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threadedComments/threadedComment4.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defaultThemeVersion="166925"/>
  <mc:AlternateContent xmlns:mc="http://schemas.openxmlformats.org/markup-compatibility/2006">
    <mc:Choice Requires="x15">
      <x15ac:absPath xmlns:x15ac="http://schemas.microsoft.com/office/spreadsheetml/2010/11/ac" url="/Users/markgarmann/Downloads/"/>
    </mc:Choice>
  </mc:AlternateContent>
  <xr:revisionPtr revIDLastSave="0" documentId="13_ncr:1_{D4B4D071-AACB-644F-9925-75D4D30C7CD7}" xr6:coauthVersionLast="47" xr6:coauthVersionMax="47" xr10:uidLastSave="{00000000-0000-0000-0000-000000000000}"/>
  <bookViews>
    <workbookView xWindow="0" yWindow="460" windowWidth="28800" windowHeight="16440" xr2:uid="{9D4A35B0-D877-8349-BCDC-C5086B5D7F1F}"/>
  </bookViews>
  <sheets>
    <sheet name="LOG" sheetId="5" r:id="rId1"/>
    <sheet name="Landelijk spoor NS" sheetId="21" r:id="rId2"/>
    <sheet name="LTK" sheetId="6" r:id="rId3"/>
    <sheet name="Z-BW" sheetId="3" r:id="rId4"/>
    <sheet name="Z-BO" sheetId="4" r:id="rId5"/>
    <sheet name="ZZ-LB" sheetId="23" r:id="rId6"/>
    <sheet name="O-VD" sheetId="8" r:id="rId7"/>
    <sheet name="O-GLD" sheetId="9" r:id="rId8"/>
    <sheet name="W-ZHN" sheetId="10" r:id="rId9"/>
    <sheet name="N-WAD" sheetId="13" r:id="rId10"/>
    <sheet name="N-NF" sheetId="12" r:id="rId11"/>
    <sheet name="N-NN" sheetId="14" r:id="rId12"/>
    <sheet name="N-LS" sheetId="15" r:id="rId13"/>
    <sheet name="Tarieftabel N-NN" sheetId="16" r:id="rId14"/>
    <sheet name="Tarieftabel O-VD" sheetId="17" r:id="rId15"/>
    <sheet name="Tarieftabel O-ArnWin" sheetId="18" r:id="rId16"/>
    <sheet name="Tarieftabel O-GT" sheetId="19" r:id="rId17"/>
    <sheet name="Tarieftabel ZZ-LR" sheetId="20" r:id="rId18"/>
  </sheets>
  <definedNames>
    <definedName name="_xlnm._FilterDatabase" localSheetId="1" hidden="1">'Landelijk spoor NS'!$B$3:$R$3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3" i="23" l="1"/>
  <c r="K50" i="23"/>
  <c r="I14" i="14" l="1"/>
  <c r="I64" i="13"/>
  <c r="I65" i="13"/>
  <c r="I66" i="13"/>
  <c r="I67" i="13"/>
  <c r="I68" i="13"/>
  <c r="I69" i="13"/>
  <c r="I63" i="13"/>
  <c r="I19" i="13"/>
  <c r="I14" i="13"/>
  <c r="I34" i="12"/>
  <c r="I29" i="12"/>
  <c r="I23" i="12"/>
  <c r="I18" i="12"/>
  <c r="H25" i="13"/>
  <c r="H34" i="12"/>
  <c r="H29" i="12"/>
  <c r="H18" i="12"/>
  <c r="H172" i="10" l="1"/>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K136" i="9"/>
  <c r="K135" i="9"/>
  <c r="K134" i="9"/>
  <c r="K133" i="9"/>
  <c r="K132" i="9"/>
  <c r="K131" i="9"/>
  <c r="K130" i="9"/>
  <c r="K129" i="9"/>
  <c r="K128" i="9"/>
  <c r="K127" i="9"/>
  <c r="K126" i="9"/>
  <c r="K125" i="9"/>
  <c r="K124" i="9"/>
  <c r="K123" i="9"/>
  <c r="K122" i="9"/>
  <c r="K121" i="9"/>
  <c r="K120" i="9"/>
  <c r="K119" i="9"/>
  <c r="K118" i="9"/>
  <c r="K117" i="9"/>
  <c r="K116" i="9"/>
  <c r="K115" i="9"/>
  <c r="K114" i="9"/>
  <c r="K113" i="9"/>
  <c r="K112" i="9"/>
  <c r="J108" i="9"/>
  <c r="J107" i="9"/>
  <c r="H43" i="6" l="1"/>
  <c r="H45" i="6" s="1"/>
  <c r="H42" i="6"/>
  <c r="I28" i="6"/>
  <c r="I1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tc={F3E73933-88F8-8E40-B5F1-52C016D3B9A9}</author>
    <author>tc={16ECAC4E-5B37-C84F-9414-3C466081DD18}</author>
  </authors>
  <commentList>
    <comment ref="B10" authorId="0" shapeId="0" xr:uid="{F3E73933-88F8-8E40-B5F1-52C016D3B9A9}">
      <text>
        <t>[Opmerkingenthread]
U kunt deze opmerkingenthread lezen in uw versie van Excel. Eventuele wijzigingen aan de thread gaan echter verloren als het bestand wordt geopend in een nieuwere versie van Excel. Meer informatie: https://go.microsoft.com/fwlink/?linkid=870924
Opmerking:
    wordt pas week 50 vastgesteld</t>
      </text>
    </comment>
    <comment ref="H53" authorId="1" shapeId="0" xr:uid="{16ECAC4E-5B37-C84F-9414-3C466081DD18}">
      <text>
        <t>[Opmerkingenthread]
U kunt deze opmerkingenthread lezen in uw versie van Excel. Eventuele wijzigingen aan de thread gaan echter verloren als het bestand wordt geopend in een nieuwere versie van Excel. Meer informatie: https://go.microsoft.com/fwlink/?linkid=870924
Opmerking:
    Let op per 1-1-2020 geen voorverkoop CT Stadskaartjes meer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tc={58EE57E0-6FE9-6B4B-B39A-504E23DE4DD1}</author>
    <author>tc={8F685352-9F34-5F48-835A-780855375D45}</author>
  </authors>
  <commentList>
    <comment ref="C54" authorId="0" shapeId="0" xr:uid="{58EE57E0-6FE9-6B4B-B39A-504E23DE4DD1}">
      <text>
        <t>[Opmerkingenthread]
U kunt deze opmerkingenthread lezen in uw versie van Excel. Eventuele wijzigingen aan de thread gaan echter verloren als het bestand wordt geopend in een nieuwere versie van Excel. Meer informatie: https://go.microsoft.com/fwlink/?linkid=870924
Opmerking:
    tarief voor de Store op €0,- wordt uitgeleverd in de store maar vooraf verekend. 
Mailwisseling Pierre, Chris Henk 08-11-2018</t>
      </text>
    </comment>
    <comment ref="G103" authorId="1" shapeId="0" xr:uid="{8F685352-9F34-5F48-835A-780855375D45}">
      <text>
        <t>[Opmerkingenthread]
U kunt deze opmerkingenthread lezen in uw versie van Excel. Eventuele wijzigingen aan de thread gaan echter verloren als het bestand wordt geopend in een nieuwere versie van Excel. Meer informatie: https://go.microsoft.com/fwlink/?linkid=870924
Opmerking:
    Let op per 1-1-2020 geen voorverkoop CT Stadskaartjes meer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tc={58FDD915-5DC5-174C-A6DE-312D7D4A2D6E}</author>
    <author>tc={2FDFC4F9-4EDC-2A4E-BB1E-5F7312ABFC90}</author>
    <author>tc={90F49774-56D6-D348-9B78-96E5BD9E69D0}</author>
    <author>tc={4C322C6B-3556-AA4F-B2C9-58F2CD516121}</author>
    <author>tc={89EBC38C-5B42-9F47-AC6C-9FF19B63F634}</author>
    <author>tc={5A7AF5DA-9E54-AD45-B858-60611C7346ED}</author>
    <author>tc={1AEF9911-9A04-EE4D-84E2-EDB0F8F0D849}</author>
    <author>tc={2F973B74-5040-CA41-BEE0-2E2FDBE4A980}</author>
    <author>tc={24D71B8D-5443-6043-81D7-F1AA573F7F2F}</author>
    <author>tc={2B99588D-E418-7E48-B8EC-00EEA506A235}</author>
  </authors>
  <commentList>
    <comment ref="B10" authorId="0" shapeId="0" xr:uid="{58FDD915-5DC5-174C-A6DE-312D7D4A2D6E}">
      <text>
        <t>[Opmerkingenthread]
U kunt deze opmerkingenthread lezen in uw versie van Excel. Eventuele wijzigingen aan de thread gaan echter verloren als het bestand wordt geopend in een nieuwere versie van Excel. Meer informatie: https://go.microsoft.com/fwlink/?linkid=870924
Opmerking:
    Opvragen bij CXX Herman de Gooijer en Martijn Cats</t>
      </text>
    </comment>
    <comment ref="B76" authorId="1" shapeId="0" xr:uid="{2FDFC4F9-4EDC-2A4E-BB1E-5F7312ABFC90}">
      <text>
        <t>[Opmerkingenthread]
U kunt deze opmerkingenthread lezen in uw versie van Excel. Eventuele wijzigingen aan de thread gaan echter verloren als het bestand wordt geopend in een nieuwere versie van Excel. Meer informatie: https://go.microsoft.com/fwlink/?linkid=870924
Opmerking:
    CXX Herman de Gooijer en Martijn Cats</t>
      </text>
    </comment>
    <comment ref="B81" authorId="2" shapeId="0" xr:uid="{90F49774-56D6-D348-9B78-96E5BD9E69D0}">
      <text>
        <t>[Opmerkingenthread]
U kunt deze opmerkingenthread lezen in uw versie van Excel. Eventuele wijzigingen aan de thread gaan echter verloren als het bestand wordt geopend in een nieuwere versie van Excel. Meer informatie: https://go.microsoft.com/fwlink/?linkid=870924
Opmerking:
    In deze lijst ontbreekt het P+R Maastricht Altijd Vrij abonnement a € 27,85</t>
      </text>
    </comment>
    <comment ref="J87" authorId="3" shapeId="0" xr:uid="{4C322C6B-3556-AA4F-B2C9-58F2CD516121}">
      <text>
        <t>[Opmerkingenthread]
U kunt deze opmerkingenthread lezen in uw versie van Excel. Eventuele wijzigingen aan de thread gaan echter verloren als het bestand wordt geopend in een nieuwere versie van Excel. Meer informatie: https://go.microsoft.com/fwlink/?linkid=870924
Opmerking:
    Foutieve prijs doorgevoerd, dit had moeten zijn 42,30</t>
      </text>
    </comment>
    <comment ref="J88" authorId="4" shapeId="0" xr:uid="{89EBC38C-5B42-9F47-AC6C-9FF19B63F634}">
      <text>
        <t>[Opmerkingenthread]
U kunt deze opmerkingenthread lezen in uw versie van Excel. Eventuele wijzigingen aan de thread gaan echter verloren als het bestand wordt geopend in een nieuwere versie van Excel. Meer informatie: https://go.microsoft.com/fwlink/?linkid=870924
Opmerking:
    Foutieve prijs doorgevoerd, dit had moeten zijn 49,00</t>
      </text>
    </comment>
    <comment ref="J90" authorId="5" shapeId="0" xr:uid="{5A7AF5DA-9E54-AD45-B858-60611C7346ED}">
      <text>
        <t>[Opmerkingenthread]
U kunt deze opmerkingenthread lezen in uw versie van Excel. Eventuele wijzigingen aan de thread gaan echter verloren als het bestand wordt geopend in een nieuwere versie van Excel. Meer informatie: https://go.microsoft.com/fwlink/?linkid=870924
Opmerking:
    Foutieve prijs doorgevoerd, dit had moeten zijn 123,00</t>
      </text>
    </comment>
    <comment ref="J91" authorId="6" shapeId="0" xr:uid="{1AEF9911-9A04-EE4D-84E2-EDB0F8F0D849}">
      <text>
        <t>[Opmerkingenthread]
U kunt deze opmerkingenthread lezen in uw versie van Excel. Eventuele wijzigingen aan de thread gaan echter verloren als het bestand wordt geopend in een nieuwere versie van Excel. Meer informatie: https://go.microsoft.com/fwlink/?linkid=870924
Opmerking:
    Foutieve prijs doorgevoerd, had moeten zijn 139,90</t>
      </text>
    </comment>
    <comment ref="B112" authorId="7" shapeId="0" xr:uid="{2F973B74-5040-CA41-BEE0-2E2FDBE4A980}">
      <text>
        <t>[Opmerkingenthread]
U kunt deze opmerkingenthread lezen in uw versie van Excel. Eventuele wijzigingen aan de thread gaan echter verloren als het bestand wordt geopend in een nieuwere versie van Excel. Meer informatie: https://go.microsoft.com/fwlink/?linkid=870924
Opmerking:
    nieuw product</t>
      </text>
    </comment>
    <comment ref="K142" authorId="8" shapeId="0" xr:uid="{24D71B8D-5443-6043-81D7-F1AA573F7F2F}">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nog niet bekend
Beantwoorden:
    voorlopig prijzen 2021 ingevuld
</t>
      </text>
    </comment>
    <comment ref="K143" authorId="9" shapeId="0" xr:uid="{2B99588D-E418-7E48-B8EC-00EEA506A235}">
      <text>
        <t>[Opmerkingenthread]
U kunt deze opmerkingenthread lezen in uw versie van Excel. Eventuele wijzigingen aan de thread gaan echter verloren als het bestand wordt geopend in een nieuwere versie van Excel. Meer informatie: https://go.microsoft.com/fwlink/?linkid=870924
Opmerking:
    nog niet bekend
Beantwoorden:
    voorlopig prijzen 2021 ingevuld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Vink, Remco</author>
  </authors>
  <commentList>
    <comment ref="H5" authorId="0" shapeId="0" xr:uid="{23D61FA5-4717-B94D-BA13-3E5E0C708E92}">
      <text>
        <r>
          <rPr>
            <b/>
            <sz val="8"/>
            <color indexed="81"/>
            <rFont val="Tahoma"/>
            <family val="2"/>
          </rPr>
          <t>Vink, Remco:</t>
        </r>
        <r>
          <rPr>
            <sz val="8"/>
            <color indexed="81"/>
            <rFont val="Tahoma"/>
            <family val="2"/>
          </rPr>
          <t xml:space="preserve">
LTI 2,23%
</t>
        </r>
      </text>
    </comment>
    <comment ref="I5" authorId="0" shapeId="0" xr:uid="{A4DBE432-DEBA-6E4E-8852-393D72C6609D}">
      <text>
        <r>
          <rPr>
            <b/>
            <sz val="8"/>
            <color indexed="81"/>
            <rFont val="Tahoma"/>
            <family val="2"/>
          </rPr>
          <t>Vink, Remco:</t>
        </r>
        <r>
          <rPr>
            <sz val="8"/>
            <color indexed="81"/>
            <rFont val="Tahoma"/>
            <family val="2"/>
          </rPr>
          <t xml:space="preserve">
THO -0,9%
</t>
        </r>
      </text>
    </comment>
    <comment ref="H6" authorId="0" shapeId="0" xr:uid="{88CCF537-A9E4-AA42-A678-67BAD1818414}">
      <text>
        <r>
          <rPr>
            <b/>
            <sz val="8"/>
            <color indexed="81"/>
            <rFont val="Tahoma"/>
            <family val="2"/>
          </rPr>
          <t>Vink, Remco:</t>
        </r>
        <r>
          <rPr>
            <sz val="8"/>
            <color indexed="81"/>
            <rFont val="Tahoma"/>
            <family val="2"/>
          </rPr>
          <t xml:space="preserve">
LTI 2,23%</t>
        </r>
      </text>
    </comment>
    <comment ref="I6" authorId="0" shapeId="0" xr:uid="{0DB04995-EFA4-E945-B6F6-0FD029EF4392}">
      <text>
        <r>
          <rPr>
            <b/>
            <sz val="8"/>
            <color indexed="81"/>
            <rFont val="Tahoma"/>
            <family val="2"/>
          </rPr>
          <t>Vink, Remco:</t>
        </r>
        <r>
          <rPr>
            <sz val="8"/>
            <color indexed="81"/>
            <rFont val="Tahoma"/>
            <family val="2"/>
          </rPr>
          <t xml:space="preserve">
THO -0,8%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Bron, Bart van den</author>
  </authors>
  <commentList>
    <comment ref="S67" authorId="0" shapeId="0" xr:uid="{49AC255C-F730-2040-92C0-A1A9D7B4513B}">
      <text>
        <r>
          <rPr>
            <b/>
            <sz val="8"/>
            <color indexed="81"/>
            <rFont val="Tahoma"/>
            <family val="2"/>
          </rPr>
          <t>Bron, Bart van den:</t>
        </r>
        <r>
          <rPr>
            <sz val="8"/>
            <color indexed="81"/>
            <rFont val="Tahoma"/>
            <family val="2"/>
          </rPr>
          <t xml:space="preserve">
Belbus???</t>
        </r>
      </text>
    </comment>
    <comment ref="S68" authorId="0" shapeId="0" xr:uid="{BAB2E58B-6362-C646-A24B-D3AFB704C0B1}">
      <text>
        <r>
          <rPr>
            <b/>
            <sz val="8"/>
            <color indexed="81"/>
            <rFont val="Tahoma"/>
            <family val="2"/>
          </rPr>
          <t>Bron, Bart van den:</t>
        </r>
        <r>
          <rPr>
            <sz val="8"/>
            <color indexed="81"/>
            <rFont val="Tahoma"/>
            <family val="2"/>
          </rPr>
          <t xml:space="preserve">
Belbus???</t>
        </r>
      </text>
    </comment>
    <comment ref="S69" authorId="0" shapeId="0" xr:uid="{0ED3C2A2-AC8E-2A42-A6C1-62F09AAC7207}">
      <text>
        <r>
          <rPr>
            <b/>
            <sz val="8"/>
            <color indexed="81"/>
            <rFont val="Tahoma"/>
            <family val="2"/>
          </rPr>
          <t>Bron, Bart van den:</t>
        </r>
        <r>
          <rPr>
            <sz val="8"/>
            <color indexed="81"/>
            <rFont val="Tahoma"/>
            <family val="2"/>
          </rPr>
          <t xml:space="preserve">
Belbus???</t>
        </r>
      </text>
    </comment>
    <comment ref="S70" authorId="0" shapeId="0" xr:uid="{8E1372A6-85CD-9243-B3E0-A158F933010B}">
      <text>
        <r>
          <rPr>
            <b/>
            <sz val="8"/>
            <color indexed="81"/>
            <rFont val="Tahoma"/>
            <family val="2"/>
          </rPr>
          <t>Bron, Bart van den:</t>
        </r>
        <r>
          <rPr>
            <sz val="8"/>
            <color indexed="81"/>
            <rFont val="Tahoma"/>
            <family val="2"/>
          </rPr>
          <t xml:space="preserve">
Belbus???</t>
        </r>
      </text>
    </comment>
    <comment ref="S71" authorId="0" shapeId="0" xr:uid="{9841C406-8E68-2447-90E5-13152136540E}">
      <text>
        <r>
          <rPr>
            <b/>
            <sz val="8"/>
            <color indexed="81"/>
            <rFont val="Tahoma"/>
            <family val="2"/>
          </rPr>
          <t>Bron, Bart van den:</t>
        </r>
        <r>
          <rPr>
            <sz val="8"/>
            <color indexed="81"/>
            <rFont val="Tahoma"/>
            <family val="2"/>
          </rPr>
          <t xml:space="preserve">
Belbus???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tc={75D57ADA-56B0-AF4E-805E-249DFB3197EB}</author>
    <author>Bezooijen, Natascha van</author>
  </authors>
  <commentList>
    <comment ref="H10" authorId="0" shapeId="0" xr:uid="{75D57ADA-56B0-AF4E-805E-249DFB3197EB}">
      <text>
        <t>[Opmerkingenthread]
U kunt deze opmerkingenthread lezen in uw versie van Excel. Eventuele wijzigingen aan de thread gaan echter verloren als het bestand wordt geopend in een nieuwere versie van Excel. Meer informatie: https://go.microsoft.com/fwlink/?linkid=870924
Opmerking:
    tarief is niet juist, moet 34,50 zijn</t>
      </text>
    </comment>
    <comment ref="F30" authorId="1" shapeId="0" xr:uid="{E7BEA6EA-FACD-9341-88D0-94BE00C168BF}">
      <text>
        <r>
          <rPr>
            <b/>
            <sz val="8"/>
            <color indexed="81"/>
            <rFont val="Tahoma"/>
            <family val="2"/>
          </rPr>
          <t>Bezooijen, Natascha van:CXX</t>
        </r>
      </text>
    </comment>
  </commentList>
</comments>
</file>

<file path=xl/sharedStrings.xml><?xml version="1.0" encoding="utf-8"?>
<sst xmlns="http://schemas.openxmlformats.org/spreadsheetml/2006/main" count="7782" uniqueCount="1196">
  <si>
    <t xml:space="preserve">  </t>
  </si>
  <si>
    <t>Regionale tarieven Brabant West</t>
  </si>
  <si>
    <t>Voorwaarden</t>
  </si>
  <si>
    <t>Productnaam</t>
  </si>
  <si>
    <t>Productnr</t>
  </si>
  <si>
    <t>Contract Tariff Id</t>
  </si>
  <si>
    <t>2022 niet definitief</t>
  </si>
  <si>
    <t>DEF</t>
  </si>
  <si>
    <t>Acceptatie OVC</t>
  </si>
  <si>
    <t>Verkoop POS/quarto</t>
  </si>
  <si>
    <t>Verkoop Backoffice</t>
  </si>
  <si>
    <t>Verkoop Webshop</t>
  </si>
  <si>
    <t>Geldigheid (dal/spits)</t>
  </si>
  <si>
    <t>Modaliteit (trein/(buurtbus)/HOV)</t>
  </si>
  <si>
    <t>Leeftijd (65+/kind/etc)</t>
  </si>
  <si>
    <t>Gebied (landelijk/1 regio of meer)</t>
  </si>
  <si>
    <t>Uitzonderingen</t>
  </si>
  <si>
    <t>Kilometertarief OV-chipkaart</t>
  </si>
  <si>
    <t xml:space="preserve">Kilometertarief regulier </t>
  </si>
  <si>
    <t>nvt</t>
  </si>
  <si>
    <t>ja</t>
  </si>
  <si>
    <t>nee</t>
  </si>
  <si>
    <t>dal+spits</t>
  </si>
  <si>
    <t>bus</t>
  </si>
  <si>
    <t>Arriva + Hermes</t>
  </si>
  <si>
    <t>Kilometertarief (HOV: Brabantliner en Bravo Direct)</t>
  </si>
  <si>
    <t xml:space="preserve">Arriva  </t>
  </si>
  <si>
    <t>leeftijdkortingen divers</t>
  </si>
  <si>
    <t>Kilometer tarief Nightliner flatfare</t>
  </si>
  <si>
    <t xml:space="preserve">dal  </t>
  </si>
  <si>
    <t>Bravo Flex Roosendaal lijnen 832 en 833 flatfare</t>
  </si>
  <si>
    <t>vervallen</t>
  </si>
  <si>
    <t>Bravo Flex Moerdijk flatfare</t>
  </si>
  <si>
    <r>
      <t xml:space="preserve">Bravo Flex Bergen op Zoom lijn 820 flatfare </t>
    </r>
    <r>
      <rPr>
        <b/>
        <sz val="10"/>
        <color theme="1"/>
        <rFont val="Arial"/>
        <family val="2"/>
      </rPr>
      <t xml:space="preserve">van/naar station. </t>
    </r>
  </si>
  <si>
    <t xml:space="preserve">Arriva </t>
  </si>
  <si>
    <r>
      <t xml:space="preserve">Bravo Flex Bergen op Zoom lijn 820 kris kras </t>
    </r>
    <r>
      <rPr>
        <b/>
        <sz val="10"/>
        <color theme="1"/>
        <rFont val="Arial"/>
        <family val="2"/>
      </rPr>
      <t xml:space="preserve"> </t>
    </r>
  </si>
  <si>
    <t>Reisproducten OV-chipkaart maand (doorlopend)</t>
  </si>
  <si>
    <t>?</t>
  </si>
  <si>
    <t>wordt voor minder verkocht?</t>
  </si>
  <si>
    <t>Brabant Jeugd maandabonnement 12 t/m 18 jarigen</t>
  </si>
  <si>
    <t>Brabant Altijd Vrij Anoniem</t>
  </si>
  <si>
    <t>Brabant Altijd Vrij Kind</t>
  </si>
  <si>
    <t>kind</t>
  </si>
  <si>
    <t>Brabant Altijd Vrij Tiener</t>
  </si>
  <si>
    <t>Brabant Altijd Vrij Volwassen</t>
  </si>
  <si>
    <t>volwassen</t>
  </si>
  <si>
    <t>Brabant Altijd Vrij Senior</t>
  </si>
  <si>
    <t>65+</t>
  </si>
  <si>
    <t>Reisproducten OV-chipkaart kwartaal</t>
  </si>
  <si>
    <t>winterschoolliner 5 maanden</t>
  </si>
  <si>
    <t>Reisproducten OV-chipkaart jaar of onbepaalde tijd</t>
  </si>
  <si>
    <t>Brabant Altijd Vrij  jaar zakelijk</t>
  </si>
  <si>
    <t xml:space="preserve">Brabant Dalkorting Kind </t>
  </si>
  <si>
    <t>Brabant Dalkorting Jeugd</t>
  </si>
  <si>
    <t>Brabant Dalkorting Volwassen</t>
  </si>
  <si>
    <t>Brabant Dalkorting Senior</t>
  </si>
  <si>
    <t>Brabant Altijd Vrij jeugd</t>
  </si>
  <si>
    <t>zakelijk divers</t>
  </si>
  <si>
    <t>niet relevant</t>
  </si>
  <si>
    <t>WMO divers</t>
  </si>
  <si>
    <t>Meedoen / Dalvrij West-Brabant Streek kind</t>
  </si>
  <si>
    <t>deel gemeente deel klant</t>
  </si>
  <si>
    <t>Meedoen / Dalvrij West-Brabant Streek jeugd</t>
  </si>
  <si>
    <t>Meedoen / Dalvrij West-Brabant Streek volwassen</t>
  </si>
  <si>
    <t>Meedoen / Dalvrij West-Brabant Streek senior</t>
  </si>
  <si>
    <t>Meedoen / Dalvrij West-Brabant Stad (Breda) en Streek kind</t>
  </si>
  <si>
    <t>Meedoen / Dalvrij West-Brabant Stad (Breda) en Streek jeugd</t>
  </si>
  <si>
    <t>Meedoen / Dalvrij West-Brabant Stad (Breda) en Streek volwassen</t>
  </si>
  <si>
    <t>Meedoen / Dalvrij West-Brabant Stad (Breda) en Streek senior</t>
  </si>
  <si>
    <t>Wagenverkoopassortiment</t>
  </si>
  <si>
    <t>Ritkaartje</t>
  </si>
  <si>
    <t>Ritkaartje middellang</t>
  </si>
  <si>
    <t>Ritkaartje lang</t>
  </si>
  <si>
    <t>Ritkaartje (CT voorverkoop)</t>
  </si>
  <si>
    <t>Dalurendagkaartje</t>
  </si>
  <si>
    <t>Dalurendagkaartje middellang</t>
  </si>
  <si>
    <t>Dalurendagkaartje lang</t>
  </si>
  <si>
    <t>Dalurendagkaartje (CT voorverkoop)</t>
  </si>
  <si>
    <t>Stadskaartje (CT voorverkoop)</t>
  </si>
  <si>
    <t>dal</t>
  </si>
  <si>
    <t>Stadskaartje</t>
  </si>
  <si>
    <t>Ritkaartje Nightliner</t>
  </si>
  <si>
    <t>Retourkaartje Nightliner</t>
  </si>
  <si>
    <t>rituitrijkaart</t>
  </si>
  <si>
    <t>E-ticket assortiment</t>
  </si>
  <si>
    <t>OV-Schoolticket voor groepen (max 26 incl. 1 begeleider)</t>
  </si>
  <si>
    <t xml:space="preserve">dal </t>
  </si>
  <si>
    <t>Regio Abonnementen (Interoperabel)</t>
  </si>
  <si>
    <t>Regionale tarieven Brabant Oost</t>
  </si>
  <si>
    <t>Tranferiumbussen geen OV-chipkaart afrekening lijn 760,770,780</t>
  </si>
  <si>
    <t xml:space="preserve">Arriva   </t>
  </si>
  <si>
    <t>Kilometertarief (HOV: Brabantliner en Volans)</t>
  </si>
  <si>
    <t>Arriva</t>
  </si>
  <si>
    <t>Kilometertarief SAN lijn 99 (Breng) deel Nijmegen - Uden</t>
  </si>
  <si>
    <t>dal + spits</t>
  </si>
  <si>
    <t>Arriva + Breng</t>
  </si>
  <si>
    <t>Breng vrij Maand kind</t>
  </si>
  <si>
    <t>Hermes</t>
  </si>
  <si>
    <t>Arriva accepteert Hermes abo</t>
  </si>
  <si>
    <t>Breng vrij maand jeugd</t>
  </si>
  <si>
    <t>Breng vrij maand volwassen</t>
  </si>
  <si>
    <t>Breng vrij maand senior</t>
  </si>
  <si>
    <t>Altijd Voordeel Oost  Bus  kind</t>
  </si>
  <si>
    <t>lijn 99</t>
  </si>
  <si>
    <t xml:space="preserve">(alleen op lijn 90, 92, 99 en 238, traject Uden - Grave: zones 6035, 6025,6015,6000) </t>
  </si>
  <si>
    <t>Altijd Voordeel Oost  Bus  jeugd</t>
  </si>
  <si>
    <t>Altijd Voordeel Oost  Bus  volwassen</t>
  </si>
  <si>
    <t>Altijd Voordeel Oost  Bus  senior</t>
  </si>
  <si>
    <t>Altijd Voordeel Oost Bus &amp; Trein kind</t>
  </si>
  <si>
    <t>Altijd Voordeel Oost Bus &amp; Trein jeugd</t>
  </si>
  <si>
    <t>Altijd Voordeel Oost Bus &amp; Trein volwassen</t>
  </si>
  <si>
    <t>Altijd Voordeel Oost Bus &amp; Trein senior</t>
  </si>
  <si>
    <t>Dal Vrij Oost Bus  kind</t>
  </si>
  <si>
    <t>Dal Vrij Oost Bus  jeugd</t>
  </si>
  <si>
    <t>Dal Vrij Oost Bus  vowassen</t>
  </si>
  <si>
    <t>Dal Vrij Oost Bus  senior</t>
  </si>
  <si>
    <t>Dal Vrij Oost Bus &amp; Trein  kind</t>
  </si>
  <si>
    <t>Dal Vrij Oost Bus &amp; Trein  jeugd</t>
  </si>
  <si>
    <t>Dal Vrij Oost Bus &amp; Trein  vorwassen</t>
  </si>
  <si>
    <t>Dal Vrij Oost Bus &amp; Trein  senior</t>
  </si>
  <si>
    <t>Brabant Dalkorting Kind</t>
  </si>
  <si>
    <t>Meedoen / Dalvrij Tilburg stad kind</t>
  </si>
  <si>
    <t>Meedoen / Dalvrij Tilburg stad jeugd</t>
  </si>
  <si>
    <t>Meedoen / Dalvrij Tilburg stad volwassen</t>
  </si>
  <si>
    <t>Meedoen / Dalvrij Tilburg stad senior</t>
  </si>
  <si>
    <t>verkoop toch niet via ARR?</t>
  </si>
  <si>
    <t>Breng vrij jaar jeugd</t>
  </si>
  <si>
    <t>Breng vrij jaar volwassen</t>
  </si>
  <si>
    <t>Breng vrij jaar senior</t>
  </si>
  <si>
    <t>Altijd Voordeel Oost Bus kind</t>
  </si>
  <si>
    <t>Altijd Voordeel Oost Bus jeugd</t>
  </si>
  <si>
    <t>Altijd Voordeel Oost Bus volwassen</t>
  </si>
  <si>
    <t>Altijd Voordeel Oost Bus senior</t>
  </si>
  <si>
    <t>Altijd Voordeel Oost Bus &amp; Trein) kind</t>
  </si>
  <si>
    <t>Altijd Voordeel Oost Bus &amp; Trein) jeugd</t>
  </si>
  <si>
    <t xml:space="preserve">Altijd Voordeel Oost Bus &amp; Trein) </t>
  </si>
  <si>
    <t>Altijd Voordeel Oost Bus &amp; Trein) senior</t>
  </si>
  <si>
    <t>Dal Voordeel Oost Bus kind</t>
  </si>
  <si>
    <t>Dal Voordeel Oost Bus jeugd</t>
  </si>
  <si>
    <t>Dal Voordeel Oost Bus volwassen</t>
  </si>
  <si>
    <t>Dal Voordeel Oost Bus senior</t>
  </si>
  <si>
    <t>Dal Voordeel Oost Bus &amp; Trein) kind</t>
  </si>
  <si>
    <t>Dal Voordeel Oost Bus &amp; Trein) jeugd</t>
  </si>
  <si>
    <t>Dal Voordeel Oost Bus &amp; Trein) volwassen</t>
  </si>
  <si>
    <t>Dal Voordeel Oost Bus &amp; Trein) senior</t>
  </si>
  <si>
    <t>Dal Vrij Oost Bus kind</t>
  </si>
  <si>
    <t>Dal Vrij Oost Bus jeugd</t>
  </si>
  <si>
    <t>Dal Vrij Oost Bus volwassen</t>
  </si>
  <si>
    <t>Dal Vrij Oost Bus senior</t>
  </si>
  <si>
    <t>Dal Vrij Oost Bus &amp; Trein kind</t>
  </si>
  <si>
    <t>Dal Vrij Oost Bus &amp; Trein jeugd</t>
  </si>
  <si>
    <t>Dal Vrij Oost Bus &amp; Trein volwassen</t>
  </si>
  <si>
    <t>Dal Vrij Oost Bus &amp; Trein senior</t>
  </si>
  <si>
    <t>Weekend Vrij Oost Bus kind</t>
  </si>
  <si>
    <t>Weekend Vrij Oost Bus jeugd</t>
  </si>
  <si>
    <t>Weekend Vrij Oost Bus volwassen</t>
  </si>
  <si>
    <t>Weekend Vrij Oost Bus senior</t>
  </si>
  <si>
    <t>Weekend Vrij Oost Bus &amp; Trein kind</t>
  </si>
  <si>
    <t>Weekend Vrij Oost Bus &amp; Trein jeugd</t>
  </si>
  <si>
    <t>Weekend Vrij Oost Bus &amp; Trein volwassen</t>
  </si>
  <si>
    <t>Weekend Vrij Oost Bus &amp; Trein senior</t>
  </si>
  <si>
    <t>versie v.06 (als basis voor verdere aanvulling tbv 2022)</t>
  </si>
  <si>
    <t>wijziging:</t>
  </si>
  <si>
    <t xml:space="preserve">concessie: </t>
  </si>
  <si>
    <t>datum:</t>
  </si>
  <si>
    <t>Volledige sheet in vastgesteld</t>
  </si>
  <si>
    <t xml:space="preserve">Staat open nog geen vaststelling </t>
  </si>
  <si>
    <t>Vastgesteld en definitief tarief in een sheet</t>
  </si>
  <si>
    <t>Reisproducten OV-Chipkaart</t>
  </si>
  <si>
    <t>Opstaptarief (bus en trein)*</t>
  </si>
  <si>
    <t>Opstaptarief met 20% korting</t>
  </si>
  <si>
    <t>Opstaptarief met 34% korting</t>
  </si>
  <si>
    <t>Opstaptarief met 40% korting</t>
  </si>
  <si>
    <t>Opstaptarief met 34% + 20% korting</t>
  </si>
  <si>
    <t>Altijd Korting (LTK2) maandabonnement (kind)</t>
  </si>
  <si>
    <t>Altijd Korting (LTK2) maandabonnement (tiener)</t>
  </si>
  <si>
    <t>Altijd Korting (LTK2) maandabonnement (volwassene)</t>
  </si>
  <si>
    <t>Altijd Korting (LTK2) maandabonnement (senior)</t>
  </si>
  <si>
    <t>Altijd Korting (LTK2) jaarabonnement (kind)</t>
  </si>
  <si>
    <t>Altijd Korting (LTK2) jaarabonnement (tiener)</t>
  </si>
  <si>
    <t>Altijd Korting (LTK2) jaarabonnement (volwassene)</t>
  </si>
  <si>
    <t>Altijd Korting (LTK2) jaarabonnement (senior)</t>
  </si>
  <si>
    <t>OV jaarkaart 1 persoon (BTM deel)</t>
  </si>
  <si>
    <t>Bij-abonnementen (i.c.m. Dal Vrij en Spoor Vrij)</t>
  </si>
  <si>
    <t>1 Dag OV vrij (BTM-deel)</t>
  </si>
  <si>
    <t>Holland Travel Ticket (BTM deel)</t>
  </si>
  <si>
    <t>Holland Travel Ticket off peak (BTM deel)</t>
  </si>
  <si>
    <t xml:space="preserve">Holland Travel Ticket </t>
  </si>
  <si>
    <t xml:space="preserve">Holland Travel Ticket off peak </t>
  </si>
  <si>
    <t>OV voordeel supplement (maand)</t>
  </si>
  <si>
    <t>OV voordeel supplement (jaar)</t>
  </si>
  <si>
    <t>Budget Zeker (small)</t>
  </si>
  <si>
    <t>Budget Zeker (medium)</t>
  </si>
  <si>
    <t>Budget Zeker (large)</t>
  </si>
  <si>
    <t>Netabonnement voltarief (maand) (volwassene)</t>
  </si>
  <si>
    <t>Netabonnement reductietarief (maand) (kind)</t>
  </si>
  <si>
    <t>Netabonnement reductietarief (maand) (tiener)</t>
  </si>
  <si>
    <t>Netabonnement reductietarief (maand) (senior)</t>
  </si>
  <si>
    <t>Netabonnement Particulier voltarief (jaar) (volwassene)</t>
  </si>
  <si>
    <t>Netabonnement Particulier reductietarief (jaar) (kind)</t>
  </si>
  <si>
    <t>Netabonnement Particulier reductietarief (jaar) (tiener)</t>
  </si>
  <si>
    <t>Netabonnement Particulier reductietarief (jaar) (senior)</t>
  </si>
  <si>
    <t>Netabonnement Jaar (zakelijk) (volwassene)</t>
  </si>
  <si>
    <t>Netabonnement Jaar (zakelijk) (kind)</t>
  </si>
  <si>
    <t>Netabonnement Jaar (zakelijk) (tiener)</t>
  </si>
  <si>
    <t>Netabonnement Jaar (zakelijk) (senior)</t>
  </si>
  <si>
    <t>Netabonnement zakelijk (jaar)</t>
  </si>
  <si>
    <t>Sentire (kind)</t>
  </si>
  <si>
    <t>Sentire (tiener)</t>
  </si>
  <si>
    <t>Sentire (volwassene)</t>
  </si>
  <si>
    <t>Sentire (senior)</t>
  </si>
  <si>
    <t>Regionale tarieven Limburg</t>
  </si>
  <si>
    <t>2018</t>
  </si>
  <si>
    <t>2019</t>
  </si>
  <si>
    <t>2020</t>
  </si>
  <si>
    <t>01-07-2020</t>
  </si>
  <si>
    <t>Verkoop ASSIST</t>
  </si>
  <si>
    <t>Kilometertarief bus</t>
  </si>
  <si>
    <t>Kilometertarief trein regionaal 2e klas</t>
  </si>
  <si>
    <t>Kilometertarief trein regionaal 1e klas</t>
  </si>
  <si>
    <t>Kilometertarief trein samenloop 2e klas</t>
  </si>
  <si>
    <t>Kilometertarief trein samenloop 1e klas</t>
  </si>
  <si>
    <t>Kilometertarief SAN lijn 83 (Breng) naar Milsbeek Helweg</t>
  </si>
  <si>
    <t>Sterabonnement Limburg Maand (vol tarief) 1-ster*</t>
  </si>
  <si>
    <t>Sterabonnement Limburg Maand (vol tarief) 2-ster*</t>
  </si>
  <si>
    <t>Sterabonnement Limburg Maand (vol tarief) 3-ster*</t>
  </si>
  <si>
    <t>Sterabonnement Limburg Maand (vol tarief) 4-ster*</t>
  </si>
  <si>
    <t>Sterabonnement Limburg Maand (vol tarief) 5-ster*</t>
  </si>
  <si>
    <t>Sterabonnement Limburg Maand (vol tarief) 6-ster*</t>
  </si>
  <si>
    <t>Sterabonnement Limburg Maand (reductietarief) 1-ster*</t>
  </si>
  <si>
    <t>Sterabonnement Limburg Maand (reductietarief) 2-ster*</t>
  </si>
  <si>
    <t>Sterabonnement Limburg Maand (reductietarief) 3-ster*</t>
  </si>
  <si>
    <t>Sterabonnement Limburg Maand (reductietarief) 4-ster*</t>
  </si>
  <si>
    <t>Sterabonnement Limburg Maand (reductietarief) 5-ster*</t>
  </si>
  <si>
    <t>Sterabonnement Limburg Maand (reductietarief) 6-ster*</t>
  </si>
  <si>
    <t>Dal Vrij Senioren (65+) Bus</t>
  </si>
  <si>
    <t>vervalt per 1-1-2018</t>
  </si>
  <si>
    <t>Dal Vrij Senioren (65+) Trein en Bus</t>
  </si>
  <si>
    <t>Dal Vrij Afgestudeerden Bus</t>
  </si>
  <si>
    <t>Dal Vrij Afgestudeerden Trein en Bus</t>
  </si>
  <si>
    <t xml:space="preserve">P&amp;R Maastricht Altijd Vrij </t>
  </si>
  <si>
    <t>Arriva Traject Vrij Maand</t>
  </si>
  <si>
    <t>prijs afhankelijk van traject</t>
  </si>
  <si>
    <t>Dal Voordeel Limburg (a-kaart)</t>
  </si>
  <si>
    <t>Dal Voordeel Limburg (kind)</t>
  </si>
  <si>
    <t>Dal Voordeel Limburg (tiener)</t>
  </si>
  <si>
    <t>Dal Voordeel Limburg (volwassen)</t>
  </si>
  <si>
    <t>Dal Voordeel Limburg (senior)</t>
  </si>
  <si>
    <t>Sterabonnement Limburg Jaar (vol tarief) 1-ster*</t>
  </si>
  <si>
    <t>Sterabonnement Limburg Jaar (vol tarief) 2-ster*</t>
  </si>
  <si>
    <t>Sterabonnement Limburg Jaar (vol tarief) 3-ster*</t>
  </si>
  <si>
    <t>Sterabonnement Limburg Jaar (vol tarief) 4-ster*</t>
  </si>
  <si>
    <t>Sterabonnement Limburg Jaar (vol tarief) 5-ster*</t>
  </si>
  <si>
    <t>Sterabonnement Limburg Jaar (vol tarief) 6-ster*</t>
  </si>
  <si>
    <t>Sterabonnement Limburg Jaar (reductietarief) 1-ster*</t>
  </si>
  <si>
    <t>Sterabonnement Limburg Jaar (reductietarief) 2-ster*</t>
  </si>
  <si>
    <t>Sterabonnement Limburg Jaar (reductietarief) 3-ster*</t>
  </si>
  <si>
    <t>Sterabonnement Limburg Jaar (reductietarief) 4-ster*</t>
  </si>
  <si>
    <t>Sterabonnement Limburg Jaar (reductietarief) 5-ster*</t>
  </si>
  <si>
    <t>Sterabonnement Limburg Jaar (reductietarief) 6-ster*</t>
  </si>
  <si>
    <t>Arriva Traject Vrij Jaar</t>
  </si>
  <si>
    <t>Arriva Samen Voor Groen (a-kaart)</t>
  </si>
  <si>
    <t>Arriva Samen Voor Groen (kind)</t>
  </si>
  <si>
    <t>Arriva Samen Voor Groen (tiener)</t>
  </si>
  <si>
    <t>Arriva Samen Voor Groen (volwassenen)</t>
  </si>
  <si>
    <t>Arriva Samen Voor Groen (senior)</t>
  </si>
  <si>
    <t>Avondvlinder</t>
  </si>
  <si>
    <t>Ritkaart Limburg Stad</t>
  </si>
  <si>
    <t>Ritkaart Limburg Stad (CT wederverkoop)</t>
  </si>
  <si>
    <t>Ritkaart Limburg Streek</t>
  </si>
  <si>
    <t>Ritkaart Limburg Streek (CT wederverkoop)</t>
  </si>
  <si>
    <t>Dagkaart Limburg Bus</t>
  </si>
  <si>
    <t>Dagkaart Limburg Bus (CT wederverkoop)</t>
  </si>
  <si>
    <t>Dal Dagkaart Limburg Bus</t>
  </si>
  <si>
    <t>Dal Dagkaart Limburg Bus (CT wederverkoop)</t>
  </si>
  <si>
    <t>Dal Dagkaart Zuid Limburg Trein en Bus</t>
  </si>
  <si>
    <t>Dal Dagkaart Noord en Midden Limburg Trein en Bus</t>
  </si>
  <si>
    <t>Dal Dagkaart Limburg Trein en Bus</t>
  </si>
  <si>
    <t>Nachtlijn rit binnen de stad Maastricht</t>
  </si>
  <si>
    <t>Nachtlijn rit buiten de stad Maastricht</t>
  </si>
  <si>
    <t>OV-shuttle tarief korte rit</t>
  </si>
  <si>
    <t>OV-shuttle tarief lange rit</t>
  </si>
  <si>
    <t>OV-shuttle 'voordeurservice'</t>
  </si>
  <si>
    <t>Kidskaart Breng</t>
  </si>
  <si>
    <t>Ritkaart Breng €2,-</t>
  </si>
  <si>
    <t>Ritkaart Breng €4,-</t>
  </si>
  <si>
    <t>Dagkaart Breng</t>
  </si>
  <si>
    <t>Ritkaart P+R Maastricht</t>
  </si>
  <si>
    <t>P+R groepsticket Maastricht</t>
  </si>
  <si>
    <t>*</t>
  </si>
  <si>
    <t>Einzel-Ticket Erwachsene Flugs-Ticket</t>
  </si>
  <si>
    <t>Einzel-Ticket Erwachsene Preisstufe 1</t>
  </si>
  <si>
    <t>Einzel-Ticket Erwachsene Preisstufe 2</t>
  </si>
  <si>
    <t>Einzel-Ticket Erwachsene Preisstufe 3</t>
  </si>
  <si>
    <t>Einzel-Ticket Erwachsene Preisstufe 4</t>
  </si>
  <si>
    <t>SchönerTagTicket NRW Single</t>
  </si>
  <si>
    <t>SchönerTagTicket NRW 5 Personen</t>
  </si>
  <si>
    <t>Voorverkoopassortiment</t>
  </si>
  <si>
    <t>OV-ToerPas dagkaart bus</t>
  </si>
  <si>
    <t>Ja (e-ticket)</t>
  </si>
  <si>
    <t>OV-ToerPas 2-dagenkaart bus</t>
  </si>
  <si>
    <t>OV-ToerPas dagkaart bus &amp; trein</t>
  </si>
  <si>
    <t>OV-ToerPas 2-dagenkaart bus &amp; trein</t>
  </si>
  <si>
    <t>Cultuurkaartje OV (kind)</t>
  </si>
  <si>
    <t>Cultuurkaartje OV (begeleider)</t>
  </si>
  <si>
    <t>Badgevervoer regeling (1 of 2 dagen)</t>
  </si>
  <si>
    <t>Badgevervoer regeling (3 dagen)</t>
  </si>
  <si>
    <t>Badgevervoer regeling (4 of meer dagen)</t>
  </si>
  <si>
    <t>ZLSM combiticket Arriva (kind)</t>
  </si>
  <si>
    <t>ZLSM combiticket Arriva (volwassene)</t>
  </si>
  <si>
    <t>Studierenden-Ticket Parkstad Limburg</t>
  </si>
  <si>
    <t>Groepsticket</t>
  </si>
  <si>
    <t>25% korting</t>
  </si>
  <si>
    <t>Familie Dal Dagkaart</t>
  </si>
  <si>
    <t>Regio abonnementen (Interoperabel)</t>
  </si>
  <si>
    <t>* Reductieabonnementen zijn te koop voor personen van 4 t/m 18 jaar of van 65 jaar en ouder.</t>
  </si>
  <si>
    <t>* contracttariff ID voor leeftijdscategoriën zijn:</t>
  </si>
  <si>
    <t>productnr</t>
  </si>
  <si>
    <t>CTID</t>
  </si>
  <si>
    <t>Leeftijd</t>
  </si>
  <si>
    <t>ARR Sterabonnement Limburg Bus Mnd</t>
  </si>
  <si>
    <t>Kind</t>
  </si>
  <si>
    <t>Tiener</t>
  </si>
  <si>
    <t>Volwassene</t>
  </si>
  <si>
    <t>Senior</t>
  </si>
  <si>
    <t>ARR Sterabonnement Limburg Bus Jr</t>
  </si>
  <si>
    <t>Regionale tarieven Vechtdal</t>
  </si>
  <si>
    <t>KM-tarief trein (2e klas)</t>
  </si>
  <si>
    <t>KM-tarief trein (1e klas)</t>
  </si>
  <si>
    <t>Altijd Voordeel Oost Bus &amp; Trein (4-11)</t>
  </si>
  <si>
    <t>Altijd Voordeel Oost Bus &amp; Trein (12-18)</t>
  </si>
  <si>
    <t>Altijd Voordeel Oost Bus &amp; Trein (19-64)</t>
  </si>
  <si>
    <t>Altijd Voordeel Oost Bus &amp; Trein (65+)</t>
  </si>
  <si>
    <t>Dal Vrij Oost Bus &amp; Trein (4-11)</t>
  </si>
  <si>
    <t>Dal Vrij Oost Bus &amp; Trein (12-18)</t>
  </si>
  <si>
    <t>Dal Vrij Oost Bus &amp; Trein (19-64)</t>
  </si>
  <si>
    <t>Dal Vrij Oost Bus &amp; Trein (65+)</t>
  </si>
  <si>
    <t>Dal Voordeel Oost Bus &amp; Trein (4-11)</t>
  </si>
  <si>
    <t>Dal Voordeel Oost Bus &amp; Trein (12-18)</t>
  </si>
  <si>
    <t>Dal Voordeel Oost Bus &amp; Trein (19-64)</t>
  </si>
  <si>
    <t>Dal Voordeel Oost Bus &amp; Trein (65+)</t>
  </si>
  <si>
    <t>Weekend Vrij Oost Bus &amp; Trein (4-11)</t>
  </si>
  <si>
    <t>Weekend Vrij Oost Bus &amp; Trein (12-18)</t>
  </si>
  <si>
    <t>Weekend Vrij Oost Bus &amp; Trein (19-64)</t>
  </si>
  <si>
    <t>Weekend Vrij Oost Bus &amp; Trein (65+)</t>
  </si>
  <si>
    <t>Regionale tarieven Gelderland</t>
  </si>
  <si>
    <t>Verkoop POS/Quarto</t>
  </si>
  <si>
    <t>KM-tarief bus</t>
  </si>
  <si>
    <t>KM tarief wijzigd per 01-07-2019 naar 0,171</t>
  </si>
  <si>
    <t>Nachtvlinder</t>
  </si>
  <si>
    <t>Altijd Korting Scholier (40%)*</t>
  </si>
  <si>
    <t>Altijd Voordeel Oost Bus (4-11)</t>
  </si>
  <si>
    <t>Altijd Voordeel Oost Bus (12-18)</t>
  </si>
  <si>
    <t>Altijd Voordeel Oost Bus (19-64)</t>
  </si>
  <si>
    <t>Altijd Voordeel Oost Bus (65+)</t>
  </si>
  <si>
    <t>Altijd Vrij Gelderland Bus (anoniem)</t>
  </si>
  <si>
    <t>Altijd Vrij Gelderland Bus (4-11)</t>
  </si>
  <si>
    <t>Altijd Vrij Gelderland Bus (12-18)</t>
  </si>
  <si>
    <t>Altijd Vrij Gelderland Bus (19-64)</t>
  </si>
  <si>
    <t>Altijd Vrij Gelderland Bus (65+)</t>
  </si>
  <si>
    <t>Altijd Vrij Gelderland Trein+Bus (anoniem)</t>
  </si>
  <si>
    <t>Altijd Vrij Gelderland Trein+Bus (4-11)</t>
  </si>
  <si>
    <t>Altijd Vrij Gelderland Trein+Bus (12-18)</t>
  </si>
  <si>
    <t>Altijd Vrij Gelderland Trein+Bus (19-64)</t>
  </si>
  <si>
    <t>Altijd Vrij Gelderland Trein+Bus (65+)</t>
  </si>
  <si>
    <t>Dal Vrij Oost Bus (4-11)</t>
  </si>
  <si>
    <t>Dal Vrij Oost Bus (12-18)</t>
  </si>
  <si>
    <t>Dal Vrij Oost Bus (19-64)</t>
  </si>
  <si>
    <t>Dal Vrij Oost Bus (65+)</t>
  </si>
  <si>
    <t>Dal Voordeel Oost Bus (4-11)</t>
  </si>
  <si>
    <t>Dal Voordeel Oost Bus (12-18)</t>
  </si>
  <si>
    <t>Dal Voordeel Oost Bus (19-64)</t>
  </si>
  <si>
    <t>Dal Voordeel Oost Bus (65+)</t>
  </si>
  <si>
    <t>Weekend Vrij Oost Bus (4-11)</t>
  </si>
  <si>
    <t>Weekend Vrij Oost Bus (12-18)</t>
  </si>
  <si>
    <t>Weekend Vrij Oost Bus (19-64)</t>
  </si>
  <si>
    <t>Weekend Vrij Oost Bus (65+)</t>
  </si>
  <si>
    <t>Kidskaart</t>
  </si>
  <si>
    <t>Meermanskaart</t>
  </si>
  <si>
    <t>Dagkaart Oost</t>
  </si>
  <si>
    <t xml:space="preserve">Ritkaart </t>
  </si>
  <si>
    <t>Arriva Vlinder - flat fare</t>
  </si>
  <si>
    <t>Buurtbus enkele reis (vol tarief)</t>
  </si>
  <si>
    <t>Buurtbus enkele reis (reductie tarief)</t>
  </si>
  <si>
    <t>Buurtbus 10-ritten (vol tarief)</t>
  </si>
  <si>
    <t>Buurtbus 10-ritten (reductie tarief)</t>
  </si>
  <si>
    <t>Ritkaart 2 (winkelverkoop)</t>
  </si>
  <si>
    <t>Ritkaart 3 (winkelverkoop)</t>
  </si>
  <si>
    <t>Groepsticket Oost Bus</t>
  </si>
  <si>
    <t>Groepsticket Oost Bus &amp; Trein</t>
  </si>
  <si>
    <t>Zakelijk (Interoperabel)</t>
  </si>
  <si>
    <t>Altijd Vrij Oost Bus - zakelijk</t>
  </si>
  <si>
    <t>Altijd Vrij Oost Trein Bus - zakelijk</t>
  </si>
  <si>
    <t>Dalvrij Oost Bus - zakelijk</t>
  </si>
  <si>
    <t>Dalvrij Oost Trein Bus - zakelijk</t>
  </si>
  <si>
    <t>Dal Vrij Gelderland Bus (anoniem)</t>
  </si>
  <si>
    <t>Dal Vrij Gelderland Bus (4-11)</t>
  </si>
  <si>
    <t>Dal Vrij Gelderland Bus (12-18)</t>
  </si>
  <si>
    <t>Dal Vrij Gelderland Bus (19-64)</t>
  </si>
  <si>
    <t>Dal Vrij Gelderland Bus (65+)</t>
  </si>
  <si>
    <t>Dal Vrij Gelderland Trein en Bus (anoniem)</t>
  </si>
  <si>
    <t>Dal Vrij Gelderland Trein en Bus (4-11)</t>
  </si>
  <si>
    <t>Dal Vrij Gelderland Trein en Bus (12-18)</t>
  </si>
  <si>
    <t>Dal Vrij Gelderland Trein en Bus (19-64)</t>
  </si>
  <si>
    <t>Dal Vrij Gelderland Trein en Bus (65+)</t>
  </si>
  <si>
    <t>Nog te bepalen Is geel gemarkeerd of bij Chipoffice bekend</t>
  </si>
  <si>
    <t>Voor de kilometertarieven kom ik op basis van de voorlopige LTI op € 0,155 en € 0,174 voor resp. regio Rotterdam en Haaglanden</t>
  </si>
  <si>
    <t>Regionale tarieven 2020 Zuid-Holland Noord</t>
  </si>
  <si>
    <t>X= per 1 januari 2017 niet meer in de webshop verkrijgbaar maar via aanvraagformulier op arriva.nl/regioabonnement</t>
  </si>
  <si>
    <t>2021 Vaststelling Onafgerond</t>
  </si>
  <si>
    <t>2021 Toegepast (afgerond)</t>
  </si>
  <si>
    <t>2022 aanvraag (onafgerond)</t>
  </si>
  <si>
    <t>2022 Toegepast (afgerond)</t>
  </si>
  <si>
    <t>assist productie</t>
  </si>
  <si>
    <t>2021 Vaststelling</t>
  </si>
  <si>
    <t>2021 Toegepast</t>
  </si>
  <si>
    <t>2022 Aanvraag</t>
  </si>
  <si>
    <t>2022 Toegepast</t>
  </si>
  <si>
    <t xml:space="preserve"> Kilometertarief ZHN Buurtbussen</t>
  </si>
  <si>
    <t>Kilometertarief ZHN streek</t>
  </si>
  <si>
    <t>Kilometertarief lijn 295 (trajectdeel Rotterdam - Schoonhoven Lopikerplein - Arriva)</t>
  </si>
  <si>
    <t>Kilometertarief lijn 295 (trajectdeel Utrecht - Schoonhoven Lopikerplein- Keolis)</t>
  </si>
  <si>
    <r>
      <t xml:space="preserve">Kilometertarief ZHN HOV (Qiliners en Rnet. </t>
    </r>
    <r>
      <rPr>
        <b/>
        <sz val="10"/>
        <color rgb="FFFF0000"/>
        <rFont val="Arial"/>
        <family val="2"/>
      </rPr>
      <t>LET OP</t>
    </r>
    <r>
      <rPr>
        <sz val="10"/>
        <rFont val="Arial"/>
        <family val="2"/>
      </rPr>
      <t>: 430, 431 en 432 moet wel streektarief zijn)</t>
    </r>
  </si>
  <si>
    <t xml:space="preserve">Keukenhof flatfare 852 </t>
  </si>
  <si>
    <t>Alleen geldig op lijn 852</t>
  </si>
  <si>
    <t>Keukenhof flatfare 854</t>
  </si>
  <si>
    <t>Alleen geldig op lijn 854</t>
  </si>
  <si>
    <t>Keukenhof flatfare 858</t>
  </si>
  <si>
    <t>Alleen geldig op lijn 858</t>
  </si>
  <si>
    <t>Keukenhof flatfare 859</t>
  </si>
  <si>
    <t>Alleen geldig op lijn 859</t>
  </si>
  <si>
    <t>Arriva Altijd Korting Scholier (55%)</t>
  </si>
  <si>
    <t>Niet zichtbaar</t>
  </si>
  <si>
    <t>x</t>
  </si>
  <si>
    <t>Tijdens de daluren van maandag t/m vrijdag van 9.00 - 16.00 uur en tussen 18.30 en 06.30 uur en in het weekend en op nationale feestdagen de hele dag.</t>
  </si>
  <si>
    <t>BQR</t>
  </si>
  <si>
    <t>12 t/m 18 jaar</t>
  </si>
  <si>
    <t>meer</t>
  </si>
  <si>
    <t>Niet geldig in de Nachtbus, buurtbus, Waterbus, Belbus, OV-taxi, lijn 45 (Den Haag – Leiden) en de buslijnen 195/295 die door Syntus gereden worden</t>
  </si>
  <si>
    <t>Arriva Dal Vrij RBMH (streekbus) maand (kind)</t>
  </si>
  <si>
    <t>Geldig tijdens de daluren op maandag t/m vrijdag van 9.00 - 16.00 uur en tussen 18.30 en 06.30 uur en in het weekend en op nationale feestdagen de hele dag</t>
  </si>
  <si>
    <t>B</t>
  </si>
  <si>
    <t>n.v.t.</t>
  </si>
  <si>
    <t>regio</t>
  </si>
  <si>
    <t xml:space="preserve"> Niet geldig in Qliners, R-net, de Nachtbus, buurtbus, Belbus, OV-taxi,  lijn 45  (Den Haag-Leiden ) en 195/295 (Rotterdam-Utrecht) die door Syntus gereden worden</t>
  </si>
  <si>
    <t>Arriva Dal Vrij RBMH (streekbus) maand (tiener)</t>
  </si>
  <si>
    <t>Arriva Dal Vrij RBMH (streekbus) maand (volwassene)</t>
  </si>
  <si>
    <t>19 tm 64 jaar</t>
  </si>
  <si>
    <t>Arriva Dal Vrij RBMH (streekbus) maand (senior)</t>
  </si>
  <si>
    <t>Arriva Dal Vrij RBMH (ook Qliner) maand (kind)</t>
  </si>
  <si>
    <t>Niet geldig in Qliners, R-net, de Nachtbus, buurtbus, Belbus, OV-taxi,  lijn 45  (Den Haag-Leiden ) en 195/295 (Rotterdam-Utrecht) die door Syntus gereden worden</t>
  </si>
  <si>
    <t>Arriva Dal Vrij RBMH (ook Qliner) maand (tiener)</t>
  </si>
  <si>
    <t>Arriva Dal Vrij RBMH (ook Qliner) maand (volwassene)</t>
  </si>
  <si>
    <t>Arriva Dal Vrij RBMH (ook Qliner) maand (senior)</t>
  </si>
  <si>
    <t>Arriva Altijd Vrij ZHN Bus Streek (kind)</t>
  </si>
  <si>
    <t xml:space="preserve">Voor een vast bedrag altijd onbeperkt vrij reizen met de stads-en streekbussen van Arriva in de regio in de regio Duin- en Bollenstreek, Leiden, Rijnstreek en Midden-Holland. </t>
  </si>
  <si>
    <t>Arriva Altijd Vrij ZHN Bus Streek (12-18 jaar)</t>
  </si>
  <si>
    <t>Arriva Altijd Vrij ZHN Bus Streek (volwassene)</t>
  </si>
  <si>
    <t>Arriva Altijd Vrij ZHN Bus Streek (senior)</t>
  </si>
  <si>
    <t>Arriva Altijd Vrij ZHN Bus + Qliner + R-net (kind)</t>
  </si>
  <si>
    <t xml:space="preserve">Voor een vast bedrag altijd onbeperkt vrij reizen met de stads- en streekbussen en HOV-lijnen (Qliners en R-net) van Arriva in de regio in de regio Duin- en Bollenstreek, Leiden, Rijnstreek en Midden-Holland. </t>
  </si>
  <si>
    <t>Arriva Altijd Vrij ZHN Bus + Qliner + R-net (12-18 jaar)</t>
  </si>
  <si>
    <t>Arriva Altijd Vrij ZHN Bus + Qliner + R-net (volwassene)</t>
  </si>
  <si>
    <t>Arriva Altijd Vrij ZHN Bus + Qliner + R-net (senior)</t>
  </si>
  <si>
    <t>Arriva Samen voor Groen Anoniem</t>
  </si>
  <si>
    <t>€ 0,005 p km</t>
  </si>
  <si>
    <t>Met het Samen voor Groen-busabonnement spaar je, iedere keer als je incheckt, een halve cent (0,005 euro) per reiskilometer voor bomen. 100% van het gespaarde bedrag wordt gebruikt om bomen te planten en te onderhouden</t>
  </si>
  <si>
    <t>Alle</t>
  </si>
  <si>
    <t>Meer</t>
  </si>
  <si>
    <t>Niet geldig op de Nachtbus, OV-taxi, buslijn 45 (Den Haag - Leiden) en 195/295 (Rotterdam-Utrecht) die door Syntus gereden worden</t>
  </si>
  <si>
    <t>Arriva Samen voor Groen Kind</t>
  </si>
  <si>
    <t>4 t/m 11 jaar</t>
  </si>
  <si>
    <t>Niet geldig op de Nachtbus, Waterbus, OV-taxi, buslijn 45 (Den Haag - Leiden) en 195/295 (Rotterdam-Utrecht) die door Syntus gereden worden</t>
  </si>
  <si>
    <t>Arriva Samen voor Groen Tiener</t>
  </si>
  <si>
    <t>Arriva Samen voor GroenVolwassene</t>
  </si>
  <si>
    <t>Arriva Samen voor Groen Senior</t>
  </si>
  <si>
    <t>Arriva Dal Vrij RBMH (streekbus) jaar (kind)</t>
  </si>
  <si>
    <t>Arriva Dal Vrij RBMH (streekbus) jaar (tiener)</t>
  </si>
  <si>
    <t>Arriva Dal Vrij RBMH (streekbus) jaar (volwassene)</t>
  </si>
  <si>
    <t>Arriva Dal Vrij RBMH (streekbus) jaar (senior)</t>
  </si>
  <si>
    <t>Arriva Dal Vrij RBMH (ook Qliner) jaar (kind)</t>
  </si>
  <si>
    <t>Arriva Dal Vrij RBMH (ook Qliner) jaar (tiener)</t>
  </si>
  <si>
    <t>Arriva Dal Vrij RBMH (ook Qliner) jaar (volwassene)</t>
  </si>
  <si>
    <t>Arriva Dal Vrij RBMH (ook Qliner) jaar (senior)</t>
  </si>
  <si>
    <t>Arriva Dal Korting ZH Bus (kind)</t>
  </si>
  <si>
    <t>BTQR</t>
  </si>
  <si>
    <t>Niet geldig in de Nachtbus, buurtbus, Waterbus, Belbus, OV-taxi, lijn 45 (Den Haag – Leiden) en de buslijnen 195/295 (Rotterdam - Utrecht) die door Syntus gereden worden.</t>
  </si>
  <si>
    <t>Arriva Dal Korting ZH Bus (12-18 jaar)</t>
  </si>
  <si>
    <t>Arriva Dal Korting ZH Bus (volwassene)</t>
  </si>
  <si>
    <t>Arriva Dal Korting ZH Bus (senior)</t>
  </si>
  <si>
    <t>Onbeperkt</t>
  </si>
  <si>
    <t>Niet geldig in Qliners, R-net, de Nachtbus, burtbus, Belbus, OV-taxi,  lijn 45  (Den Haag-Leiden ) en 195/295 (Rotterdam-Utrecht) die door Syntus gereden worden</t>
  </si>
  <si>
    <t>Arriva Kids Vrij Meereizen jaar (4 t/m 11 jaar)</t>
  </si>
  <si>
    <t>Onbeperkt vrij reizen onder begeleiding van een reiziger van 18 jaar of ouder.</t>
  </si>
  <si>
    <t>BQRT</t>
  </si>
  <si>
    <t>Niet geldig in de Nachtbus, Waterbus, buurtbus, Belbus, OV-taxi, lijn 45 (Den Haag-Leiden) en de buslijnen 195/295 (Rotterdam-Utrecht) die door Syntus gereden worden</t>
  </si>
  <si>
    <t>Kinderritkaart (4 t/m 11 jaar, alleen Telexis)</t>
  </si>
  <si>
    <t>(8986 Telexis)</t>
  </si>
  <si>
    <t>Geldig in alle stads- en streekbussen en HOV-lijnen (Qliners en R-net van Arriva in Zuid-Holland. Volwassenen kunnen per volwassene (maximaal) drie kinderen in de leeftijd van 4 t/m 11 jaar gratis meenemen! Kids4Nix geldt voor een groep van (maximaal) acht personen, bijvoorbeeld twee volwassenen met zes kinderen. Kinderen kunnen twee uur op een Kinderritkaart gratis met de volwassene meereizen (zonder overstap). In het weekend en op officiële feestdagen geldt de gratis Kinderritkaart de hele dag, doordeweeks vanaf 9.00 uur. Reist men vóór 9.00 uur? Dan koopt men gewoon voor elk kind een Gemakskaart van € 2,20-. Daarmee kunnen ze twee uur binnen de regio reizen, waarbij ook mag worden overgestapt. De maximale groepsgrootte is 8 personen. Voor meer kinderen geldt het reguliere tarief van de Gemakskaart voor de rit</t>
  </si>
  <si>
    <t>De Kinderritkaart geldt niet in de Nachtbus, Buurtbus, Keukenhof Express, OV taxi en de buslijnen 195/295 (Utrecht - Rotterdam) die door Syntus gereden worden en 45 die door EBS wordt gereden</t>
  </si>
  <si>
    <t>Gemakskaartje 1 t/m 2 zones (CT als Telexis)</t>
  </si>
  <si>
    <t>8136 (8990 Telexis)</t>
  </si>
  <si>
    <t>Ja, bij CT</t>
  </si>
  <si>
    <t>Aantal zones 1-2; enkele reis; max. geldigheidsduur 45 minuten; overstappen toegestaan; meer informatie arriva.nl/buskaartenzh</t>
  </si>
  <si>
    <t>alle</t>
  </si>
  <si>
    <t>De Gemakskaart geldt niet in de Nachtbus, Buurtbus  Keukenhof Express, OV-taxi en lijn 45* en de buslijnen 195/295 (Utrecht - Rotterdam) die door Syntus gereden worden. *Geldig voor een enkele rit op buslijn 45. Zie voor meer informatie arriva.nl/buskaartenzh</t>
  </si>
  <si>
    <t>Gemakskaartje 3 t/m 5 zones (CT als Telexis)</t>
  </si>
  <si>
    <t>8137 (8991 Telexis)</t>
  </si>
  <si>
    <t>Aantal zones 3-5; enkele reis; max. geldigheidsduur 60 minuten; overstappen toegestaan; meer informatie arriva.nl/buskaartenzh</t>
  </si>
  <si>
    <r>
      <t>Gemakskaartje</t>
    </r>
    <r>
      <rPr>
        <sz val="10"/>
        <color rgb="FFFF0000"/>
        <rFont val="Arial"/>
        <family val="2"/>
      </rPr>
      <t xml:space="preserve"> </t>
    </r>
    <r>
      <rPr>
        <sz val="10"/>
        <rFont val="Arial"/>
        <family val="2"/>
      </rPr>
      <t>6 t/m 8 zones (CT als Telexis)</t>
    </r>
  </si>
  <si>
    <t>8138 (8992 Telexis)</t>
  </si>
  <si>
    <t>Aantal zones 6-8; enkele reis; max. geldigheidsduur 105 minuten; overstappen toegestaan; meer informatie arriva.nl/buskaartenzh</t>
  </si>
  <si>
    <t>De Gemakskaart geldt niet in de Nachtbus, Buurtbus,  OV-taxi en lijn 45 en de buslijnen 195/295 (Utrecht - Rotterdam) die door Syntus gereden worden.  Zie voor meer informatie arriva.nl/buskaartenzh</t>
  </si>
  <si>
    <t>Gemakskaartje 9 t/m 11 zones (CT, als Telexis)</t>
  </si>
  <si>
    <t>8139 (8993 (Telexis)</t>
  </si>
  <si>
    <t>Aantal zones 9-11; enkele reis; max. geldigheidsduur 135 minuten; overstappen toegestaan; meer informatie arriva.nl/buskaartenzh</t>
  </si>
  <si>
    <t>De Gemakskaart geldt niet in de Nachtbus,  Buurtbus, Keukenhof Express, OV-taxi en lijn 45 en de buslijnen 195/295 (Utrecht - Rotterdam) die door Syntus gereden worden. Zie voor meer informatie arriva.nl/buskaartenzh</t>
  </si>
  <si>
    <t>Gemakskaartje &gt; 11 zones (Geen CT, alleen Telexis)</t>
  </si>
  <si>
    <t>(8995 Telexis)</t>
  </si>
  <si>
    <t>Aantal zones &gt; 11; enkele reis; max. geldigheidsduur 135 minuten; overstappen toegestaan; meer informatie arriva.nl/buskaartenzh</t>
  </si>
  <si>
    <t xml:space="preserve">Deur-haltevervoer (binnen de grenzen van een plaats): </t>
  </si>
  <si>
    <t>ritkaart OV-taxi binnen de grenzen van een plaats</t>
  </si>
  <si>
    <t>Deur-haltevervoer (buiten de grenzen van een plaats)</t>
  </si>
  <si>
    <t>ritkaart OV-taxi buiten de grezen van een plaats</t>
  </si>
  <si>
    <t>Buurtbus Ritkaart</t>
  </si>
  <si>
    <t>(Nr OnbekendTelexis)</t>
  </si>
  <si>
    <t>Keukenhof Combiticket Overig t.b.v. 854, 858, 859 en 50</t>
  </si>
  <si>
    <t>Volgt later</t>
  </si>
  <si>
    <t>Arriva lijnen 854,  858, 859, 50 en 90</t>
  </si>
  <si>
    <t>18+</t>
  </si>
  <si>
    <t>Keukenhof Combiticket Amsterdam t.b.v. 852</t>
  </si>
  <si>
    <t xml:space="preserve">Arriva lijnen 852, 854,  858, 859, 50 en 90 en Connexxion lijnen  300, 340. 341 en 397 </t>
  </si>
  <si>
    <t>Keukenhof combiticket Kind 4 t/m 17</t>
  </si>
  <si>
    <t xml:space="preserve">Arriva lijnen 852, 854,  858, 859, 50 en 90 en Connexxion lijnen  300, 340, 341 en 397 </t>
  </si>
  <si>
    <t>4 t/m 17 jaar</t>
  </si>
  <si>
    <t>Dagkaart Keukenhof Express Adult Amsterdam VERVALT</t>
  </si>
  <si>
    <t>Arriva lijnen 852, 854,  858, 859, 50 en 90</t>
  </si>
  <si>
    <t>Dagkaart Keukenhof Express Adult VERVALT</t>
  </si>
  <si>
    <t>Dagkaart Keukenhof Express Child 4 t/m 11 VERVALT</t>
  </si>
  <si>
    <t>4 t/m 11</t>
  </si>
  <si>
    <t xml:space="preserve">Keukenhof dagkaart Volwassene vanaf Rai (852), incl. alle lijnen ZHN </t>
  </si>
  <si>
    <t>852 + alle lijnen ZHN</t>
  </si>
  <si>
    <t>12 &gt;</t>
  </si>
  <si>
    <t xml:space="preserve">Keukenhof dagkaart Volwassene vanaf Leiden (854), Schiphol (858), Hoofddorp (859) incl. alle lijnen ZHN </t>
  </si>
  <si>
    <t>854, 858, 859 + allle lijnen ZHN</t>
  </si>
  <si>
    <t xml:space="preserve">Keukenhof dagkaart Kind (4 t/m 11) vanaf Rai (852), Leiden (854), Schiphol (858), Hoofddorp (859) incl. alle lijnen ZHN </t>
  </si>
  <si>
    <t>Alle Arriva ZHN</t>
  </si>
  <si>
    <t>ARTT Ticket (CT-kaart Noordvleugel)**</t>
  </si>
  <si>
    <t>471 t/m 474</t>
  </si>
  <si>
    <t>dagkaart geldig op de lijn 852, 854, 858, 859, 50 en 470</t>
  </si>
  <si>
    <t>BTM</t>
  </si>
  <si>
    <t>Niet geldig op de andere lijnen</t>
  </si>
  <si>
    <t>Holland Travel Ticket</t>
  </si>
  <si>
    <t>X</t>
  </si>
  <si>
    <t>dagkaart geldig op alle arriva lijnen</t>
  </si>
  <si>
    <t>Tourist Day Ticket</t>
  </si>
  <si>
    <t xml:space="preserve">Geldig in de bussen, trams en metro’s van Arriva, Connexxion, HTM, HTMBuzz, RET en Waterbus (boot) in Zuid-Holland. </t>
  </si>
  <si>
    <t>BTMW</t>
  </si>
  <si>
    <t xml:space="preserve">Het ticket is niet geldig in de trein, Fast Ferry Hoek van Holland, Driehoeksveer Ferry, buurtbus, nachtbus, OV taxi en op buslijn 195/295. </t>
  </si>
  <si>
    <t>Groepsticket 3 volwassenen en 15 kind  4 t/m 11  jaar</t>
  </si>
  <si>
    <t>Geldig als dagkaart: op doordeweekse dagen vanaf 9.00 uur, en in het weekend en tijdens officiële schoolvakanties de hele dag, met (max.) vijftien kinderen en (max.) drie begeleidende volwassenen.</t>
  </si>
  <si>
    <t>4 t/m 11 en 19 t/m 64 jaar</t>
  </si>
  <si>
    <t xml:space="preserve">Niet geldig in de Nachtbus, buurtbus, Belbus, Keukenhof Express, OV-taxi, trein (MerwedeLingelijn) en op buslijn 45 en de buslijnen 195/295 (Utrecht - Rotterdam) die door Syntus gereden worden. </t>
  </si>
  <si>
    <t>Groepsticket 3 volwassenen en 15 kind  12 t/m 18</t>
  </si>
  <si>
    <t>12 t/m 18 en 19 t/m 64 jaar</t>
  </si>
  <si>
    <t>Samenreisdagkaart (Eticket en soms als DC-light ticket)</t>
  </si>
  <si>
    <t xml:space="preserve">•	Dagkaart voor min. 2 en max. 5 personen, waarvan max. 2 volwassenen en max. 3 kinderen (4 t/m 17 jaar).
•	Uitsluitend geldig op de vermelde datum. Doordeweeks na 9.00 uur; op feestdagen en in het weekend de hele dag.
•	Geldig in alle Arriva-bussen in Zuid-Holland </t>
  </si>
  <si>
    <t>Citydagkaart (Eticket)</t>
  </si>
  <si>
    <t xml:space="preserve">•	Dagkaart voor 1 persoon (12 jaar en ouder). Per volwassene mogen 3 kinderen (4 t/m 11 jaar) gratis meereizen. Max. reisgroep: 8 personen. Zie arriva.nl/buskaartzh.•	Kan uitsluitend worden gebruikt in het weekend en op nationale feestdagen. Alleen geldig op de vermelde reisdatum.
•	Geldig in alle Arriva-bussen in Zuid-Holland </t>
  </si>
  <si>
    <t>Dagkaart streek (wordt alleen verkocht via Tiqets platform i.c.m. met uitje)</t>
  </si>
  <si>
    <t>Geldig als dagkaart op alle Arriva buslijnen in Zuid-Holland. Op werkdagen na 9:00 en op weekend- en feestdagen de hele dag.</t>
  </si>
  <si>
    <t>Niet geldig op Keukenhof Express lijnen</t>
  </si>
  <si>
    <t>Dagkaart stad (wordt alleen verkocht via Tiqets platform i.c.m. met uitje)</t>
  </si>
  <si>
    <t>Geldig als dagkaart op alle Arriva buslijnen binnen de stadsgrenzen van Leiden, Alphen en Gouda  in Zuid-Holland.  Op werkdagen na 9:00 en op weekend- en feestdagen de hele dag.</t>
  </si>
  <si>
    <t>Dagkaart Kind (wordt alleen verkocht via Tiqets platform i.c.m. met uitje)</t>
  </si>
  <si>
    <t>Geldig als dagkaart op alle Arriva buslijnen (streek- stads- en buurtbussen) in Zuid-Holland. Op werkdagen na 9:00 en op weekend- en feestdagen de hele dag.</t>
  </si>
  <si>
    <t xml:space="preserve">Regio Abonnementen maand (Interoperabel) </t>
  </si>
  <si>
    <t>Regio abonnementen maand (Interoperabel)</t>
  </si>
  <si>
    <t>In het geldigheidsgebied kan je onbeperkt reizen met de bus, de tram en de metro in Zuid-Holland. Van Arriva, Connexxion, EBS,  HTM, HTMbuzz, Qbuzz en RET. Het is ook geldig op de Utrechtse buslijnen 195 en 295 (Utrecht- Rotterdam) die worden gereden door Arriva en Syntus gezamenlijk, én op de R-net treinverbinding Gouda-Alphen aan den Rijn. Je hoeft alleen maar in en uit te checken</t>
  </si>
  <si>
    <t>BTM +Trein (Rnet)</t>
  </si>
  <si>
    <t>4 t/m11 jaar</t>
  </si>
  <si>
    <t>Het Regio Abonnement is niet geldig in de Nachtbus 800 van Arriva, de OV-taxi, de RET BOB-bus, de nachtbussen van HTMbuzz en de Waterbus, en niet op de RET Fast Ferry</t>
  </si>
  <si>
    <t>AHS 37080 en AHS 38958. Niet geldig op lijn 800. ALLE LIJNEN ZHN,m.u.v. nachtnetlijnen</t>
  </si>
  <si>
    <t>Alleen geldig op 295</t>
  </si>
  <si>
    <t>Regio Abonnementen jaar (Interoperabel)  Is 10 maal maandabonnement.</t>
  </si>
  <si>
    <t>Regio abonnementen jaar (Interoperabel)</t>
  </si>
  <si>
    <t>Alleen Geldig op lijn 295 (vroeger ook 196, dit jaar niet gedaan???)</t>
  </si>
  <si>
    <t>Kids Vrij</t>
  </si>
  <si>
    <t>NS Flex Vol tarief in het weekend</t>
  </si>
  <si>
    <t>2e</t>
  </si>
  <si>
    <t>NS Flex Vol tarief reizen buiten de spits</t>
  </si>
  <si>
    <t>NS Flex Vol tarief reizen tijdens de spits</t>
  </si>
  <si>
    <t>NS Flex 40% korting in het weekend</t>
  </si>
  <si>
    <t>NS Flex 40% korting buiten de spits</t>
  </si>
  <si>
    <t>NS Flex 20% korting tijdens de spits</t>
  </si>
  <si>
    <t>NS Flex Vrij reizen in het weekend</t>
  </si>
  <si>
    <t>NS Flex Vrij reizen buiten de spits</t>
  </si>
  <si>
    <t>NS Flex Vrij reizen tijdens de spits</t>
  </si>
  <si>
    <t>NS Flex Vrij reizen in het weekend - toeslag 1e klas</t>
  </si>
  <si>
    <t>1e</t>
  </si>
  <si>
    <t>NS Flex Vrij reizen buiten de spits - toeslag 1e klas</t>
  </si>
  <si>
    <t>NS Flex Vrij reizen tijdens de spits - toeslag 1e klas</t>
  </si>
  <si>
    <t>Railrunner</t>
  </si>
  <si>
    <t>Regionale tarieven FRYSLAN</t>
  </si>
  <si>
    <t xml:space="preserve">Km-tarief Streek </t>
  </si>
  <si>
    <t>Km-tarief Stad Leeuwarden</t>
  </si>
  <si>
    <t>Km-tarief Qliner 315, 324, 335</t>
  </si>
  <si>
    <t>Km-tarief Qliner 350, 351 (Friese deel)</t>
  </si>
  <si>
    <t>Km-tarief Qliner 350, 351 (Noord-Hollandse deel)</t>
  </si>
  <si>
    <t>Km-tarief Qliner 355</t>
  </si>
  <si>
    <t>Km-tarief Qliner 320 en 322</t>
  </si>
  <si>
    <t>Km tarief buurtbussen NZW</t>
  </si>
  <si>
    <t>Km tarief buurtbussen ZOF</t>
  </si>
  <si>
    <t xml:space="preserve">Km tarief belbus </t>
  </si>
  <si>
    <t>Arriva Altijd Korting Scholier (50%)</t>
  </si>
  <si>
    <t>Arriva Altijd Vrij Fryslân Stad, Streek en Qliner (4-11)</t>
  </si>
  <si>
    <t>Arriva Altijd Vrij Fryslân Stad, Streek en Qliner (12-18)</t>
  </si>
  <si>
    <t>Arriva Altijd Vrij Fryslân Stad, Streek en Qliner (19-64)</t>
  </si>
  <si>
    <t>Arriva Altijd Vrij Fryslân Stad, Streek en Qliner (65+)</t>
  </si>
  <si>
    <t xml:space="preserve"> </t>
  </si>
  <si>
    <t>Arriva Altijd Vrij Fryslân Stad en Streek (anoniem)</t>
  </si>
  <si>
    <t>Arriva Altijd Vrij Fryslân Stad en Streek (4-11)</t>
  </si>
  <si>
    <t>Arriva Altijd Vrij Fryslân Stad en Streek (12-18)</t>
  </si>
  <si>
    <t>Arriva Altijd Vrij Fryslân Stad en Streek (19-64)</t>
  </si>
  <si>
    <t>Arriva Altijd Vrij Fryslân Stad en Streek (65+)</t>
  </si>
  <si>
    <t>Ritkaart binnen plaats/kern of rit tot 2 km</t>
  </si>
  <si>
    <t>Ritkaart 2 &lt;&gt; 20 km</t>
  </si>
  <si>
    <t>Ritkaart 20-30 km</t>
  </si>
  <si>
    <t>Ritkaart Qliner (DC) 30-40km</t>
  </si>
  <si>
    <t>Ritkaart Qliner (DC) 40-50km</t>
  </si>
  <si>
    <t>Ritkaart Qliner (DC) 50-60km</t>
  </si>
  <si>
    <t>Ritkaart Qliner (DC) 60-70km</t>
  </si>
  <si>
    <t>Ritkaart Qliner (DC) 70-80km</t>
  </si>
  <si>
    <t>Ritkaart Qliner (DC) &gt;80km</t>
  </si>
  <si>
    <t>Dagkaart Fryslân bus dal</t>
  </si>
  <si>
    <t>Dal Dagkaart Fryslân Bus (CT wederverkoop)</t>
  </si>
  <si>
    <t>Dagkaart Fryslân bus</t>
  </si>
  <si>
    <t>Dagkaart Fryslân bus + trein (dal)</t>
  </si>
  <si>
    <t>Kids Vrij Fryslan</t>
  </si>
  <si>
    <t>Buurtbus ZOF 1 rit voltarief</t>
  </si>
  <si>
    <t>Buurtbus ZOF 1 rit reductietarief</t>
  </si>
  <si>
    <t>Buurtbus ZOF 10 ritten voltarief</t>
  </si>
  <si>
    <t>Buurtbus ZOF 10 ritten reductietarief</t>
  </si>
  <si>
    <t>Ritkaart buurtbussen NZWF (102 en 103)</t>
  </si>
  <si>
    <t>Enkele rit Sneekermeerbus</t>
  </si>
  <si>
    <t>ntb</t>
  </si>
  <si>
    <t>10-rittenkaart Sneekermeerbus</t>
  </si>
  <si>
    <t>Retourticket PC</t>
  </si>
  <si>
    <t>€ 7,00 of € 9,00</t>
  </si>
  <si>
    <t>Ritkaart Opstapper</t>
  </si>
  <si>
    <t>Opstapper toeslag (bij voordeur ophalen/afzetten)</t>
  </si>
  <si>
    <t>Dal Dagkaart Leeuwarden Bus</t>
  </si>
  <si>
    <t>Dagkaart Leeuwarden Bus</t>
  </si>
  <si>
    <t>nieuw</t>
  </si>
  <si>
    <t>Arriva Dalvoordeel Noord-Nederland (anoniem)</t>
  </si>
  <si>
    <t>Arriva Dalvoordeel Noord-Nederland (4-11)</t>
  </si>
  <si>
    <t>Arriva Dalvoordeel Noord-Nederland (12-18)</t>
  </si>
  <si>
    <t>Arriva Dalvoordeel Noord-Nederland (19-64)</t>
  </si>
  <si>
    <t>Arriva Dalvoordeel Noord-Nederland (65+)</t>
  </si>
  <si>
    <r>
      <t xml:space="preserve">Prijzen Altijd Vrij Fryslan stad streek (en Qliner) 2020 zijn  </t>
    </r>
    <r>
      <rPr>
        <u/>
        <sz val="10"/>
        <color theme="1"/>
        <rFont val="Arial"/>
        <family val="2"/>
      </rPr>
      <t>inclusief korting</t>
    </r>
    <r>
      <rPr>
        <sz val="10"/>
        <color theme="1"/>
        <rFont val="Arial"/>
        <family val="2"/>
      </rPr>
      <t xml:space="preserve"> van Provincie (€25 bij maand, €250 bij jaar)</t>
    </r>
  </si>
  <si>
    <t>Sterabonnement alleen geldig in onze trein</t>
  </si>
  <si>
    <t>Regionale tarieven Waddeneilanden</t>
  </si>
  <si>
    <t>OVC tarieven Waddeneilanden</t>
  </si>
  <si>
    <t>Ameland - Ritkaart 1 zone</t>
  </si>
  <si>
    <t>Ameland - Ritkaart 2 zone</t>
  </si>
  <si>
    <t>Terschelling - Ritkaart 1 zone</t>
  </si>
  <si>
    <t>Terschelling - Ritkaart 2 zone</t>
  </si>
  <si>
    <t>Vlieland - Ritkaart 1 zone</t>
  </si>
  <si>
    <t>Schiermonnikoog fare enkele reis</t>
  </si>
  <si>
    <t>Arriva Altijd Vrij Fryslân Stad, Streek en Qliner (kind)</t>
  </si>
  <si>
    <t>Arriva Altijd Vrij Fryslân Stad, Streek en Qliner Scholier</t>
  </si>
  <si>
    <t>Arriva Altijd Vrij Fryslân Stad, Streek en Qliner (volwassene)</t>
  </si>
  <si>
    <t>Arriva Altijd Vrij Fryslân Stad, Streek en Qliner (senior)</t>
  </si>
  <si>
    <t>Arriva Altijd Vrij Fryslân Stad en Streek (kind)</t>
  </si>
  <si>
    <t>Arriva Altijd Vrij Fryslân Stad en Streek Scholier</t>
  </si>
  <si>
    <t>Arriva Altijd Vrij Fryslân Stad en Streek (volwassene)</t>
  </si>
  <si>
    <t>Arriva Altijd Vrij Fryslân Stad en Streek (senior)</t>
  </si>
  <si>
    <t>Wagenverkoopassortiment Ameland</t>
  </si>
  <si>
    <t>Ameland - Retour eiland 1 zone</t>
  </si>
  <si>
    <t>Ameland - Retour eiland 2 zone</t>
  </si>
  <si>
    <t>Ameland - Dagkaart eiland</t>
  </si>
  <si>
    <t>Ameland - 10-rittenkaart 1 zone</t>
  </si>
  <si>
    <t>Ameland - 10-rittenkaart 2 zones</t>
  </si>
  <si>
    <t>Wagenverkoopassortiment Terschelling</t>
  </si>
  <si>
    <t>Terschelling - Retour 1 zone</t>
  </si>
  <si>
    <t>Terschelling - Retour 2 zone</t>
  </si>
  <si>
    <t>Terschelling - Dagkaart eiland</t>
  </si>
  <si>
    <t>Terschelling - 10-rittenkaart 1 zone</t>
  </si>
  <si>
    <t>Terschelling - 10-rittenkaart 2 zones</t>
  </si>
  <si>
    <t>Wagenverkoopassortiment Schiermonnikoog</t>
  </si>
  <si>
    <t>ritkaart eiland</t>
  </si>
  <si>
    <t>ritkaart Kids (4 t/m 11 jaar)</t>
  </si>
  <si>
    <t>retour eiland</t>
  </si>
  <si>
    <t>retour Kids (4 t/m 11 jaar)</t>
  </si>
  <si>
    <t>10 rittenkaart</t>
  </si>
  <si>
    <t>Wagenverkoopassortiment Vlieland</t>
  </si>
  <si>
    <t>Vlieland - Enkele reis</t>
  </si>
  <si>
    <t>Vlieland - Retour</t>
  </si>
  <si>
    <t xml:space="preserve">Vlieland - 10-rittenkaart </t>
  </si>
  <si>
    <t>ritkaart Kids eiland (4 t/m 11 jaar)</t>
  </si>
  <si>
    <t>retour Kids eiland (4 t/m 11 jaar)</t>
  </si>
  <si>
    <t>Vlieland - Dagkaart</t>
  </si>
  <si>
    <t>DC Algemeen Waddeneilanden</t>
  </si>
  <si>
    <t>Meerpersoonkaarten enkele reis 1 zone 1 persoon</t>
  </si>
  <si>
    <t>Meerpersoonkaarten enkele reis 1 zone 2 personen</t>
  </si>
  <si>
    <t>Meerpersoonkaarten enkele reis 1 zone 5 personen</t>
  </si>
  <si>
    <t>Meerpersoonkaarten enkele reis 1 zone 10 personen</t>
  </si>
  <si>
    <t>Meerpersoonkaarten enkele reis 2 zones 1 persoon</t>
  </si>
  <si>
    <t>Meerpersoonkaarten enkele reis 2 zones 2 personen</t>
  </si>
  <si>
    <t>Meerpersoonkaarten enkele reis 2 zones 5 personen</t>
  </si>
  <si>
    <t>Meerpersoonkaarten enkele reis 2 zones 10 personen</t>
  </si>
  <si>
    <t>* Afgeleide van de 10-rittenkaart, ingericht voor chauffeurs</t>
  </si>
  <si>
    <t>Regionale tarieven Trein Noord</t>
  </si>
  <si>
    <t>Sterabonnement Noord Maand (vol tarief) 1-ster volw</t>
  </si>
  <si>
    <t>Sterabonnement Noord Maand (vol tarief) 2-ster volw</t>
  </si>
  <si>
    <t>Sterabonnement Noord Maand (vol tarief) 3-ster volw</t>
  </si>
  <si>
    <t>Sterabonnement Noord Maand (vol tarief) 4-ster volw</t>
  </si>
  <si>
    <t>Sterabonnement Noord Maand (vol tarief) 5-ster volw</t>
  </si>
  <si>
    <t>Sterabonnement Noord Maand (vol tarief) 6-ster volw</t>
  </si>
  <si>
    <t>Sterabonnement Noord Maand (reductie tarief) 1-ster kind</t>
  </si>
  <si>
    <t>Sterabonnement Noord Maand (reductie tarief) 1-ster jeugd</t>
  </si>
  <si>
    <t>Sterabonnement Noord Maand (reductie tarief) 1-ster senior</t>
  </si>
  <si>
    <t>Sterabonnement Noord Maand (reductie tarief) 2-ster kind</t>
  </si>
  <si>
    <t>Sterabonnement Noord Maand (reductie tarief) 2-ster jeugd</t>
  </si>
  <si>
    <t>Sterabonnement Noord Maand (reductie tarief) 2-ster senior</t>
  </si>
  <si>
    <t>Sterabonnement Noord Maand (reductie tarief) 3-ster kind</t>
  </si>
  <si>
    <t>Sterabonnement Noord Maand (reductie tarief) 3-ster jeugd</t>
  </si>
  <si>
    <t>Sterabonnement Noord Maand (reductie tarief) 3-ster senior</t>
  </si>
  <si>
    <t>Sterabonnement Noord Maand (reductie tarief) 4-ster jeugd</t>
  </si>
  <si>
    <t>Sterabonnement Noord Maand (reductie tarief) 4-ster senior</t>
  </si>
  <si>
    <t>Sterabonnement Noord Maand (reductie tarief) 5-ster kind</t>
  </si>
  <si>
    <t>Sterabonnement Noord Maand (reductie tarief) 5-ster jeugd</t>
  </si>
  <si>
    <t>Sterabonnement Noord Maand (reductie tarief) 5-ster senior</t>
  </si>
  <si>
    <t>Sterabonnement Noord Maand (reductie tarief) 6-ster kind</t>
  </si>
  <si>
    <t>Sterabonnement Noord Maand (reductie tarief) 6-ster jeugd</t>
  </si>
  <si>
    <t>Sterabonnement Noord Maand (reductie tarief) 6-ster senior</t>
  </si>
  <si>
    <t>Sterabonnement Noord Jaar (vol tarief) 1-ster</t>
  </si>
  <si>
    <t>Sterabonnement Noord Jaar (vol tarief) 2-ster</t>
  </si>
  <si>
    <t>Sterabonnement Noord Jaar (vol tarief) 3-ster</t>
  </si>
  <si>
    <t>Sterabonnement Noord Jaar (vol tarief) 4-ster</t>
  </si>
  <si>
    <t>Sterabonnement Noord Jaar (vol tarief) 5-ster</t>
  </si>
  <si>
    <t>Sterabonnement Noord Jaar (vol tarief) 6-ster</t>
  </si>
  <si>
    <t>Sterabonnement Noord Jaar (reductie tarief) 1-ster</t>
  </si>
  <si>
    <t>Sterabonnement Noord Jaar (reductie tarief) 2-ster</t>
  </si>
  <si>
    <t>Sterabonnement Noord Jaar (reductie tarief) 3-ster</t>
  </si>
  <si>
    <t>Sterabonnement Noord Jaar (reductie tarief) 4-ster</t>
  </si>
  <si>
    <t>Sterabonnement Noord Jaar (reductie tarief) 5-ster</t>
  </si>
  <si>
    <t>Sterabonnement Noord Jaar (reductie tarief) 6-ster</t>
  </si>
  <si>
    <t>Fiets Dag Mee</t>
  </si>
  <si>
    <t>Arriva Dagkaart Noord fiets mee (CT ticket KVA)</t>
  </si>
  <si>
    <t>Enkele reis Leer</t>
  </si>
  <si>
    <t>Retour Leer</t>
  </si>
  <si>
    <t>Niedersachsen-ticket plus Groningen 1 persoon</t>
  </si>
  <si>
    <t xml:space="preserve"> €       30,00 </t>
  </si>
  <si>
    <t>Niedersachsen-ticket plus Groningen 2 personen</t>
  </si>
  <si>
    <t xml:space="preserve"> €       36,50 </t>
  </si>
  <si>
    <t>Niedersachsen-ticket plus Groningen 3 personen</t>
  </si>
  <si>
    <t xml:space="preserve"> €       43,00 </t>
  </si>
  <si>
    <t>Niedersachsen-ticket plus Groningen 4 personen</t>
  </si>
  <si>
    <t xml:space="preserve"> €       49,50 </t>
  </si>
  <si>
    <t>Niedersachsen-ticket plus Groningen 5 personen</t>
  </si>
  <si>
    <t xml:space="preserve"> €       56,00 </t>
  </si>
  <si>
    <t>Sterabonnementen worden enkel geaccepteerd en verkocht op de Groninger treinlijnen (excl. Leeuwarden-Groningen)</t>
  </si>
  <si>
    <t>*Reductieabonnementen zijn te koop voor personen t/m 18 jaar of van 65 jaar en ouder.</t>
  </si>
  <si>
    <t xml:space="preserve">Provincie Groningen verstrekt sinds 1 juni 2017 5% extra korting op het reductietarief Jaar. Deze korting is reeds verwerkt in bovenstaande tarieven. In huidige situatie krijgen in onze webshop allleen scholieren deze extra korting. Per 1 januari 2019 graag ook openstellen voor 4 t/m 11 en 65+. </t>
  </si>
  <si>
    <t>Regionale tarieven Lelystad</t>
  </si>
  <si>
    <t>Ritprijs binnen de ring</t>
  </si>
  <si>
    <t>Ritprijs buiten de ring</t>
  </si>
  <si>
    <t>Arriva Altijd Vrij Lelystad (anoniem)</t>
  </si>
  <si>
    <t>Arriva Altijd Vrij Lelystad (kind)</t>
  </si>
  <si>
    <t>Arriva Altijd Vrij Lelystad (12 t/m 18 jr)</t>
  </si>
  <si>
    <t>Arriva Altijd Vrij Lelystad (volwassene)</t>
  </si>
  <si>
    <t>Arriva Altijd Vrij Lelystad (senior)</t>
  </si>
  <si>
    <t>Arriva Altijd Dalvrij Lelystad 65+ maand</t>
  </si>
  <si>
    <t>Arriva Altijd Dalvrij Lelystad 65+ jaar</t>
  </si>
  <si>
    <t>Ritkaart binnen de ring</t>
  </si>
  <si>
    <t>Ritkaart Lelystad binnen de ring (CT wederverkoop)</t>
  </si>
  <si>
    <t>Ritkaart buiten de ring</t>
  </si>
  <si>
    <t xml:space="preserve">Ritkaart Kids Lelystad </t>
  </si>
  <si>
    <t>Altijd Vrij IJsselmond maand voltarief</t>
  </si>
  <si>
    <t>nnb</t>
  </si>
  <si>
    <t>Altijd Vrij IJsselmond maand reductie</t>
  </si>
  <si>
    <t>Altijd Vrij IJsselmond jaar voltarief</t>
  </si>
  <si>
    <t>Altijd Vrij IJsselmond jaar reductie</t>
  </si>
  <si>
    <t>Tariefgebied</t>
  </si>
  <si>
    <t>Arriva Noordelijke Lijnen</t>
  </si>
  <si>
    <t>Exclusief kaarttoeslag</t>
  </si>
  <si>
    <t>Tariefgebied code</t>
  </si>
  <si>
    <t>! Denk aan doorgaand oplopende prijzen</t>
  </si>
  <si>
    <t>Prijzen op jaarbasis</t>
  </si>
  <si>
    <t>Prijzen op maandbasis</t>
  </si>
  <si>
    <t>Codering</t>
  </si>
  <si>
    <t>Prijstabel</t>
  </si>
  <si>
    <t>Tarief-eenheden</t>
  </si>
  <si>
    <t>enkel reis 1e klas vol</t>
  </si>
  <si>
    <t>enkele reis 2e klas vol</t>
  </si>
  <si>
    <t>enkele reis 1e klas 50%</t>
  </si>
  <si>
    <t>enkele reis 2e klas 50%</t>
  </si>
  <si>
    <t>enkele reis 1e klas 40%</t>
  </si>
  <si>
    <t>enkele reis 2e klas 40%</t>
  </si>
  <si>
    <t>enkele reis 1e klas 20%</t>
  </si>
  <si>
    <t>enkele reis 2e klas 20%</t>
  </si>
  <si>
    <t>retour 1e klas vol</t>
  </si>
  <si>
    <t>retour 2e klas vol</t>
  </si>
  <si>
    <t>retour 1e klas 50%</t>
  </si>
  <si>
    <t>retour 2e klas 50%</t>
  </si>
  <si>
    <t>retour 1e klas 40%</t>
  </si>
  <si>
    <t>retour 2e klas 40%</t>
  </si>
  <si>
    <t>retour 1e klas 20%</t>
  </si>
  <si>
    <t>retour 2e klas 20%</t>
  </si>
  <si>
    <t>TV zakelijk 1e klas</t>
  </si>
  <si>
    <t>TV zakelijk 2e klas</t>
  </si>
  <si>
    <t>Tarief-gebied</t>
  </si>
  <si>
    <t>Arriva Overijssel</t>
  </si>
  <si>
    <t>Let op! Prijzen zijn exclusief kaarttoeslag. Dus klant betaald iets meer volgens prijsadvies website.</t>
  </si>
  <si>
    <t>Tarief-gebied code</t>
  </si>
  <si>
    <t>Arriva Gelderland</t>
  </si>
  <si>
    <t>11 en 13</t>
  </si>
  <si>
    <t>Arriva Limburg</t>
  </si>
  <si>
    <t>65536 en 262144</t>
  </si>
  <si>
    <t>nb</t>
  </si>
  <si>
    <t>TVR Flex 2e klas</t>
  </si>
  <si>
    <t>prepaid maand 1e klas</t>
  </si>
  <si>
    <t>prepaid maand 2e klas</t>
  </si>
  <si>
    <t>prepaid 3 maanden 1e klas</t>
  </si>
  <si>
    <t>prepaid 3 maanden 2e klas</t>
  </si>
  <si>
    <t xml:space="preserve"> retour 1e klas vol</t>
  </si>
  <si>
    <t>TVR Flex 1e klas</t>
  </si>
  <si>
    <t>TVR FLex 2e klas</t>
  </si>
  <si>
    <t>NS Traject Vrij Prepaid 1 mnd 1e klas</t>
  </si>
  <si>
    <t>NS Traject Vrij Prepaid 1 mnd 2e klas</t>
  </si>
  <si>
    <t>NS Traject Vrij Prepaid 3 mnd 1e klas</t>
  </si>
  <si>
    <t>NS Traject Vrij Prepaid 3 mnd 2e klas</t>
  </si>
  <si>
    <t>TVR Flex      1e klas</t>
  </si>
  <si>
    <t>TVR Flex      2e klas</t>
  </si>
  <si>
    <t>Prepaid maand 1e klas</t>
  </si>
  <si>
    <t>Prepaid maand 2e klas</t>
  </si>
  <si>
    <t>Prepaid      3 maanden 1e klas</t>
  </si>
  <si>
    <t>Prepaid       3 maanden 2e klas</t>
  </si>
  <si>
    <t>%</t>
  </si>
  <si>
    <t>1 versus 2</t>
  </si>
  <si>
    <t>Altijd Vrij Maand (Kolom V)</t>
  </si>
  <si>
    <t>1e klasse</t>
  </si>
  <si>
    <t>Altijd Vrij Maand (Kolom W)</t>
  </si>
  <si>
    <t>2e klasse</t>
  </si>
  <si>
    <t>Altijd Vrij Doorlopend (Kolom T)</t>
  </si>
  <si>
    <t>Altijd Vrij Doorlopend (Kolom U)</t>
  </si>
  <si>
    <t>CPI 2019 Prinsjesdag</t>
  </si>
  <si>
    <t>TV zakelijk (Kolom R)</t>
  </si>
  <si>
    <t>TV zakelijk (Kolom S)</t>
  </si>
  <si>
    <t>Dagkaart (Kolom J)</t>
  </si>
  <si>
    <t>Dagkaart (Kolom K)</t>
  </si>
  <si>
    <t>1e versie met data van regio's (nog niet alles definitief)</t>
  </si>
  <si>
    <t>Weekend Vrij</t>
  </si>
  <si>
    <t>Vol</t>
  </si>
  <si>
    <t>Red</t>
  </si>
  <si>
    <t>Dal Vrij</t>
  </si>
  <si>
    <t xml:space="preserve">Vol </t>
  </si>
  <si>
    <t xml:space="preserve">nvt </t>
  </si>
  <si>
    <t>Altijd Voordeel</t>
  </si>
  <si>
    <t>Altijd Voordeel MAAND</t>
  </si>
  <si>
    <t>Altijd Vrij</t>
  </si>
  <si>
    <t xml:space="preserve">Maandkaart Altijd Vrij 1 maand </t>
  </si>
  <si>
    <t xml:space="preserve">2e </t>
  </si>
  <si>
    <t xml:space="preserve">Maandkaart Altijd Vrij 3 maanden </t>
  </si>
  <si>
    <t xml:space="preserve">1e </t>
  </si>
  <si>
    <t>Dal Voordeel</t>
  </si>
  <si>
    <t>VDU</t>
  </si>
  <si>
    <t>Keuzedagen</t>
  </si>
  <si>
    <t>Toeslag Keuzedagen op Papier</t>
  </si>
  <si>
    <t>Totaalprijs VDU +Keuzedagen op CT</t>
  </si>
  <si>
    <t>NS Flex administratie kosten</t>
  </si>
  <si>
    <t xml:space="preserve">NS Flex basis </t>
  </si>
  <si>
    <t>NS Flex Weekend Voordeel</t>
  </si>
  <si>
    <t>NS Flex Weekend Vrij zonder dalkorting</t>
  </si>
  <si>
    <t>NS Flex Weekend Vrij met dalkorting</t>
  </si>
  <si>
    <t xml:space="preserve">NS Flex Dal Voordeel </t>
  </si>
  <si>
    <t xml:space="preserve">NS Flex Dal Vrij </t>
  </si>
  <si>
    <t>NS Flex Altijd Voordeel</t>
  </si>
  <si>
    <t xml:space="preserve">NS Flex Altijd Vrij </t>
  </si>
  <si>
    <t xml:space="preserve">NS IC Direct Toeslag Vrij </t>
  </si>
  <si>
    <t xml:space="preserve">NS Flex 1e klas factor </t>
  </si>
  <si>
    <t>NS Flex 1e klas factor weekend</t>
  </si>
  <si>
    <t>Landelijk Opstaptarief</t>
  </si>
  <si>
    <t>1e en 2e</t>
  </si>
  <si>
    <t>5066  2  0000</t>
  </si>
  <si>
    <t>5066  1  0000</t>
  </si>
  <si>
    <t>5066  2  6500  &amp;  5082  2  0000</t>
  </si>
  <si>
    <t>Weekend Vrij (Bijabonnement)</t>
  </si>
  <si>
    <t>5066  1  6500  &amp;  5082  1  0000</t>
  </si>
  <si>
    <t>5065  2  0000</t>
  </si>
  <si>
    <t>5065  1  0000</t>
  </si>
  <si>
    <t>5065  2  6500 &amp;  5081  2  0000</t>
  </si>
  <si>
    <t>Dal Vrij (Bijabonnement)</t>
  </si>
  <si>
    <t>5065 1  6500 &amp;  5081  1  0000</t>
  </si>
  <si>
    <t xml:space="preserve">BTM vrij particulier (OV-deel bij Dal Vrij) </t>
  </si>
  <si>
    <t xml:space="preserve">BTM vrij particulier (OV-deel bij Dal Vrij bijabonnement) </t>
  </si>
  <si>
    <t>215 &amp; 216   1 / 2</t>
  </si>
  <si>
    <t>5067  1 / 2</t>
  </si>
  <si>
    <t xml:space="preserve">51    &amp;   52 </t>
  </si>
  <si>
    <t>5077  1  &amp; 5095  2</t>
  </si>
  <si>
    <t>5078  0  0000</t>
  </si>
  <si>
    <t>5079  0  0000</t>
  </si>
  <si>
    <t>Kids Vrij (Bijabonnement)</t>
  </si>
  <si>
    <t>5069  2  0000</t>
  </si>
  <si>
    <t>5069  1  0000</t>
  </si>
  <si>
    <t>5329  2  0000</t>
  </si>
  <si>
    <t xml:space="preserve">Prepaid kaart, geen abonnement. Te koop sinds april 2021 </t>
  </si>
  <si>
    <t xml:space="preserve">5330  2  0000 </t>
  </si>
  <si>
    <t>5329  1  0000</t>
  </si>
  <si>
    <t>5330  1  0000</t>
  </si>
  <si>
    <t>5069  2 ZK 16 (= kortingscode in ECC) *)</t>
  </si>
  <si>
    <t>Altijd Vrij (Bijabonnement)</t>
  </si>
  <si>
    <t>5069  1 ZK 16 (= kortingscode in ECC) *)</t>
  </si>
  <si>
    <t>BTM Vrij (OV-deel bij Altijd Vrij)</t>
  </si>
  <si>
    <t>5176 (met kortingscode in ECC)</t>
  </si>
  <si>
    <t>BTM Vrij (OV-deel bij Altijd Vrij) (Bijabonnement)</t>
  </si>
  <si>
    <t>209 &amp; 210  1 / 2</t>
  </si>
  <si>
    <t>5064  1 / 2</t>
  </si>
  <si>
    <t>5125  0  0000</t>
  </si>
  <si>
    <t>OV Voordeel MAAND (OV-deel i.c.m. Altijd Voordeel)</t>
  </si>
  <si>
    <t>5126  0  0000</t>
  </si>
  <si>
    <t>OV Voordeel JAAR (OV-deel i.c.m.  Altijd Voordeel)</t>
  </si>
  <si>
    <t>91   /   90</t>
  </si>
  <si>
    <t>5134  2   /   5083  2</t>
  </si>
  <si>
    <t>5134  1   /   5083  1</t>
  </si>
  <si>
    <t>Korting 65+ is 10,30 euro</t>
  </si>
  <si>
    <t>Korting 65+ is 61,10 euro</t>
  </si>
  <si>
    <t>Korting 65+ is 63,10 euro</t>
  </si>
  <si>
    <t>Check @MRP: communiceren jullie dit ook aan TLS?</t>
  </si>
  <si>
    <t>toeslag boven op 2e klas</t>
  </si>
  <si>
    <t xml:space="preserve">*) In systeem SAP ECC: Prijs is basisprijs - kortingbedrag = nettobedrag </t>
  </si>
  <si>
    <t>5052  2  0000</t>
  </si>
  <si>
    <t xml:space="preserve">Dagkaart </t>
  </si>
  <si>
    <t>5052  1  0000</t>
  </si>
  <si>
    <t>Dagkaart</t>
  </si>
  <si>
    <t>Euregioticket</t>
  </si>
  <si>
    <t>5132  2</t>
  </si>
  <si>
    <t>Klasseloos</t>
  </si>
  <si>
    <t>Toevoegen van CT Toeslag (1 euro)</t>
  </si>
  <si>
    <t xml:space="preserve">Easy ticket to Amsterdam </t>
  </si>
  <si>
    <t>Easy ticket to Schiphol Airport</t>
  </si>
  <si>
    <t>NS Groepsticket Daluren 4 pers. Enkele reis (= e-ticket)</t>
  </si>
  <si>
    <t>NS Groepsticket Daluren extra persoon (5e t/m 7e)</t>
  </si>
  <si>
    <t>1-day Amsterdam Travel Ticket</t>
  </si>
  <si>
    <t>Geen verhoging</t>
  </si>
  <si>
    <t>2-day Amsterdam Travel Ticket</t>
  </si>
  <si>
    <t>3-day Amsterdam Travel Ticket</t>
  </si>
  <si>
    <t>1-Dag Amsterdam &amp; Region Travel Ticket</t>
  </si>
  <si>
    <t>2-Dag Amsterdam &amp; Region Travel Ticket</t>
  </si>
  <si>
    <t>3-Dag Amsterdam &amp; Region Travel Ticket</t>
  </si>
  <si>
    <t>4-Dag Amsterdam &amp; Region Travel Ticket</t>
  </si>
  <si>
    <t>5-Dag Amsterdam &amp; Region Travel Ticket</t>
  </si>
  <si>
    <t>-</t>
  </si>
  <si>
    <t>Holland Travel Ticket off-peak</t>
  </si>
  <si>
    <t xml:space="preserve">Almere Ticket 10 ritten dal </t>
  </si>
  <si>
    <t>Nog niet bekend</t>
  </si>
  <si>
    <t xml:space="preserve">Almere Ticket 10 ritten dag </t>
  </si>
  <si>
    <t>1 dag GouweDal  (Dag Daluren)</t>
  </si>
  <si>
    <t>geen verhoging, in overleg met Derk Querido en Bart van Zaalen</t>
  </si>
  <si>
    <t xml:space="preserve">1 dag Gouwe Kind </t>
  </si>
  <si>
    <t>5 GouweDal  (Dag Daluren)</t>
  </si>
  <si>
    <t xml:space="preserve">Gouwe fietskaart </t>
  </si>
  <si>
    <t>tarief</t>
  </si>
  <si>
    <t>klasse</t>
  </si>
  <si>
    <t>opmerkingen</t>
  </si>
  <si>
    <t>220 &amp; 600</t>
  </si>
  <si>
    <t>&amp; 5176</t>
  </si>
  <si>
    <t>OV Vrij</t>
  </si>
  <si>
    <t>219 &amp; 600</t>
  </si>
  <si>
    <t xml:space="preserve">&amp; 5176 </t>
  </si>
  <si>
    <t>&amp; 5176 (met kortingscode in ECC) *)</t>
  </si>
  <si>
    <t>OV Vrij Bijabo</t>
  </si>
  <si>
    <t>214 &amp; 600</t>
  </si>
  <si>
    <t>Dal Vrij Bijabo + BTM Vrij</t>
  </si>
  <si>
    <t>213 &amp; 600</t>
  </si>
  <si>
    <t>Samengestelde producten staan niet als zodanig in GPP: betreft combinatie van Trein- en BTM product met aparte codering</t>
  </si>
  <si>
    <t>Geen regulier product meer.</t>
  </si>
  <si>
    <t>23  t.b.v. ORP</t>
  </si>
  <si>
    <t>Overgang 2-1 enkele reis zonder korting</t>
  </si>
  <si>
    <t>239 t.b.v.ORP</t>
  </si>
  <si>
    <t>Fietskaart dal</t>
  </si>
  <si>
    <t>Geen</t>
  </si>
  <si>
    <t xml:space="preserve">73 t.b.v. ORP </t>
  </si>
  <si>
    <t>Dagkaart hond</t>
  </si>
  <si>
    <t>NS-Business Card Basis</t>
  </si>
  <si>
    <t>NS-Business Card Dal</t>
  </si>
  <si>
    <t xml:space="preserve">5114  2  </t>
  </si>
  <si>
    <t>NS-Business Card Trein Vrij</t>
  </si>
  <si>
    <t>2e klas</t>
  </si>
  <si>
    <t>5114  1</t>
  </si>
  <si>
    <t>1e klas</t>
  </si>
  <si>
    <t>NS-Business Card Altijd Voordeel</t>
  </si>
  <si>
    <t>NS-Business Card Altijd Voordeel met split billing</t>
  </si>
  <si>
    <t xml:space="preserve">BTM Vrij </t>
  </si>
  <si>
    <t>BTM Budget Zeker Small</t>
  </si>
  <si>
    <t>BTM Budget Zeker Medium</t>
  </si>
  <si>
    <t>BTM Budget Zeker Large</t>
  </si>
  <si>
    <t>5128  2  0000</t>
  </si>
  <si>
    <t>Dagkaart (voorheen 1 Dag trein vrij)</t>
  </si>
  <si>
    <t>5128  1  0000</t>
  </si>
  <si>
    <t>5127  2  0000</t>
  </si>
  <si>
    <t>1 Treinreis</t>
  </si>
  <si>
    <t>5127  1  0000</t>
  </si>
  <si>
    <t>1 Dag BTM Vrij *)</t>
  </si>
  <si>
    <t>*) Betreft OV-deel bij  product 453 1 Dag OV Vrij (= samengesteld product Treindeel en OV-deel)</t>
  </si>
  <si>
    <t xml:space="preserve">
5101                        / 5106</t>
  </si>
  <si>
    <t>IC direct toeslag enkele reis</t>
  </si>
  <si>
    <t>klasseloos</t>
  </si>
  <si>
    <t>5102                        / 5107</t>
  </si>
  <si>
    <t>IC direct toeslag retour</t>
  </si>
  <si>
    <t>5103                        / 5108</t>
  </si>
  <si>
    <t>IC direct Maandtoeslag</t>
  </si>
  <si>
    <t xml:space="preserve">   Add-on</t>
  </si>
  <si>
    <t>IC direct Altijd Toeslag Vrij JAAR (maandprijs)</t>
  </si>
  <si>
    <t>Add-on</t>
  </si>
  <si>
    <t>IC direct Altijd Toeslag Vrij JAAR (jaarprijs)</t>
  </si>
  <si>
    <t>Productnr 1</t>
  </si>
  <si>
    <t>Productnr 2</t>
  </si>
  <si>
    <t>Regio Maandabonnement 2022 1 ster - kind (gereduceerd tarief)</t>
  </si>
  <si>
    <t>Regio Maandabonnement 2022 1 ster - 12 t/m 18 jr (gereduceerd tarief)</t>
  </si>
  <si>
    <t>Regio Maandabonnement 2022 1 ster - volwassen (vol tarief)</t>
  </si>
  <si>
    <t>Regio Maandabonnement 2022 1 ster - senior (gereduceerd tarief)</t>
  </si>
  <si>
    <t>Regio Maandabonnement 2022 2 ster - kind (gereduceerd tarief)</t>
  </si>
  <si>
    <t>Regio Maandabonnement 2022 2 ster - 12 t/m 18 jr (gereduceerd tarief)</t>
  </si>
  <si>
    <t>Regio Maandabonnement 2022 2 ster - volwassen (vol tarief)</t>
  </si>
  <si>
    <t>Regio Maandabonnement 202 2 ster - senior (gereduceerd tarief)</t>
  </si>
  <si>
    <t>Regio Maandabonnement 2022 3 ster - kind (gereduceerd tarief)</t>
  </si>
  <si>
    <t>Regio Maandabonnement 2022 3 ster - 12 t/m 18 jr (gereduceerd tarief)</t>
  </si>
  <si>
    <t>Regio Maandabonnement 2022 3 ster - volwassen (vol tarief)</t>
  </si>
  <si>
    <t>Regio Maandabonnement 2022 3 ster - senior (gereduceerd tarief)</t>
  </si>
  <si>
    <t>Regio Maandabonnement 2022 4 ster - kind (gereduceerd tarief)</t>
  </si>
  <si>
    <t>Regio Maandabonnement 2022 4 ster - 12 t/m 18 jr (gereduceerd tarief)</t>
  </si>
  <si>
    <t>Regio Maandabonnement 2022 4 ster - volwassen (vol tarief)</t>
  </si>
  <si>
    <t>Regio Maandabonnement 2022 4 ster - senior (gereduceerd tarief)</t>
  </si>
  <si>
    <t>Regio Maandabonnement 2022 5 ster - kind (gereduceerd tarief)</t>
  </si>
  <si>
    <t>Regio Maandabonnement 2022 5 ster - 12 t/m 18 jr (gereduceerd tarief)</t>
  </si>
  <si>
    <t>Regio Maandabonnement 2022 5 ster - volwassen (vol tarief)</t>
  </si>
  <si>
    <t>Regio Maandabonnement 2022 5 ster - senior (gereduceerd tarief)</t>
  </si>
  <si>
    <t>Regio Maandabonnement 2022 6 ster - kind (gereduceerd tarief)</t>
  </si>
  <si>
    <t>Regio Maandabonnement 2022 6 ster - 12 t/m 18 jr (gereduceerd tarief)</t>
  </si>
  <si>
    <t>Regio Maandabonnement 2022 6 ster - volwassen (vol tarief)</t>
  </si>
  <si>
    <t>Regio Maandabonnement 2022 6 ster - senior (gereduceerd tarief)</t>
  </si>
  <si>
    <t>Regio Jaarabonnement 2022 1 ster - kind (gereduceerd tarief)</t>
  </si>
  <si>
    <t>Regio Jaarabonnement 2022 1 ster - 12 t/m 18 jaar (gereduceerd tarief)</t>
  </si>
  <si>
    <t xml:space="preserve">Regio Jaarabonnement 2022 1 ster - volwassene (vol tarief) </t>
  </si>
  <si>
    <t>Regio Jaarabonnement 2022 1 ster - senior (gereduceerd tarief)</t>
  </si>
  <si>
    <t>Regio Jaarabonnement 202 2 ster - kind (gereduceerd tarief)</t>
  </si>
  <si>
    <t>Regio Jaarabonnement 2022 2 ster - 12 t/m 18 jaar (gereduceerd tarief)</t>
  </si>
  <si>
    <t xml:space="preserve">Regio Jaarabonnement 2022 2 ster - volwassene (vol tarief) </t>
  </si>
  <si>
    <t>Regio Jaarabonnement 2022 2 ster - senior (gereduceerd tarief)</t>
  </si>
  <si>
    <t>Regio Jaarabonnement 2022 3 ster - kind (gereduceerd tarief)</t>
  </si>
  <si>
    <t>Regio Jaarabonnement 2022 3 ster - 12 t/m 18 jaar (gereduceerd tarief)</t>
  </si>
  <si>
    <t xml:space="preserve">Regio Jaarabonnement 2022 3 ster - volwassene (vol tarief) </t>
  </si>
  <si>
    <t>Regio Jaarabonnement 2022 3 ster - senior (gereduceerd tarief)</t>
  </si>
  <si>
    <t>Regio Jaarabonnement 2022 4 ster - kind (gereduceerd tarief)</t>
  </si>
  <si>
    <t>Regio Jaarabonnement 2022 4 ster - 12 t/m 18 jaar (gereduceerd tarief)</t>
  </si>
  <si>
    <t xml:space="preserve">Regio Jaarabonnement 2022 4 ster - volwassene (vol tarief) </t>
  </si>
  <si>
    <t>Regio Jaarabonnement 2022 4 ster - senior (gereduceerd tarief)</t>
  </si>
  <si>
    <t>Regio Jaarabonnement 2022 5 ster - kind (gereduceerd tarief)</t>
  </si>
  <si>
    <t>Regio Jaarabonnement 222 5 ster - 12 t/m 18 jaar (gereduceerd tarief)</t>
  </si>
  <si>
    <t xml:space="preserve">Regio Jaarabonnement 202 5 ster - volwassene (vol tarief) </t>
  </si>
  <si>
    <t>Regio Jaarabonnement 2022 5 ster - senior (gereduceerd tarief)</t>
  </si>
  <si>
    <t>Regio Jaarabonnement 2022 6 ster - kind (gereduceerd tarief)</t>
  </si>
  <si>
    <t>Regio Jaarabonnement 2022 6 ster - 12 t/m 18 jaar (gereduceerd tarief)</t>
  </si>
  <si>
    <t xml:space="preserve">Regio Jaarabonnement 2022 6 ster - volwassene (vol tarief) </t>
  </si>
  <si>
    <t>Regio Jaarabonnement 2022 6 ster - senior (gereduceerd tarief)</t>
  </si>
  <si>
    <t xml:space="preserve">Sterabonnement Noord Maand (reductie tarief) 4-ster kind </t>
  </si>
  <si>
    <t>v02; Onno. Aanvullingen Product_ID's in Landelijks Spoor (NS), West en Noord</t>
  </si>
  <si>
    <t>samenreiskorting</t>
  </si>
  <si>
    <t xml:space="preserve">Breng vrij Jaar kind          </t>
  </si>
  <si>
    <t>aanpassingen OVC</t>
  </si>
  <si>
    <t>Breng Vrij Plus (4-11)</t>
  </si>
  <si>
    <t>Breng Vrij Plus (12-18)</t>
  </si>
  <si>
    <t>Breng Vrij Plus (19-64)</t>
  </si>
  <si>
    <t>Breng Vrij Plus (65+)</t>
  </si>
  <si>
    <t>U-OV Ster Maand 2021 1 ster (kind)</t>
  </si>
  <si>
    <t>U-OV Ster Maand 2021 1 ster (jeugd)</t>
  </si>
  <si>
    <t>U-OV Ster Maand 2021 1 ster (volwassene)</t>
  </si>
  <si>
    <t>U-OV Ster Maand 2021 1 ster (senior)</t>
  </si>
  <si>
    <t>U-OV Ster Maand 2021 2 ster (kind)</t>
  </si>
  <si>
    <t>U-OV Ster Maand 2021 2 ster (jeugd)</t>
  </si>
  <si>
    <t>U-OV Ster Maand 2021 2 ster (volwassene)</t>
  </si>
  <si>
    <t>U-OV Ster Maand 2021 2 ster (senior)</t>
  </si>
  <si>
    <t>U-OV Ster Maand 2021 3 ster (kind)</t>
  </si>
  <si>
    <t>U-OV Ster Maand 2021 3 ster (jeugd)</t>
  </si>
  <si>
    <t>U-OV Ster Maand 2021 3 ster (volwassene)</t>
  </si>
  <si>
    <t>U-OV Ster Maand 2021 3 ster (senior)</t>
  </si>
  <si>
    <t>U-OV Ster Maand 2021 4 ster (kind)</t>
  </si>
  <si>
    <t>U-OV Ster Maand 2021 4 ster (jeugd)</t>
  </si>
  <si>
    <t>U-OV Ster Maand 2021 4 ster (volwassene)</t>
  </si>
  <si>
    <t>U-OV Ster Maand 2021 4 ster (senior)</t>
  </si>
  <si>
    <t>U-OV Ster Maand 2021 5 ster (kind)</t>
  </si>
  <si>
    <t>U-OV Ster Maand 2021 5 ster (jeugd)</t>
  </si>
  <si>
    <t>U-OV Ster Maand 2021 5 ster (volwassene)</t>
  </si>
  <si>
    <t>U-OV Ster Maand 2021 5 ster (senior)</t>
  </si>
  <si>
    <t>U-OV Ster Maand 2021 6 ster (kind)</t>
  </si>
  <si>
    <t>U-OV Ster Maand 2021 6 ster (jeugd)</t>
  </si>
  <si>
    <t>U-OV Ster Maand 2021 6 ster (volwassene)</t>
  </si>
  <si>
    <t>U-OV Ster Maand 2021 6 ster (senior)</t>
  </si>
  <si>
    <t>U-OV Ster Jaar 2021 1 ster (kind)</t>
  </si>
  <si>
    <t>U-OV Ster Jaar 2021 1 ster (jeugd)</t>
  </si>
  <si>
    <t>U-OV Ster Jaar 2021 1 ster (volwassene)</t>
  </si>
  <si>
    <t>U-OV Ster Jaar 2021 1 ster (senior)</t>
  </si>
  <si>
    <t>U-OV Ster Jaar 2021 2 ster (kind)</t>
  </si>
  <si>
    <t>U-OV Ster Jaar 2021 2 ster (jeugd)</t>
  </si>
  <si>
    <t>U-OV Ster Jaar 2021 2 ster (volwassene)</t>
  </si>
  <si>
    <t>U-OV Ster Jaar 2021 2 ster (senior)</t>
  </si>
  <si>
    <t>U-OV Ster Jaar 2021 3 ster (kind)</t>
  </si>
  <si>
    <t>U-OV Ster Jaar 2021 3 ster (jeugd)</t>
  </si>
  <si>
    <t>U-OV Ster Jaar 2021 3 ster (volwassene)</t>
  </si>
  <si>
    <t>U-OV Ster Jaar 2021 3 ster (senior)</t>
  </si>
  <si>
    <t>U-OV Ster Jaar 2021 4 ster (kind)</t>
  </si>
  <si>
    <t>U-OV Ster Jaar 2021 4 ster (jeugd)</t>
  </si>
  <si>
    <t>U-OV Ster Jaar 2021 4 ster (volwassene)</t>
  </si>
  <si>
    <t>U-OV Ster Jaar 2021 4 ster (senior)</t>
  </si>
  <si>
    <t>U-OV Ster Jaar 2021 5 ster (kind)</t>
  </si>
  <si>
    <t>U-OV Ster Jaar 2021 5 ster (jeugd)</t>
  </si>
  <si>
    <t>U-OV Ster Jaar 2021 5 ster (volwassene)</t>
  </si>
  <si>
    <t>U-OV Ster Jaar 2021 5 ster (senior)</t>
  </si>
  <si>
    <t>U-OV Ster Jaar 2021 6 ster (kind)</t>
  </si>
  <si>
    <t>U-OV Ster Jaar 2021 6 ster (jeugd)</t>
  </si>
  <si>
    <t>U-OV Ster Jaar 2021 6 ster (volwassene)</t>
  </si>
  <si>
    <t>U-OV Ster Jaar 2021 6 ster (senior)</t>
  </si>
  <si>
    <t>Randstad Noord 2022 maand kind</t>
  </si>
  <si>
    <t>Randstad Noord 2022 maand jeugd</t>
  </si>
  <si>
    <t>Randstad Noord 2022 maand volwassen</t>
  </si>
  <si>
    <t>Randstad Noord 2022 maand senior</t>
  </si>
  <si>
    <t>Randstad Noord 2022 jaar kind</t>
  </si>
  <si>
    <t>Randstad Noord 2022 jaar jeugd</t>
  </si>
  <si>
    <t>Randstad Noord 2022 jaar volwassen</t>
  </si>
  <si>
    <t>Randstad Noord 2022 jaar senior</t>
  </si>
  <si>
    <t>Randstad Noord 2022 jaar zakelijk kind</t>
  </si>
  <si>
    <t>Randstad Noord 2022 jaar zakelijk jeugd</t>
  </si>
  <si>
    <t>Randstad Noord 2022 jaar zakelijk volwassen</t>
  </si>
  <si>
    <t>Randstad Noord 2022 jaar zakelijk senior</t>
  </si>
  <si>
    <t>d.d. 03-12-2021</t>
  </si>
  <si>
    <t>duitse tarieven limburg toegevoegd</t>
  </si>
  <si>
    <t>Dagkaart Fiets Bus</t>
  </si>
  <si>
    <t>Dagkaart Fiets Bus en Trein</t>
  </si>
  <si>
    <t>euregioticket</t>
  </si>
  <si>
    <t>Einzel-Ticket Erwachsene City-XL Aachen</t>
  </si>
  <si>
    <t>Einzel-Ticket Kinder Flugs-Ticket</t>
  </si>
  <si>
    <t>Wochen-Ticket Preisstufe 1</t>
  </si>
  <si>
    <t>Wochen-Ticket Preisstufe 2</t>
  </si>
  <si>
    <t>Wochen-Ticket Preisstufe 3</t>
  </si>
  <si>
    <t>Wochen-Ticket Preisstufe 4</t>
  </si>
  <si>
    <t xml:space="preserve">24-Stunden-Ticket 5 Personen Kreis Heinsberg </t>
  </si>
  <si>
    <t>24-Stunden-Ticket 5 Personen Preisstufe 1</t>
  </si>
  <si>
    <t>24-Stunden-Ticket 5 Personen Preisstufe 2</t>
  </si>
  <si>
    <t>24-Stunden-Ticket 5 Personen Preisstufe 3</t>
  </si>
  <si>
    <t>24-Stunden-Ticket 5 Personen Preisstufe 4</t>
  </si>
  <si>
    <t>Einzel-Ticket Kinder Preisstufe 1</t>
  </si>
  <si>
    <t>Einzel-Ticket Kinder Preisstufe 2</t>
  </si>
  <si>
    <t>Einzel-Ticket Kinder Preisstufe 3</t>
  </si>
  <si>
    <t>Einzel-Ticket Kinder Preisstufe 4</t>
  </si>
  <si>
    <t>Einzel-Ticket Kinder Kurzstrecke</t>
  </si>
  <si>
    <t>Einzel-Ticket Erwachsene Kurzstrecke</t>
  </si>
  <si>
    <t>Einzel-Ticket Fahrrad</t>
  </si>
  <si>
    <t>24-Stunden-Ticket Fahrrad</t>
  </si>
  <si>
    <t>V04</t>
  </si>
  <si>
    <t>2022 def</t>
  </si>
  <si>
    <t>aanpassing abonnementen brabant</t>
  </si>
  <si>
    <t>V05</t>
  </si>
  <si>
    <t>V06</t>
  </si>
  <si>
    <t>aanpassing in sterabonnement maand reductie 5/6 ster Noordelijke lijnen</t>
  </si>
  <si>
    <t>SchöneFerienTicket NRW Ostern/Herbst/Winter</t>
  </si>
  <si>
    <t>SchöneFerienTicket NRW Sommer</t>
  </si>
  <si>
    <t>SchöneFahrtTicket NRW Erw.</t>
  </si>
  <si>
    <t>SchöneFahrtTicket NRW Ki.</t>
  </si>
  <si>
    <t>Monats-Ticket Preisstufe R3</t>
  </si>
  <si>
    <t>Monats-Ticket Preisstufe R2</t>
  </si>
  <si>
    <t>Wochen-Ticket Preisstufe R3</t>
  </si>
  <si>
    <t>Wochen-Ticket Preisstufe R2</t>
  </si>
  <si>
    <t>Einzel-Ticket Erwachsene Preisstufe R3</t>
  </si>
  <si>
    <t>Einzel-Ticket Kinder Preisstufe R3</t>
  </si>
  <si>
    <t>Einzel-Ticket Erwachsene Preisstufe R2</t>
  </si>
  <si>
    <t>Einzel-Ticket Kinder Preisstufe R2</t>
  </si>
  <si>
    <t>Einzel-Ticket Erwachsene Preisstufe R1</t>
  </si>
  <si>
    <t>Einzel-Ticket Kinder Preisstufe R1</t>
  </si>
  <si>
    <t>Monats-Ticket Preisstufe H4</t>
  </si>
  <si>
    <t>Monats-Ticket Preisstufe H3</t>
  </si>
  <si>
    <t xml:space="preserve">Monats-Ticket Preisstufe H2 </t>
  </si>
  <si>
    <t>Wochen-Ticket Preisstufe H4</t>
  </si>
  <si>
    <t xml:space="preserve">Wochen-Ticket Preisstufe H3 </t>
  </si>
  <si>
    <t>Wochen-Ticket Preisstufe H2</t>
  </si>
  <si>
    <t>Einzel-Ticket Erwachsene Preisstufe H3</t>
  </si>
  <si>
    <t>Einzel-Ticket Kinder Preisstufe H3</t>
  </si>
  <si>
    <t>Einzel-Ticket Erwachsene Preisstufe H2</t>
  </si>
  <si>
    <t>Einzel-Ticket Kinder Preisstufe H2</t>
  </si>
  <si>
    <t>euregioticket Fahrrad</t>
  </si>
  <si>
    <t>V07</t>
  </si>
  <si>
    <t>V01</t>
  </si>
  <si>
    <t>V02</t>
  </si>
  <si>
    <t>V03</t>
  </si>
  <si>
    <t>diverse wijzigingen tareievn limburg duitsland + diversen opmerkingen chipoffice + altijd korting scholier (NF /WAD/ZF) nieuwe prijs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</si>
</sst>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4" formatCode="_(&quot;€&quot;\ * #,##0.00_);_(&quot;€&quot;\ * \(#,##0.00\);_(&quot;€&quot;\ * &quot;-&quot;??_);_(@_)"/>
    <numFmt numFmtId="43" formatCode="_(* #,##0.00_);_(* \(#,##0.00\);_(* &quot;-&quot;??_);_(@_)"/>
    <numFmt numFmtId="164" formatCode="&quot;€&quot;\ #,##0.00;&quot;€&quot;\ \-#,##0.00"/>
    <numFmt numFmtId="165" formatCode="&quot;€&quot;\ #,##0.00;[Red]&quot;€&quot;\ \-#,##0.00"/>
    <numFmt numFmtId="166" formatCode="_ &quot;€&quot;\ * #,##0.00_ ;_ &quot;€&quot;\ * \-#,##0.00_ ;_ &quot;€&quot;\ * &quot;-&quot;??_ ;_ @_ "/>
    <numFmt numFmtId="167" formatCode="_ * #,##0.00_ ;_ * \-#,##0.00_ ;_ * &quot;-&quot;??_ ;_ @_ "/>
    <numFmt numFmtId="168" formatCode="_ &quot;€&quot;* #,##0.00_ ;_ &quot;€&quot;* \-#,##0.00_ ;_ &quot;€&quot;* &quot;-&quot;??_ ;_ @_ "/>
    <numFmt numFmtId="169" formatCode="_ &quot;€&quot;\ * #,##0.000_ ;_ &quot;€&quot;\ * \-#,##0.000_ ;_ &quot;€&quot;\ * &quot;-&quot;??_ ;_ @_ "/>
    <numFmt numFmtId="170" formatCode="&quot;€&quot;\ #,##0.000"/>
    <numFmt numFmtId="171" formatCode="0_ ;\-0\ "/>
    <numFmt numFmtId="172" formatCode="&quot;€&quot;#,##0.00"/>
    <numFmt numFmtId="173" formatCode="&quot;€&quot;\ #,##0.00"/>
    <numFmt numFmtId="174" formatCode="_ [$€-413]\ * #,##0.00_ ;_ [$€-413]\ * \-#,##0.00_ ;_ [$€-413]\ * &quot;-&quot;??_ ;_ @_ "/>
    <numFmt numFmtId="175" formatCode="&quot;€&quot;#,##0.00;[Red]&quot;€&quot;\-#,##0.00"/>
    <numFmt numFmtId="176" formatCode="[$€-413]\ #,##0.000"/>
    <numFmt numFmtId="177" formatCode="[$€-413]\ #,##0.00"/>
    <numFmt numFmtId="178" formatCode="_ &quot;€&quot;* #,##0.000_ ;_ &quot;€&quot;* \-#,##0.000_ ;_ &quot;€&quot;* &quot;-&quot;???_ ;_ @_ "/>
    <numFmt numFmtId="179" formatCode="_ &quot;€&quot;\ * #.##0.00_ ;_ &quot;€&quot;\ * \-#.##0.00_ ;_ &quot;€&quot;\ * &quot;-&quot;??_ ;_ @_ "/>
    <numFmt numFmtId="180" formatCode="&quot;€&quot;\ #,##0.0000"/>
    <numFmt numFmtId="181" formatCode="#,##0.000"/>
    <numFmt numFmtId="182" formatCode="_ &quot;€&quot;\ * #,##0.0000_ ;_ &quot;€&quot;\ * \-#,##0.0000_ ;_ &quot;€&quot;\ * &quot;-&quot;??_ ;_ @_ "/>
    <numFmt numFmtId="183" formatCode="_-&quot;€&quot;\ * #,##0.00_-;_-&quot;€&quot;\ * #,##0.00\-;_-&quot;€&quot;\ * &quot;-&quot;??_-;_-@_-"/>
    <numFmt numFmtId="184" formatCode="_ [$€-2]\ * #,##0.000_ ;_ [$€-2]\ * \-#,##0.000_ ;_ [$€-2]\ * &quot;-&quot;???_ ;_ @_ "/>
    <numFmt numFmtId="185" formatCode="_ &quot;€&quot;\ * #,##0.0000_ ;_ &quot;€&quot;\ * \-#,##0.0000_ ;_ &quot;€&quot;\ * &quot;-&quot;????_ ;_ @_ "/>
    <numFmt numFmtId="186" formatCode="[$€-413]\ #,##0.0000"/>
    <numFmt numFmtId="187" formatCode="00000.00"/>
    <numFmt numFmtId="188" formatCode="&quot;€&quot;#,##0.000"/>
    <numFmt numFmtId="189" formatCode="000"/>
    <numFmt numFmtId="190" formatCode="_ * #,##0.000_ ;_ * \-#,##0.000_ ;_ * &quot;-&quot;??_ ;_ @_ "/>
    <numFmt numFmtId="191" formatCode="00000.000"/>
    <numFmt numFmtId="192" formatCode="00000"/>
    <numFmt numFmtId="193" formatCode="0.000%"/>
    <numFmt numFmtId="194" formatCode="0.0%"/>
    <numFmt numFmtId="195" formatCode="0.00_ ;[Red]\-0.00\ "/>
  </numFmts>
  <fonts count="42" x14ac:knownFonts="1">
    <font>
      <sz val="12"/>
      <color theme="1"/>
      <name val="Calibri"/>
      <family val="2"/>
      <scheme val="minor"/>
    </font>
    <font>
      <sz val="11"/>
      <color theme="1"/>
      <name val="Calibri"/>
      <family val="2"/>
    </font>
    <font>
      <sz val="10"/>
      <color theme="1"/>
      <name val="Arial"/>
      <family val="2"/>
    </font>
    <font>
      <sz val="10"/>
      <color theme="0" tint="-0.499984740745262"/>
      <name val="Arial"/>
      <family val="2"/>
    </font>
    <font>
      <sz val="10"/>
      <name val="Arial"/>
      <family val="2"/>
    </font>
    <font>
      <b/>
      <sz val="10"/>
      <color theme="1"/>
      <name val="Arial"/>
      <family val="2"/>
    </font>
    <font>
      <b/>
      <sz val="10"/>
      <color theme="0" tint="-0.499984740745262"/>
      <name val="Arial"/>
      <family val="2"/>
    </font>
    <font>
      <b/>
      <sz val="10"/>
      <name val="Arial"/>
      <family val="2"/>
    </font>
    <font>
      <b/>
      <sz val="10"/>
      <color rgb="FFFF0000"/>
      <name val="Arial"/>
      <family val="2"/>
    </font>
    <font>
      <sz val="10"/>
      <color rgb="FF000000"/>
      <name val="Arial"/>
      <family val="2"/>
    </font>
    <font>
      <sz val="10"/>
      <color theme="0" tint="-0.34998626667073579"/>
      <name val="Arial"/>
      <family val="2"/>
    </font>
    <font>
      <sz val="12"/>
      <color theme="1"/>
      <name val="Calibri"/>
      <family val="2"/>
      <scheme val="minor"/>
    </font>
    <font>
      <i/>
      <sz val="10"/>
      <color theme="1"/>
      <name val="Arial"/>
      <family val="2"/>
    </font>
    <font>
      <sz val="10"/>
      <color rgb="FF1F497D"/>
      <name val="Arial"/>
      <family val="2"/>
    </font>
    <font>
      <sz val="10"/>
      <color rgb="FFFF0000"/>
      <name val="Arial"/>
      <family val="2"/>
    </font>
    <font>
      <b/>
      <i/>
      <sz val="10"/>
      <color theme="0" tint="-0.499984740745262"/>
      <name val="Arial"/>
      <family val="2"/>
    </font>
    <font>
      <b/>
      <sz val="10"/>
      <color theme="1" tint="0.499984740745262"/>
      <name val="Arial"/>
      <family val="2"/>
    </font>
    <font>
      <b/>
      <sz val="10"/>
      <color theme="2" tint="-0.499984740745262"/>
      <name val="Arial"/>
      <family val="2"/>
    </font>
    <font>
      <sz val="10"/>
      <color theme="1" tint="0.499984740745262"/>
      <name val="Arial"/>
      <family val="2"/>
    </font>
    <font>
      <sz val="10"/>
      <color theme="2" tint="-0.499984740745262"/>
      <name val="Arial"/>
      <family val="2"/>
    </font>
    <font>
      <sz val="10"/>
      <color rgb="FF92D050"/>
      <name val="Arial"/>
      <family val="2"/>
    </font>
    <font>
      <sz val="10"/>
      <color rgb="FFC00000"/>
      <name val="Arial"/>
      <family val="2"/>
    </font>
    <font>
      <b/>
      <sz val="8"/>
      <color indexed="81"/>
      <name val="Tahoma"/>
      <family val="2"/>
    </font>
    <font>
      <sz val="8"/>
      <color indexed="81"/>
      <name val="Tahoma"/>
      <family val="2"/>
    </font>
    <font>
      <b/>
      <sz val="8"/>
      <color theme="1"/>
      <name val="Arial"/>
      <family val="2"/>
    </font>
    <font>
      <sz val="10"/>
      <name val="Calibri"/>
      <family val="2"/>
      <scheme val="minor"/>
    </font>
    <font>
      <sz val="10"/>
      <color theme="1"/>
      <name val="Calibri"/>
      <family val="2"/>
    </font>
    <font>
      <sz val="10"/>
      <name val="Calibri"/>
      <family val="2"/>
    </font>
    <font>
      <sz val="10"/>
      <color rgb="FF222222"/>
      <name val="Arial"/>
      <family val="2"/>
    </font>
    <font>
      <sz val="10"/>
      <color indexed="8"/>
      <name val="Arial"/>
      <family val="2"/>
    </font>
    <font>
      <sz val="10"/>
      <color theme="0" tint="-0.499984740745262"/>
      <name val="Calibri"/>
      <family val="2"/>
      <scheme val="minor"/>
    </font>
    <font>
      <u/>
      <sz val="10"/>
      <color theme="1"/>
      <name val="Arial"/>
      <family val="2"/>
    </font>
    <font>
      <sz val="10"/>
      <color rgb="FF00B050"/>
      <name val="Arial"/>
      <family val="2"/>
    </font>
    <font>
      <sz val="11"/>
      <color theme="1"/>
      <name val="Calibri"/>
      <family val="2"/>
      <scheme val="minor"/>
    </font>
    <font>
      <b/>
      <sz val="11"/>
      <color rgb="FFFF0000"/>
      <name val="Calibri"/>
      <family val="2"/>
    </font>
    <font>
      <sz val="11"/>
      <name val="Calibri"/>
      <family val="2"/>
    </font>
    <font>
      <b/>
      <sz val="11"/>
      <color theme="1"/>
      <name val="Calibri"/>
      <family val="2"/>
    </font>
    <font>
      <b/>
      <sz val="11"/>
      <color rgb="FFFF0000"/>
      <name val="Calibri"/>
      <family val="2"/>
      <scheme val="minor"/>
    </font>
    <font>
      <b/>
      <sz val="11"/>
      <color theme="1"/>
      <name val="Calibri"/>
      <family val="2"/>
      <scheme val="minor"/>
    </font>
    <font>
      <sz val="12"/>
      <color theme="0" tint="-0.499984740745262"/>
      <name val="Calibri"/>
      <family val="2"/>
      <scheme val="minor"/>
    </font>
    <font>
      <strike/>
      <sz val="10"/>
      <name val="Arial"/>
      <family val="2"/>
    </font>
    <font>
      <sz val="12"/>
      <name val="Calibri"/>
      <family val="2"/>
      <scheme val="minor"/>
    </font>
  </fonts>
  <fills count="22">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FFCC"/>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theme="2"/>
        <bgColor indexed="64"/>
      </patternFill>
    </fill>
    <fill>
      <patternFill patternType="solid">
        <fgColor theme="9"/>
        <bgColor indexed="64"/>
      </patternFill>
    </fill>
    <fill>
      <patternFill patternType="solid">
        <fgColor rgb="FFFF0000"/>
        <bgColor indexed="64"/>
      </patternFill>
    </fill>
    <fill>
      <patternFill patternType="solid">
        <fgColor rgb="FFFFFF00"/>
        <bgColor rgb="FFFFFF00"/>
      </patternFill>
    </fill>
    <fill>
      <patternFill patternType="solid">
        <fgColor rgb="FF99CC00"/>
        <bgColor rgb="FF99CC00"/>
      </patternFill>
    </fill>
    <fill>
      <patternFill patternType="solid">
        <fgColor rgb="FFFFFF00"/>
        <bgColor rgb="FFFFCC00"/>
      </patternFill>
    </fill>
    <fill>
      <patternFill patternType="solid">
        <fgColor theme="4" tint="0.79998168889431442"/>
        <bgColor rgb="FFFFCC00"/>
      </patternFill>
    </fill>
    <fill>
      <patternFill patternType="solid">
        <fgColor rgb="FFFFCC00"/>
        <bgColor rgb="FFFFCC00"/>
      </patternFill>
    </fill>
    <fill>
      <patternFill patternType="solid">
        <fgColor theme="4" tint="0.79998168889431442"/>
        <bgColor rgb="FFFFFF00"/>
      </patternFill>
    </fill>
    <fill>
      <patternFill patternType="solid">
        <fgColor rgb="FF92D050"/>
        <bgColor rgb="FF99CC00"/>
      </patternFill>
    </fill>
    <fill>
      <patternFill patternType="solid">
        <fgColor rgb="FFFFFFFF"/>
        <bgColor indexed="64"/>
      </patternFill>
    </fill>
  </fills>
  <borders count="6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s>
  <cellStyleXfs count="13">
    <xf numFmtId="0" fontId="0" fillId="0" borderId="0"/>
    <xf numFmtId="0" fontId="1" fillId="0" borderId="0"/>
    <xf numFmtId="168" fontId="1" fillId="0" borderId="0" applyFont="0" applyFill="0" applyBorder="0" applyAlignment="0" applyProtection="0"/>
    <xf numFmtId="167" fontId="1" fillId="0" borderId="0" applyFont="0" applyFill="0" applyBorder="0" applyAlignment="0" applyProtection="0"/>
    <xf numFmtId="43" fontId="11" fillId="0" borderId="0" applyFont="0" applyFill="0" applyBorder="0" applyAlignment="0" applyProtection="0"/>
    <xf numFmtId="9" fontId="1" fillId="0" borderId="0" applyFont="0" applyFill="0" applyBorder="0" applyAlignment="0" applyProtection="0"/>
    <xf numFmtId="0" fontId="2" fillId="0" borderId="0"/>
    <xf numFmtId="166" fontId="2" fillId="0" borderId="0" applyFont="0" applyFill="0" applyBorder="0" applyAlignment="0" applyProtection="0"/>
    <xf numFmtId="167" fontId="2" fillId="0" borderId="0" applyFont="0" applyFill="0" applyBorder="0" applyAlignment="0" applyProtection="0"/>
    <xf numFmtId="183" fontId="4" fillId="0" borderId="0" applyFont="0" applyFill="0" applyBorder="0" applyAlignment="0" applyProtection="0"/>
    <xf numFmtId="0" fontId="33" fillId="0" borderId="0"/>
    <xf numFmtId="9" fontId="33" fillId="0" borderId="0" applyFont="0" applyFill="0" applyBorder="0" applyAlignment="0" applyProtection="0"/>
    <xf numFmtId="44" fontId="11" fillId="0" borderId="0" applyFont="0" applyFill="0" applyBorder="0" applyAlignment="0" applyProtection="0"/>
  </cellStyleXfs>
  <cellXfs count="1136">
    <xf numFmtId="0" fontId="0" fillId="0" borderId="0" xfId="0"/>
    <xf numFmtId="0" fontId="2" fillId="0" borderId="0" xfId="1" applyFont="1"/>
    <xf numFmtId="168" fontId="3" fillId="0" borderId="0" xfId="2" applyFont="1"/>
    <xf numFmtId="168" fontId="2" fillId="0" borderId="0" xfId="2" applyFont="1"/>
    <xf numFmtId="168" fontId="4" fillId="0" borderId="0" xfId="2" applyFont="1"/>
    <xf numFmtId="0" fontId="2" fillId="0" borderId="0" xfId="1" applyFont="1" applyAlignment="1">
      <alignment horizontal="center"/>
    </xf>
    <xf numFmtId="0" fontId="5" fillId="2" borderId="1" xfId="1" applyFont="1" applyFill="1" applyBorder="1" applyAlignment="1">
      <alignment vertical="center"/>
    </xf>
    <xf numFmtId="0" fontId="5" fillId="2" borderId="2" xfId="1" applyFont="1" applyFill="1" applyBorder="1" applyAlignment="1">
      <alignment vertical="center"/>
    </xf>
    <xf numFmtId="0" fontId="6" fillId="2" borderId="2" xfId="1" applyFont="1" applyFill="1" applyBorder="1" applyAlignment="1">
      <alignment vertical="center"/>
    </xf>
    <xf numFmtId="0" fontId="7" fillId="2" borderId="2" xfId="1" applyFont="1" applyFill="1" applyBorder="1" applyAlignment="1">
      <alignment vertical="center"/>
    </xf>
    <xf numFmtId="0" fontId="5" fillId="2" borderId="2" xfId="1" applyFont="1" applyFill="1" applyBorder="1" applyAlignment="1">
      <alignment horizontal="center" vertical="center"/>
    </xf>
    <xf numFmtId="0" fontId="5" fillId="2" borderId="2" xfId="1" applyFont="1" applyFill="1" applyBorder="1" applyAlignment="1">
      <alignment horizontal="left" vertical="center"/>
    </xf>
    <xf numFmtId="0" fontId="5" fillId="2" borderId="3" xfId="1" applyFont="1" applyFill="1" applyBorder="1" applyAlignment="1">
      <alignment horizontal="left" vertical="center"/>
    </xf>
    <xf numFmtId="0" fontId="5" fillId="3" borderId="5" xfId="1" applyFont="1" applyFill="1" applyBorder="1" applyAlignment="1">
      <alignment horizontal="left" vertical="center"/>
    </xf>
    <xf numFmtId="0" fontId="5" fillId="3" borderId="6" xfId="1" applyFont="1" applyFill="1" applyBorder="1" applyAlignment="1">
      <alignment horizontal="left" vertical="center"/>
    </xf>
    <xf numFmtId="1" fontId="6" fillId="3" borderId="6" xfId="2" applyNumberFormat="1" applyFont="1" applyFill="1" applyBorder="1" applyAlignment="1">
      <alignment horizontal="center" vertical="center"/>
    </xf>
    <xf numFmtId="0" fontId="6" fillId="3" borderId="6" xfId="2" applyNumberFormat="1" applyFont="1" applyFill="1" applyBorder="1" applyAlignment="1">
      <alignment horizontal="center" vertical="center" wrapText="1"/>
    </xf>
    <xf numFmtId="0" fontId="8" fillId="3" borderId="6" xfId="2" applyNumberFormat="1" applyFont="1" applyFill="1" applyBorder="1" applyAlignment="1">
      <alignment horizontal="center" vertical="center" wrapText="1"/>
    </xf>
    <xf numFmtId="0" fontId="7" fillId="3" borderId="6" xfId="2" applyNumberFormat="1" applyFont="1" applyFill="1" applyBorder="1" applyAlignment="1">
      <alignment horizontal="center" vertical="center" wrapText="1"/>
    </xf>
    <xf numFmtId="0" fontId="5" fillId="3" borderId="6" xfId="1" applyFont="1" applyFill="1" applyBorder="1" applyAlignment="1">
      <alignment horizontal="center" vertical="center" wrapText="1"/>
    </xf>
    <xf numFmtId="0" fontId="5" fillId="3" borderId="7" xfId="1" applyFont="1" applyFill="1" applyBorder="1" applyAlignment="1">
      <alignment horizontal="center" vertical="center" wrapText="1"/>
    </xf>
    <xf numFmtId="0" fontId="5" fillId="3" borderId="4" xfId="1" applyFont="1" applyFill="1" applyBorder="1" applyAlignment="1">
      <alignment horizontal="center" vertical="top" wrapText="1"/>
    </xf>
    <xf numFmtId="0" fontId="5" fillId="3" borderId="7" xfId="1" applyFont="1" applyFill="1" applyBorder="1" applyAlignment="1">
      <alignment horizontal="center" vertical="top" wrapText="1"/>
    </xf>
    <xf numFmtId="167" fontId="5" fillId="4" borderId="8" xfId="3" applyFont="1" applyFill="1" applyBorder="1" applyAlignment="1">
      <alignment vertical="center"/>
    </xf>
    <xf numFmtId="167" fontId="5" fillId="4" borderId="0" xfId="3" applyFont="1" applyFill="1" applyBorder="1" applyAlignment="1">
      <alignment vertical="center"/>
    </xf>
    <xf numFmtId="167" fontId="6" fillId="4" borderId="0" xfId="3" applyFont="1" applyFill="1" applyBorder="1" applyAlignment="1">
      <alignment vertical="center"/>
    </xf>
    <xf numFmtId="167" fontId="7" fillId="4" borderId="0" xfId="3" applyFont="1" applyFill="1" applyBorder="1" applyAlignment="1">
      <alignment vertical="center"/>
    </xf>
    <xf numFmtId="167" fontId="5" fillId="4" borderId="9" xfId="3" applyFont="1" applyFill="1" applyBorder="1" applyAlignment="1">
      <alignment vertical="center"/>
    </xf>
    <xf numFmtId="167" fontId="5" fillId="0" borderId="0" xfId="3" applyFont="1" applyAlignment="1">
      <alignment vertical="center"/>
    </xf>
    <xf numFmtId="167" fontId="2" fillId="0" borderId="13" xfId="3" applyFont="1" applyFill="1" applyBorder="1" applyAlignment="1">
      <alignment horizontal="left" vertical="center" wrapText="1"/>
    </xf>
    <xf numFmtId="167" fontId="2" fillId="0" borderId="13" xfId="3" applyFont="1" applyFill="1" applyBorder="1" applyAlignment="1">
      <alignment horizontal="left" vertical="center"/>
    </xf>
    <xf numFmtId="169" fontId="3" fillId="0" borderId="13" xfId="2" applyNumberFormat="1" applyFont="1" applyFill="1" applyBorder="1" applyAlignment="1">
      <alignment horizontal="left" vertical="center"/>
    </xf>
    <xf numFmtId="169" fontId="4" fillId="5" borderId="13" xfId="2" applyNumberFormat="1" applyFont="1" applyFill="1" applyBorder="1" applyAlignment="1">
      <alignment horizontal="left" vertical="center"/>
    </xf>
    <xf numFmtId="170" fontId="2" fillId="0" borderId="13" xfId="3" applyNumberFormat="1" applyFont="1" applyFill="1" applyBorder="1" applyAlignment="1">
      <alignment horizontal="center" vertical="center"/>
    </xf>
    <xf numFmtId="170" fontId="2" fillId="0" borderId="13" xfId="3" applyNumberFormat="1" applyFont="1" applyFill="1" applyBorder="1" applyAlignment="1">
      <alignment horizontal="left" vertical="center"/>
    </xf>
    <xf numFmtId="0" fontId="2" fillId="0" borderId="14" xfId="1" applyFont="1" applyBorder="1"/>
    <xf numFmtId="0" fontId="2" fillId="0" borderId="15" xfId="1" applyFont="1" applyBorder="1"/>
    <xf numFmtId="0" fontId="2" fillId="0" borderId="16" xfId="1" applyFont="1" applyBorder="1"/>
    <xf numFmtId="0" fontId="2" fillId="0" borderId="9" xfId="1" applyFont="1" applyBorder="1"/>
    <xf numFmtId="166" fontId="4" fillId="5" borderId="13" xfId="2" applyNumberFormat="1" applyFont="1" applyFill="1" applyBorder="1" applyAlignment="1">
      <alignment horizontal="left" vertical="center"/>
    </xf>
    <xf numFmtId="0" fontId="2" fillId="0" borderId="17" xfId="1" applyFont="1" applyBorder="1"/>
    <xf numFmtId="0" fontId="2" fillId="0" borderId="18" xfId="1" applyFont="1" applyBorder="1"/>
    <xf numFmtId="167" fontId="5" fillId="4" borderId="0" xfId="3" applyFont="1" applyFill="1" applyAlignment="1">
      <alignment vertical="center"/>
    </xf>
    <xf numFmtId="167" fontId="6" fillId="4" borderId="0" xfId="3" applyFont="1" applyFill="1" applyAlignment="1">
      <alignment vertical="center"/>
    </xf>
    <xf numFmtId="171" fontId="2" fillId="0" borderId="13" xfId="1" applyNumberFormat="1" applyFont="1" applyBorder="1" applyAlignment="1">
      <alignment horizontal="left" vertical="center"/>
    </xf>
    <xf numFmtId="168" fontId="3" fillId="0" borderId="13" xfId="2" applyFont="1" applyFill="1" applyBorder="1" applyAlignment="1">
      <alignment horizontal="left" vertical="center"/>
    </xf>
    <xf numFmtId="168" fontId="4" fillId="5" borderId="13" xfId="2" applyFont="1" applyFill="1" applyBorder="1" applyAlignment="1">
      <alignment horizontal="left" vertical="center"/>
    </xf>
    <xf numFmtId="168" fontId="4" fillId="5" borderId="19" xfId="2" applyFont="1" applyFill="1" applyBorder="1" applyAlignment="1">
      <alignment horizontal="left" vertical="center"/>
    </xf>
    <xf numFmtId="172" fontId="2" fillId="0" borderId="13" xfId="3" applyNumberFormat="1" applyFont="1" applyFill="1" applyBorder="1" applyAlignment="1">
      <alignment horizontal="center" vertical="center"/>
    </xf>
    <xf numFmtId="173" fontId="2" fillId="0" borderId="13" xfId="3" applyNumberFormat="1" applyFont="1" applyFill="1" applyBorder="1" applyAlignment="1">
      <alignment horizontal="left" vertical="center"/>
    </xf>
    <xf numFmtId="174" fontId="5" fillId="4" borderId="8" xfId="1" applyNumberFormat="1" applyFont="1" applyFill="1" applyBorder="1" applyAlignment="1">
      <alignment horizontal="left" vertical="center"/>
    </xf>
    <xf numFmtId="174" fontId="5" fillId="4" borderId="0" xfId="1" applyNumberFormat="1" applyFont="1" applyFill="1" applyAlignment="1">
      <alignment horizontal="left" vertical="center"/>
    </xf>
    <xf numFmtId="174" fontId="6" fillId="4" borderId="0" xfId="1" applyNumberFormat="1" applyFont="1" applyFill="1" applyAlignment="1">
      <alignment horizontal="left" vertical="center"/>
    </xf>
    <xf numFmtId="174" fontId="7" fillId="4" borderId="0" xfId="1" applyNumberFormat="1" applyFont="1" applyFill="1" applyAlignment="1">
      <alignment horizontal="left" vertical="center"/>
    </xf>
    <xf numFmtId="174" fontId="5" fillId="4" borderId="9" xfId="1" applyNumberFormat="1" applyFont="1" applyFill="1" applyBorder="1" applyAlignment="1">
      <alignment horizontal="left" vertical="center"/>
    </xf>
    <xf numFmtId="174" fontId="2" fillId="0" borderId="20" xfId="1" applyNumberFormat="1" applyFont="1" applyBorder="1" applyAlignment="1">
      <alignment horizontal="left" vertical="center"/>
    </xf>
    <xf numFmtId="174" fontId="2" fillId="0" borderId="19" xfId="1" applyNumberFormat="1" applyFont="1" applyBorder="1" applyAlignment="1">
      <alignment horizontal="left" vertical="center"/>
    </xf>
    <xf numFmtId="174" fontId="2" fillId="6" borderId="19" xfId="1" applyNumberFormat="1" applyFont="1" applyFill="1" applyBorder="1" applyAlignment="1">
      <alignment horizontal="left" vertical="center"/>
    </xf>
    <xf numFmtId="168" fontId="3" fillId="6" borderId="19" xfId="2" applyFont="1" applyFill="1" applyBorder="1" applyAlignment="1">
      <alignment horizontal="left" vertical="center"/>
    </xf>
    <xf numFmtId="168" fontId="2" fillId="6" borderId="19" xfId="2" applyFont="1" applyFill="1" applyBorder="1" applyAlignment="1">
      <alignment horizontal="left" vertical="center"/>
    </xf>
    <xf numFmtId="174" fontId="2" fillId="6" borderId="19" xfId="1" applyNumberFormat="1" applyFont="1" applyFill="1" applyBorder="1" applyAlignment="1">
      <alignment horizontal="center" vertical="center"/>
    </xf>
    <xf numFmtId="174" fontId="2" fillId="6" borderId="21" xfId="1" applyNumberFormat="1" applyFont="1" applyFill="1" applyBorder="1" applyAlignment="1">
      <alignment horizontal="left" vertical="center"/>
    </xf>
    <xf numFmtId="174" fontId="2" fillId="0" borderId="22" xfId="1" applyNumberFormat="1" applyFont="1" applyBorder="1" applyAlignment="1">
      <alignment horizontal="left" vertical="center"/>
    </xf>
    <xf numFmtId="174" fontId="2" fillId="0" borderId="23" xfId="1" applyNumberFormat="1" applyFont="1" applyBorder="1" applyAlignment="1">
      <alignment horizontal="left" vertical="center"/>
    </xf>
    <xf numFmtId="174" fontId="2" fillId="6" borderId="23" xfId="1" applyNumberFormat="1" applyFont="1" applyFill="1" applyBorder="1" applyAlignment="1">
      <alignment horizontal="left" vertical="center"/>
    </xf>
    <xf numFmtId="168" fontId="3" fillId="6" borderId="23" xfId="2" applyFont="1" applyFill="1" applyBorder="1" applyAlignment="1">
      <alignment horizontal="left" vertical="center"/>
    </xf>
    <xf numFmtId="168" fontId="2" fillId="6" borderId="23" xfId="2" applyFont="1" applyFill="1" applyBorder="1" applyAlignment="1">
      <alignment horizontal="left" vertical="center"/>
    </xf>
    <xf numFmtId="168" fontId="4" fillId="6" borderId="23" xfId="2" applyFont="1" applyFill="1" applyBorder="1" applyAlignment="1">
      <alignment horizontal="left" vertical="center"/>
    </xf>
    <xf numFmtId="174" fontId="2" fillId="6" borderId="23" xfId="1" applyNumberFormat="1" applyFont="1" applyFill="1" applyBorder="1" applyAlignment="1">
      <alignment horizontal="center" vertical="center"/>
    </xf>
    <xf numFmtId="174" fontId="2" fillId="6" borderId="24" xfId="1" applyNumberFormat="1" applyFont="1" applyFill="1" applyBorder="1" applyAlignment="1">
      <alignment horizontal="left" vertical="center"/>
    </xf>
    <xf numFmtId="0" fontId="2" fillId="0" borderId="0" xfId="1" applyFont="1" applyAlignment="1">
      <alignment horizontal="left" vertical="center" indent="1"/>
    </xf>
    <xf numFmtId="174" fontId="5" fillId="4" borderId="8" xfId="1" applyNumberFormat="1" applyFont="1" applyFill="1" applyBorder="1" applyAlignment="1">
      <alignment vertical="center"/>
    </xf>
    <xf numFmtId="174" fontId="5" fillId="4" borderId="0" xfId="1" applyNumberFormat="1" applyFont="1" applyFill="1" applyAlignment="1">
      <alignment vertical="center"/>
    </xf>
    <xf numFmtId="174" fontId="6" fillId="4" borderId="0" xfId="1" applyNumberFormat="1" applyFont="1" applyFill="1" applyAlignment="1">
      <alignment vertical="center"/>
    </xf>
    <xf numFmtId="174" fontId="7" fillId="4" borderId="0" xfId="1" applyNumberFormat="1" applyFont="1" applyFill="1" applyAlignment="1">
      <alignment vertical="center"/>
    </xf>
    <xf numFmtId="174" fontId="5" fillId="4" borderId="9" xfId="1" applyNumberFormat="1" applyFont="1" applyFill="1" applyBorder="1" applyAlignment="1">
      <alignment vertical="center"/>
    </xf>
    <xf numFmtId="171" fontId="2" fillId="0" borderId="19" xfId="1" applyNumberFormat="1" applyFont="1" applyBorder="1" applyAlignment="1">
      <alignment horizontal="left" vertical="center"/>
    </xf>
    <xf numFmtId="168" fontId="3" fillId="0" borderId="19" xfId="2" applyFont="1" applyFill="1" applyBorder="1" applyAlignment="1">
      <alignment horizontal="left" vertical="center"/>
    </xf>
    <xf numFmtId="172" fontId="2" fillId="0" borderId="19" xfId="3" applyNumberFormat="1" applyFont="1" applyFill="1" applyBorder="1" applyAlignment="1">
      <alignment horizontal="center" vertical="center"/>
    </xf>
    <xf numFmtId="173" fontId="2" fillId="0" borderId="19" xfId="3" applyNumberFormat="1" applyFont="1" applyFill="1" applyBorder="1" applyAlignment="1">
      <alignment horizontal="left" vertical="center"/>
    </xf>
    <xf numFmtId="173" fontId="2" fillId="0" borderId="21" xfId="3" applyNumberFormat="1" applyFont="1" applyFill="1" applyBorder="1" applyAlignment="1">
      <alignment horizontal="left" vertical="center"/>
    </xf>
    <xf numFmtId="0" fontId="2" fillId="0" borderId="25" xfId="1" applyFont="1" applyBorder="1"/>
    <xf numFmtId="174" fontId="2" fillId="0" borderId="26" xfId="1" applyNumberFormat="1" applyFont="1" applyBorder="1" applyAlignment="1">
      <alignment horizontal="left" vertical="center"/>
    </xf>
    <xf numFmtId="173" fontId="2" fillId="0" borderId="27" xfId="3" applyNumberFormat="1" applyFont="1" applyFill="1" applyBorder="1" applyAlignment="1">
      <alignment horizontal="left" vertical="center"/>
    </xf>
    <xf numFmtId="174" fontId="2" fillId="0" borderId="26" xfId="1" applyNumberFormat="1" applyFont="1" applyBorder="1" applyAlignment="1">
      <alignment horizontal="left" vertical="center" wrapText="1"/>
    </xf>
    <xf numFmtId="174" fontId="5" fillId="0" borderId="0" xfId="1" applyNumberFormat="1" applyFont="1" applyAlignment="1">
      <alignment vertical="center"/>
    </xf>
    <xf numFmtId="0" fontId="2" fillId="0" borderId="26" xfId="1" applyFont="1" applyBorder="1" applyAlignment="1">
      <alignment horizontal="left" vertical="center"/>
    </xf>
    <xf numFmtId="0" fontId="2" fillId="0" borderId="13" xfId="1" applyFont="1" applyBorder="1" applyAlignment="1">
      <alignment horizontal="left" vertical="center"/>
    </xf>
    <xf numFmtId="168" fontId="3" fillId="0" borderId="13" xfId="2" applyFont="1" applyFill="1" applyBorder="1" applyAlignment="1">
      <alignment horizontal="right" vertical="center"/>
    </xf>
    <xf numFmtId="175" fontId="3" fillId="0" borderId="13" xfId="1" applyNumberFormat="1" applyFont="1" applyBorder="1" applyAlignment="1">
      <alignment horizontal="right" vertical="center"/>
    </xf>
    <xf numFmtId="168" fontId="4" fillId="5" borderId="13" xfId="2" applyFont="1" applyFill="1" applyBorder="1" applyAlignment="1">
      <alignment horizontal="right" vertical="center"/>
    </xf>
    <xf numFmtId="0" fontId="2" fillId="0" borderId="13" xfId="1" applyFont="1" applyBorder="1"/>
    <xf numFmtId="0" fontId="2" fillId="0" borderId="8" xfId="1" applyFont="1" applyBorder="1"/>
    <xf numFmtId="0" fontId="2" fillId="0" borderId="22" xfId="1" applyFont="1" applyBorder="1" applyAlignment="1">
      <alignment horizontal="left" vertical="center"/>
    </xf>
    <xf numFmtId="0" fontId="2" fillId="0" borderId="23" xfId="1" applyFont="1" applyBorder="1" applyAlignment="1">
      <alignment horizontal="left" vertical="center"/>
    </xf>
    <xf numFmtId="168" fontId="3" fillId="0" borderId="23" xfId="2" applyFont="1" applyFill="1" applyBorder="1" applyAlignment="1">
      <alignment horizontal="left" vertical="center"/>
    </xf>
    <xf numFmtId="168" fontId="3" fillId="0" borderId="23" xfId="2" applyFont="1" applyFill="1" applyBorder="1" applyAlignment="1">
      <alignment horizontal="right" vertical="center"/>
    </xf>
    <xf numFmtId="175" fontId="3" fillId="0" borderId="23" xfId="1" applyNumberFormat="1" applyFont="1" applyBorder="1" applyAlignment="1">
      <alignment horizontal="right" vertical="center"/>
    </xf>
    <xf numFmtId="172" fontId="2" fillId="0" borderId="23" xfId="3" applyNumberFormat="1" applyFont="1" applyFill="1" applyBorder="1" applyAlignment="1">
      <alignment horizontal="center" vertical="center"/>
    </xf>
    <xf numFmtId="173" fontId="2" fillId="0" borderId="23" xfId="3" applyNumberFormat="1" applyFont="1" applyFill="1" applyBorder="1" applyAlignment="1">
      <alignment horizontal="left" vertical="center"/>
    </xf>
    <xf numFmtId="173" fontId="2" fillId="0" borderId="24" xfId="3" applyNumberFormat="1" applyFont="1" applyFill="1" applyBorder="1" applyAlignment="1">
      <alignment horizontal="left" vertical="center"/>
    </xf>
    <xf numFmtId="174" fontId="2" fillId="0" borderId="19" xfId="1" applyNumberFormat="1" applyFont="1" applyBorder="1" applyAlignment="1">
      <alignment horizontal="center" vertical="center"/>
    </xf>
    <xf numFmtId="168" fontId="3" fillId="0" borderId="19" xfId="2" applyFont="1" applyFill="1" applyBorder="1" applyAlignment="1">
      <alignment horizontal="right" vertical="center"/>
    </xf>
    <xf numFmtId="174" fontId="2" fillId="0" borderId="13" xfId="1" applyNumberFormat="1" applyFont="1" applyBorder="1" applyAlignment="1">
      <alignment horizontal="center" vertical="center"/>
    </xf>
    <xf numFmtId="174" fontId="2" fillId="0" borderId="13" xfId="1" applyNumberFormat="1" applyFont="1" applyBorder="1" applyAlignment="1">
      <alignment horizontal="left" vertical="center"/>
    </xf>
    <xf numFmtId="0" fontId="2" fillId="0" borderId="13" xfId="1" applyFont="1" applyBorder="1" applyAlignment="1">
      <alignment horizontal="center" vertical="center"/>
    </xf>
    <xf numFmtId="173" fontId="2" fillId="0" borderId="13" xfId="3" applyNumberFormat="1" applyFont="1" applyFill="1" applyBorder="1" applyAlignment="1">
      <alignment horizontal="center" vertical="center"/>
    </xf>
    <xf numFmtId="0" fontId="2" fillId="0" borderId="27" xfId="1" applyFont="1" applyBorder="1"/>
    <xf numFmtId="174" fontId="4" fillId="0" borderId="26" xfId="1" applyNumberFormat="1" applyFont="1" applyBorder="1" applyAlignment="1">
      <alignment horizontal="left" vertical="center"/>
    </xf>
    <xf numFmtId="168" fontId="3" fillId="0" borderId="13" xfId="2" applyFont="1" applyFill="1" applyBorder="1" applyAlignment="1">
      <alignment horizontal="center" vertical="center"/>
    </xf>
    <xf numFmtId="168" fontId="4" fillId="5" borderId="13" xfId="2" applyFont="1" applyFill="1" applyBorder="1"/>
    <xf numFmtId="173" fontId="2" fillId="6" borderId="0" xfId="3" applyNumberFormat="1" applyFont="1" applyFill="1" applyBorder="1" applyAlignment="1">
      <alignment horizontal="left" vertical="center"/>
    </xf>
    <xf numFmtId="0" fontId="2" fillId="0" borderId="14" xfId="1" applyFont="1" applyBorder="1" applyAlignment="1">
      <alignment vertical="center"/>
    </xf>
    <xf numFmtId="174" fontId="4" fillId="0" borderId="13" xfId="1" applyNumberFormat="1" applyFont="1" applyBorder="1" applyAlignment="1">
      <alignment horizontal="center" vertical="center"/>
    </xf>
    <xf numFmtId="174" fontId="4" fillId="0" borderId="13" xfId="1" applyNumberFormat="1" applyFont="1" applyBorder="1" applyAlignment="1">
      <alignment horizontal="left" vertical="center"/>
    </xf>
    <xf numFmtId="168" fontId="3" fillId="0" borderId="13" xfId="2" applyFont="1" applyFill="1" applyBorder="1"/>
    <xf numFmtId="0" fontId="2" fillId="0" borderId="28" xfId="1" applyFont="1" applyBorder="1"/>
    <xf numFmtId="0" fontId="2" fillId="0" borderId="29" xfId="1" applyFont="1" applyBorder="1"/>
    <xf numFmtId="170" fontId="2" fillId="0" borderId="19" xfId="3" applyNumberFormat="1" applyFont="1" applyFill="1" applyBorder="1" applyAlignment="1">
      <alignment horizontal="center" vertical="center"/>
    </xf>
    <xf numFmtId="174" fontId="2" fillId="0" borderId="21" xfId="1" applyNumberFormat="1" applyFont="1" applyBorder="1" applyAlignment="1">
      <alignment horizontal="left" vertical="center"/>
    </xf>
    <xf numFmtId="174" fontId="2" fillId="0" borderId="0" xfId="1" applyNumberFormat="1" applyFont="1" applyAlignment="1">
      <alignment horizontal="left" vertical="center"/>
    </xf>
    <xf numFmtId="168" fontId="2" fillId="0" borderId="23" xfId="2" applyFont="1" applyFill="1" applyBorder="1" applyAlignment="1">
      <alignment horizontal="left" vertical="center"/>
    </xf>
    <xf numFmtId="168" fontId="4" fillId="0" borderId="23" xfId="2" applyFont="1" applyFill="1" applyBorder="1" applyAlignment="1">
      <alignment horizontal="left" vertical="center"/>
    </xf>
    <xf numFmtId="174" fontId="2" fillId="0" borderId="23" xfId="1" applyNumberFormat="1" applyFont="1" applyBorder="1" applyAlignment="1">
      <alignment horizontal="center" vertical="center"/>
    </xf>
    <xf numFmtId="174" fontId="2" fillId="0" borderId="24" xfId="1" applyNumberFormat="1" applyFont="1" applyBorder="1" applyAlignment="1">
      <alignment horizontal="left" vertical="center"/>
    </xf>
    <xf numFmtId="0" fontId="5" fillId="4" borderId="8" xfId="1" applyFont="1" applyFill="1" applyBorder="1" applyAlignment="1">
      <alignment vertical="center"/>
    </xf>
    <xf numFmtId="0" fontId="5" fillId="4" borderId="0" xfId="1" applyFont="1" applyFill="1" applyAlignment="1">
      <alignment vertical="center"/>
    </xf>
    <xf numFmtId="0" fontId="6" fillId="4" borderId="0" xfId="1" applyFont="1" applyFill="1" applyAlignment="1">
      <alignment vertical="center"/>
    </xf>
    <xf numFmtId="0" fontId="7" fillId="4" borderId="0" xfId="1" applyFont="1" applyFill="1" applyAlignment="1">
      <alignment vertical="center"/>
    </xf>
    <xf numFmtId="0" fontId="5" fillId="4" borderId="9" xfId="1" applyFont="1" applyFill="1" applyBorder="1" applyAlignment="1">
      <alignment vertical="center"/>
    </xf>
    <xf numFmtId="168" fontId="3" fillId="0" borderId="19" xfId="2" applyFont="1" applyBorder="1" applyAlignment="1">
      <alignment horizontal="left" vertical="center"/>
    </xf>
    <xf numFmtId="168" fontId="2" fillId="0" borderId="19" xfId="2" applyFont="1" applyBorder="1" applyAlignment="1">
      <alignment horizontal="left" vertical="center"/>
    </xf>
    <xf numFmtId="168" fontId="4" fillId="0" borderId="19" xfId="2" applyFont="1" applyFill="1" applyBorder="1" applyAlignment="1">
      <alignment horizontal="left" vertical="center"/>
    </xf>
    <xf numFmtId="173" fontId="2" fillId="0" borderId="19" xfId="3" applyNumberFormat="1" applyFont="1" applyBorder="1" applyAlignment="1">
      <alignment horizontal="left" vertical="center"/>
    </xf>
    <xf numFmtId="173" fontId="2" fillId="0" borderId="21" xfId="3" applyNumberFormat="1" applyFont="1" applyBorder="1" applyAlignment="1">
      <alignment horizontal="left" vertical="center"/>
    </xf>
    <xf numFmtId="168" fontId="3" fillId="0" borderId="23" xfId="2" applyFont="1" applyBorder="1" applyAlignment="1">
      <alignment horizontal="left" vertical="center"/>
    </xf>
    <xf numFmtId="168" fontId="2" fillId="0" borderId="23" xfId="2" applyFont="1" applyBorder="1" applyAlignment="1">
      <alignment horizontal="left" vertical="center"/>
    </xf>
    <xf numFmtId="173" fontId="2" fillId="0" borderId="23" xfId="3" applyNumberFormat="1" applyFont="1" applyBorder="1" applyAlignment="1">
      <alignment horizontal="left" vertical="center"/>
    </xf>
    <xf numFmtId="173" fontId="2" fillId="0" borderId="24" xfId="3" applyNumberFormat="1" applyFont="1" applyBorder="1" applyAlignment="1">
      <alignment horizontal="left" vertical="center"/>
    </xf>
    <xf numFmtId="0" fontId="2" fillId="0" borderId="30" xfId="1" applyFont="1" applyBorder="1"/>
    <xf numFmtId="0" fontId="4" fillId="0" borderId="0" xfId="1" applyFont="1" applyAlignment="1">
      <alignment vertical="center"/>
    </xf>
    <xf numFmtId="0" fontId="4" fillId="0" borderId="0" xfId="1" applyFont="1" applyAlignment="1">
      <alignment horizontal="left" vertical="center" indent="4"/>
    </xf>
    <xf numFmtId="0" fontId="2" fillId="0" borderId="0" xfId="1" applyFont="1" applyAlignment="1">
      <alignment horizontal="left"/>
    </xf>
    <xf numFmtId="0" fontId="5" fillId="2" borderId="1" xfId="1" applyFont="1" applyFill="1" applyBorder="1" applyAlignment="1">
      <alignment horizontal="left" vertical="center"/>
    </xf>
    <xf numFmtId="0" fontId="5" fillId="3" borderId="13" xfId="1" applyFont="1" applyFill="1" applyBorder="1" applyAlignment="1">
      <alignment horizontal="left" vertical="center"/>
    </xf>
    <xf numFmtId="0" fontId="5" fillId="3" borderId="13" xfId="1" applyFont="1" applyFill="1" applyBorder="1" applyAlignment="1">
      <alignment horizontal="center" vertical="center"/>
    </xf>
    <xf numFmtId="0" fontId="6" fillId="3" borderId="13" xfId="2" applyNumberFormat="1" applyFont="1" applyFill="1" applyBorder="1" applyAlignment="1">
      <alignment horizontal="center" vertical="center" wrapText="1"/>
    </xf>
    <xf numFmtId="1" fontId="6" fillId="3" borderId="13" xfId="2" applyNumberFormat="1" applyFont="1" applyFill="1" applyBorder="1" applyAlignment="1">
      <alignment horizontal="center" vertical="center" wrapText="1"/>
    </xf>
    <xf numFmtId="14" fontId="7" fillId="3" borderId="13" xfId="2" applyNumberFormat="1" applyFont="1" applyFill="1" applyBorder="1" applyAlignment="1">
      <alignment horizontal="center" vertical="center" wrapText="1"/>
    </xf>
    <xf numFmtId="14" fontId="7" fillId="3" borderId="31" xfId="2" applyNumberFormat="1" applyFont="1" applyFill="1" applyBorder="1" applyAlignment="1">
      <alignment horizontal="center" vertical="center" wrapText="1"/>
    </xf>
    <xf numFmtId="1" fontId="7" fillId="3" borderId="13" xfId="2" applyNumberFormat="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32" xfId="1" applyFont="1" applyFill="1" applyBorder="1" applyAlignment="1">
      <alignment horizontal="center" vertical="center" wrapText="1"/>
    </xf>
    <xf numFmtId="0" fontId="5" fillId="3" borderId="27" xfId="1" applyFont="1" applyFill="1" applyBorder="1" applyAlignment="1">
      <alignment horizontal="center" vertical="center" wrapText="1"/>
    </xf>
    <xf numFmtId="167" fontId="5" fillId="4" borderId="8" xfId="3" applyFont="1" applyFill="1" applyBorder="1" applyAlignment="1">
      <alignment horizontal="left" vertical="center"/>
    </xf>
    <xf numFmtId="167" fontId="5" fillId="4" borderId="0" xfId="3" applyFont="1" applyFill="1" applyAlignment="1">
      <alignment horizontal="center" vertical="center"/>
    </xf>
    <xf numFmtId="167" fontId="7" fillId="4" borderId="0" xfId="3" applyFont="1" applyFill="1" applyAlignment="1">
      <alignment vertical="center"/>
    </xf>
    <xf numFmtId="167" fontId="7" fillId="4" borderId="33" xfId="3" applyFont="1" applyFill="1" applyBorder="1" applyAlignment="1">
      <alignment vertical="center"/>
    </xf>
    <xf numFmtId="167" fontId="5" fillId="4" borderId="34" xfId="3" applyFont="1" applyFill="1" applyBorder="1" applyAlignment="1">
      <alignment vertical="center"/>
    </xf>
    <xf numFmtId="167" fontId="2" fillId="0" borderId="20" xfId="3" applyFont="1" applyBorder="1" applyAlignment="1">
      <alignment horizontal="left" vertical="center" wrapText="1"/>
    </xf>
    <xf numFmtId="167" fontId="2" fillId="0" borderId="19" xfId="3" applyFont="1" applyBorder="1" applyAlignment="1">
      <alignment horizontal="center" vertical="center" wrapText="1"/>
    </xf>
    <xf numFmtId="169" fontId="3" fillId="0" borderId="19" xfId="2" applyNumberFormat="1" applyFont="1" applyBorder="1" applyAlignment="1">
      <alignment horizontal="left" vertical="center"/>
    </xf>
    <xf numFmtId="169" fontId="4" fillId="6" borderId="35" xfId="2" applyNumberFormat="1" applyFont="1" applyFill="1" applyBorder="1" applyAlignment="1">
      <alignment horizontal="left" vertical="center"/>
    </xf>
    <xf numFmtId="169" fontId="4" fillId="5" borderId="36" xfId="2" applyNumberFormat="1" applyFont="1" applyFill="1" applyBorder="1" applyAlignment="1">
      <alignment horizontal="left" vertical="center"/>
    </xf>
    <xf numFmtId="170" fontId="2" fillId="6" borderId="37" xfId="3" applyNumberFormat="1" applyFont="1" applyFill="1" applyBorder="1" applyAlignment="1">
      <alignment horizontal="left" vertical="center"/>
    </xf>
    <xf numFmtId="170" fontId="2" fillId="6" borderId="19" xfId="3" applyNumberFormat="1" applyFont="1" applyFill="1" applyBorder="1" applyAlignment="1">
      <alignment horizontal="left" vertical="center"/>
    </xf>
    <xf numFmtId="170" fontId="2" fillId="6" borderId="21" xfId="3" applyNumberFormat="1" applyFont="1" applyFill="1" applyBorder="1" applyAlignment="1">
      <alignment horizontal="left" vertical="center"/>
    </xf>
    <xf numFmtId="0" fontId="2" fillId="0" borderId="2" xfId="1" applyFont="1" applyBorder="1"/>
    <xf numFmtId="167" fontId="2" fillId="0" borderId="38" xfId="3" applyFont="1" applyBorder="1" applyAlignment="1">
      <alignment horizontal="left" vertical="center" wrapText="1"/>
    </xf>
    <xf numFmtId="167" fontId="2" fillId="0" borderId="36" xfId="3" applyFont="1" applyBorder="1" applyAlignment="1">
      <alignment horizontal="center" vertical="center" wrapText="1"/>
    </xf>
    <xf numFmtId="169" fontId="3" fillId="0" borderId="36" xfId="2" applyNumberFormat="1" applyFont="1" applyBorder="1" applyAlignment="1">
      <alignment horizontal="left" vertical="center"/>
    </xf>
    <xf numFmtId="169" fontId="4" fillId="6" borderId="31" xfId="2" applyNumberFormat="1" applyFont="1" applyFill="1" applyBorder="1" applyAlignment="1">
      <alignment horizontal="left" vertical="center"/>
    </xf>
    <xf numFmtId="169" fontId="4" fillId="6" borderId="39" xfId="2" applyNumberFormat="1" applyFont="1" applyFill="1" applyBorder="1" applyAlignment="1">
      <alignment horizontal="left" vertical="center"/>
    </xf>
    <xf numFmtId="170" fontId="2" fillId="6" borderId="40" xfId="3" applyNumberFormat="1" applyFont="1" applyFill="1" applyBorder="1" applyAlignment="1">
      <alignment horizontal="left" vertical="center"/>
    </xf>
    <xf numFmtId="170" fontId="2" fillId="6" borderId="36" xfId="3" applyNumberFormat="1" applyFont="1" applyFill="1" applyBorder="1" applyAlignment="1">
      <alignment horizontal="left" vertical="center"/>
    </xf>
    <xf numFmtId="170" fontId="2" fillId="6" borderId="41" xfId="3" applyNumberFormat="1" applyFont="1" applyFill="1" applyBorder="1" applyAlignment="1">
      <alignment horizontal="left" vertical="center"/>
    </xf>
    <xf numFmtId="167" fontId="2" fillId="0" borderId="26" xfId="3" applyFont="1" applyBorder="1" applyAlignment="1">
      <alignment horizontal="left" vertical="center" wrapText="1"/>
    </xf>
    <xf numFmtId="167" fontId="2" fillId="0" borderId="13" xfId="3" applyFont="1" applyBorder="1" applyAlignment="1">
      <alignment horizontal="center" vertical="center" wrapText="1"/>
    </xf>
    <xf numFmtId="169" fontId="3" fillId="0" borderId="13" xfId="2" applyNumberFormat="1" applyFont="1" applyBorder="1" applyAlignment="1">
      <alignment horizontal="left" vertical="center"/>
    </xf>
    <xf numFmtId="170" fontId="2" fillId="6" borderId="32" xfId="3" applyNumberFormat="1" applyFont="1" applyFill="1" applyBorder="1" applyAlignment="1">
      <alignment horizontal="left" vertical="center"/>
    </xf>
    <xf numFmtId="170" fontId="2" fillId="6" borderId="13" xfId="3" applyNumberFormat="1" applyFont="1" applyFill="1" applyBorder="1" applyAlignment="1">
      <alignment horizontal="left" vertical="center"/>
    </xf>
    <xf numFmtId="170" fontId="2" fillId="6" borderId="27" xfId="3" applyNumberFormat="1" applyFont="1" applyFill="1" applyBorder="1" applyAlignment="1">
      <alignment horizontal="left" vertical="center"/>
    </xf>
    <xf numFmtId="169" fontId="3" fillId="6" borderId="36" xfId="2" applyNumberFormat="1" applyFont="1" applyFill="1" applyBorder="1" applyAlignment="1">
      <alignment horizontal="left" vertical="center"/>
    </xf>
    <xf numFmtId="170" fontId="2" fillId="6" borderId="0" xfId="3" applyNumberFormat="1" applyFont="1" applyFill="1" applyBorder="1" applyAlignment="1">
      <alignment horizontal="left" vertical="center"/>
    </xf>
    <xf numFmtId="167" fontId="2" fillId="0" borderId="22" xfId="3" applyFont="1" applyBorder="1" applyAlignment="1">
      <alignment horizontal="left" vertical="center" wrapText="1"/>
    </xf>
    <xf numFmtId="167" fontId="2" fillId="0" borderId="23" xfId="3" applyFont="1" applyBorder="1" applyAlignment="1">
      <alignment horizontal="center" vertical="center" wrapText="1"/>
    </xf>
    <xf numFmtId="169" fontId="3" fillId="0" borderId="23" xfId="2" applyNumberFormat="1" applyFont="1" applyBorder="1" applyAlignment="1">
      <alignment horizontal="left" vertical="center"/>
    </xf>
    <xf numFmtId="169" fontId="4" fillId="0" borderId="42" xfId="2" applyNumberFormat="1" applyFont="1" applyBorder="1" applyAlignment="1">
      <alignment horizontal="left" vertical="center"/>
    </xf>
    <xf numFmtId="169" fontId="4" fillId="5" borderId="23" xfId="2" applyNumberFormat="1" applyFont="1" applyFill="1" applyBorder="1" applyAlignment="1">
      <alignment horizontal="left" vertical="center"/>
    </xf>
    <xf numFmtId="170" fontId="2" fillId="0" borderId="23" xfId="3" applyNumberFormat="1" applyFont="1" applyFill="1" applyBorder="1" applyAlignment="1">
      <alignment horizontal="center" vertical="center"/>
    </xf>
    <xf numFmtId="170" fontId="2" fillId="6" borderId="43" xfId="3" applyNumberFormat="1" applyFont="1" applyFill="1" applyBorder="1" applyAlignment="1">
      <alignment horizontal="left" vertical="center"/>
    </xf>
    <xf numFmtId="170" fontId="2" fillId="6" borderId="23" xfId="3" applyNumberFormat="1" applyFont="1" applyFill="1" applyBorder="1" applyAlignment="1">
      <alignment horizontal="left" vertical="center"/>
    </xf>
    <xf numFmtId="170" fontId="2" fillId="6" borderId="24" xfId="3" applyNumberFormat="1" applyFont="1" applyFill="1" applyBorder="1" applyAlignment="1">
      <alignment horizontal="left" vertical="center"/>
    </xf>
    <xf numFmtId="171" fontId="2" fillId="6" borderId="19" xfId="1" applyNumberFormat="1" applyFont="1" applyFill="1" applyBorder="1" applyAlignment="1">
      <alignment horizontal="center" vertical="center"/>
    </xf>
    <xf numFmtId="168" fontId="4" fillId="0" borderId="19" xfId="2" applyFont="1" applyBorder="1" applyAlignment="1">
      <alignment horizontal="left" vertical="center"/>
    </xf>
    <xf numFmtId="173" fontId="2" fillId="6" borderId="19" xfId="3" applyNumberFormat="1" applyFont="1" applyFill="1" applyBorder="1" applyAlignment="1">
      <alignment horizontal="left" vertical="center"/>
    </xf>
    <xf numFmtId="173" fontId="2" fillId="6" borderId="21" xfId="3" applyNumberFormat="1" applyFont="1" applyFill="1" applyBorder="1" applyAlignment="1">
      <alignment horizontal="left" vertical="center"/>
    </xf>
    <xf numFmtId="167" fontId="2" fillId="6" borderId="26" xfId="3" applyFont="1" applyFill="1" applyBorder="1" applyAlignment="1">
      <alignment horizontal="left" vertical="center"/>
    </xf>
    <xf numFmtId="168" fontId="3" fillId="6" borderId="13" xfId="2" applyFont="1" applyFill="1" applyBorder="1" applyAlignment="1">
      <alignment horizontal="left" vertical="center"/>
    </xf>
    <xf numFmtId="168" fontId="3" fillId="0" borderId="13" xfId="2" applyFont="1" applyBorder="1" applyAlignment="1">
      <alignment horizontal="left" vertical="center"/>
    </xf>
    <xf numFmtId="168" fontId="4" fillId="6" borderId="13" xfId="2" applyFont="1" applyFill="1" applyBorder="1" applyAlignment="1">
      <alignment horizontal="left" vertical="center"/>
    </xf>
    <xf numFmtId="173" fontId="2" fillId="6" borderId="13" xfId="3" applyNumberFormat="1" applyFont="1" applyFill="1" applyBorder="1" applyAlignment="1">
      <alignment horizontal="left" vertical="center"/>
    </xf>
    <xf numFmtId="173" fontId="2" fillId="6" borderId="27" xfId="3" applyNumberFormat="1" applyFont="1" applyFill="1" applyBorder="1" applyAlignment="1">
      <alignment horizontal="left" vertical="center"/>
    </xf>
    <xf numFmtId="168" fontId="4" fillId="0" borderId="13" xfId="2" applyFont="1" applyBorder="1" applyAlignment="1">
      <alignment horizontal="left" vertical="center"/>
    </xf>
    <xf numFmtId="0" fontId="2" fillId="6" borderId="26" xfId="1" applyFont="1" applyFill="1" applyBorder="1" applyAlignment="1">
      <alignment horizontal="left"/>
    </xf>
    <xf numFmtId="1" fontId="2" fillId="6" borderId="13" xfId="1" applyNumberFormat="1" applyFont="1" applyFill="1" applyBorder="1" applyAlignment="1">
      <alignment horizontal="center" vertical="center"/>
    </xf>
    <xf numFmtId="168" fontId="3" fillId="6" borderId="13" xfId="2" applyFont="1" applyFill="1" applyBorder="1" applyAlignment="1">
      <alignment horizontal="right" vertical="center" wrapText="1"/>
    </xf>
    <xf numFmtId="173" fontId="2" fillId="0" borderId="13" xfId="3" applyNumberFormat="1" applyFont="1" applyBorder="1" applyAlignment="1">
      <alignment horizontal="left" vertical="center"/>
    </xf>
    <xf numFmtId="173" fontId="2" fillId="0" borderId="27" xfId="3" applyNumberFormat="1" applyFont="1" applyBorder="1" applyAlignment="1">
      <alignment horizontal="left" vertical="center"/>
    </xf>
    <xf numFmtId="0" fontId="2" fillId="6" borderId="26" xfId="1" applyFont="1" applyFill="1" applyBorder="1" applyAlignment="1">
      <alignment horizontal="left" wrapText="1"/>
    </xf>
    <xf numFmtId="0" fontId="2" fillId="6" borderId="13" xfId="1" applyFont="1" applyFill="1" applyBorder="1" applyAlignment="1">
      <alignment horizontal="center" vertical="center"/>
    </xf>
    <xf numFmtId="0" fontId="4" fillId="0" borderId="13" xfId="1" applyFont="1" applyBorder="1" applyAlignment="1">
      <alignment horizontal="left" vertical="center"/>
    </xf>
    <xf numFmtId="168" fontId="3" fillId="6" borderId="13" xfId="2" applyFont="1" applyFill="1" applyBorder="1" applyAlignment="1">
      <alignment horizontal="center" vertical="center"/>
    </xf>
    <xf numFmtId="168" fontId="4" fillId="6" borderId="13" xfId="2" applyFont="1" applyFill="1" applyBorder="1" applyAlignment="1">
      <alignment horizontal="center" vertical="center"/>
    </xf>
    <xf numFmtId="0" fontId="2" fillId="6" borderId="22" xfId="1" applyFont="1" applyFill="1" applyBorder="1" applyAlignment="1">
      <alignment horizontal="left" wrapText="1"/>
    </xf>
    <xf numFmtId="168" fontId="3" fillId="6" borderId="23" xfId="2" applyFont="1" applyFill="1" applyBorder="1" applyAlignment="1">
      <alignment horizontal="right" vertical="center" wrapText="1"/>
    </xf>
    <xf numFmtId="174" fontId="5" fillId="4" borderId="0" xfId="1" applyNumberFormat="1" applyFont="1" applyFill="1" applyAlignment="1">
      <alignment horizontal="center" vertical="center"/>
    </xf>
    <xf numFmtId="174" fontId="6" fillId="4" borderId="0" xfId="1" applyNumberFormat="1" applyFont="1" applyFill="1" applyAlignment="1">
      <alignment horizontal="center" vertical="center"/>
    </xf>
    <xf numFmtId="174" fontId="7" fillId="4" borderId="0" xfId="1" applyNumberFormat="1" applyFont="1" applyFill="1" applyAlignment="1">
      <alignment horizontal="center" vertical="center"/>
    </xf>
    <xf numFmtId="174" fontId="5" fillId="4" borderId="9" xfId="1" applyNumberFormat="1" applyFont="1" applyFill="1" applyBorder="1" applyAlignment="1">
      <alignment horizontal="center" vertical="center"/>
    </xf>
    <xf numFmtId="168" fontId="4" fillId="0" borderId="23" xfId="2" applyFont="1" applyBorder="1" applyAlignment="1">
      <alignment horizontal="left" vertical="center"/>
    </xf>
    <xf numFmtId="174" fontId="2" fillId="6" borderId="20" xfId="1" applyNumberFormat="1" applyFont="1" applyFill="1" applyBorder="1" applyAlignment="1">
      <alignment horizontal="left" vertical="center"/>
    </xf>
    <xf numFmtId="174" fontId="2" fillId="6" borderId="26" xfId="1" applyNumberFormat="1" applyFont="1" applyFill="1" applyBorder="1" applyAlignment="1">
      <alignment horizontal="left" vertical="center"/>
    </xf>
    <xf numFmtId="0" fontId="9" fillId="6" borderId="26" xfId="1" applyFont="1" applyFill="1" applyBorder="1" applyAlignment="1">
      <alignment horizontal="left" vertical="center"/>
    </xf>
    <xf numFmtId="168" fontId="3" fillId="6" borderId="13" xfId="2" applyFont="1" applyFill="1" applyBorder="1" applyAlignment="1">
      <alignment horizontal="right" vertical="center"/>
    </xf>
    <xf numFmtId="168" fontId="3" fillId="0" borderId="13" xfId="2" applyFont="1" applyBorder="1" applyAlignment="1">
      <alignment horizontal="right" vertical="center"/>
    </xf>
    <xf numFmtId="168" fontId="4" fillId="6" borderId="13" xfId="2" applyFont="1" applyFill="1" applyBorder="1" applyAlignment="1">
      <alignment horizontal="right" vertical="center"/>
    </xf>
    <xf numFmtId="0" fontId="2" fillId="6" borderId="13" xfId="1" applyFont="1" applyFill="1" applyBorder="1" applyAlignment="1">
      <alignment horizontal="left" vertical="center"/>
    </xf>
    <xf numFmtId="0" fontId="2" fillId="6" borderId="26" xfId="1" applyFont="1" applyFill="1" applyBorder="1" applyAlignment="1">
      <alignment horizontal="left" vertical="top" wrapText="1"/>
    </xf>
    <xf numFmtId="168" fontId="3" fillId="6" borderId="13" xfId="2" applyFont="1" applyFill="1" applyBorder="1" applyAlignment="1">
      <alignment horizontal="right" vertical="top" wrapText="1"/>
    </xf>
    <xf numFmtId="168" fontId="3" fillId="6" borderId="13" xfId="2" applyFont="1" applyFill="1" applyBorder="1" applyAlignment="1">
      <alignment horizontal="right" vertical="top"/>
    </xf>
    <xf numFmtId="168" fontId="4" fillId="6" borderId="13" xfId="2" applyFont="1" applyFill="1" applyBorder="1" applyAlignment="1">
      <alignment horizontal="right" vertical="top"/>
    </xf>
    <xf numFmtId="173" fontId="2" fillId="0" borderId="13" xfId="3" applyNumberFormat="1" applyFont="1" applyBorder="1" applyAlignment="1">
      <alignment horizontal="left" vertical="top"/>
    </xf>
    <xf numFmtId="173" fontId="2" fillId="0" borderId="27" xfId="3" applyNumberFormat="1" applyFont="1" applyBorder="1" applyAlignment="1">
      <alignment horizontal="left" vertical="top"/>
    </xf>
    <xf numFmtId="174" fontId="5" fillId="0" borderId="0" xfId="1" applyNumberFormat="1" applyFont="1" applyAlignment="1">
      <alignment vertical="top"/>
    </xf>
    <xf numFmtId="0" fontId="2" fillId="0" borderId="14" xfId="1" applyFont="1" applyBorder="1" applyAlignment="1">
      <alignment vertical="top"/>
    </xf>
    <xf numFmtId="0" fontId="2" fillId="0" borderId="8" xfId="1" applyFont="1" applyBorder="1" applyAlignment="1">
      <alignment vertical="top"/>
    </xf>
    <xf numFmtId="0" fontId="2" fillId="0" borderId="9" xfId="1" applyFont="1" applyBorder="1" applyAlignment="1">
      <alignment vertical="top"/>
    </xf>
    <xf numFmtId="0" fontId="2" fillId="0" borderId="0" xfId="1" applyFont="1" applyAlignment="1">
      <alignment vertical="top"/>
    </xf>
    <xf numFmtId="0" fontId="2" fillId="0" borderId="44" xfId="1" applyFont="1" applyBorder="1"/>
    <xf numFmtId="0" fontId="2" fillId="0" borderId="45" xfId="1" applyFont="1" applyBorder="1"/>
    <xf numFmtId="0" fontId="2" fillId="0" borderId="46" xfId="1" applyFont="1" applyBorder="1"/>
    <xf numFmtId="0" fontId="2" fillId="6" borderId="23" xfId="1" applyFont="1" applyFill="1" applyBorder="1" applyAlignment="1">
      <alignment horizontal="left" vertical="center"/>
    </xf>
    <xf numFmtId="168" fontId="4" fillId="6" borderId="23" xfId="2" applyFont="1" applyFill="1" applyBorder="1" applyAlignment="1">
      <alignment horizontal="left" vertical="center" wrapText="1"/>
    </xf>
    <xf numFmtId="168" fontId="4" fillId="6" borderId="23" xfId="2" applyFont="1" applyFill="1" applyBorder="1" applyAlignment="1">
      <alignment horizontal="right" vertical="center" wrapText="1"/>
    </xf>
    <xf numFmtId="0" fontId="2" fillId="0" borderId="47" xfId="1" applyFont="1" applyBorder="1"/>
    <xf numFmtId="0" fontId="2" fillId="0" borderId="48" xfId="1" applyFont="1" applyBorder="1"/>
    <xf numFmtId="168" fontId="4" fillId="0" borderId="13" xfId="2" applyFont="1" applyFill="1" applyBorder="1" applyAlignment="1">
      <alignment horizontal="left" vertical="center"/>
    </xf>
    <xf numFmtId="168" fontId="4" fillId="0" borderId="13" xfId="2" applyFont="1" applyFill="1" applyBorder="1" applyAlignment="1">
      <alignment horizontal="right" vertical="center"/>
    </xf>
    <xf numFmtId="168" fontId="4" fillId="0" borderId="13" xfId="2" applyFont="1" applyFill="1" applyBorder="1"/>
    <xf numFmtId="168" fontId="4" fillId="0" borderId="23" xfId="2" applyFont="1" applyFill="1" applyBorder="1" applyAlignment="1">
      <alignment horizontal="right" vertical="center"/>
    </xf>
    <xf numFmtId="168" fontId="4" fillId="5" borderId="23" xfId="2" applyFont="1" applyFill="1" applyBorder="1" applyAlignment="1">
      <alignment horizontal="left" vertical="center"/>
    </xf>
    <xf numFmtId="0" fontId="2" fillId="0" borderId="49" xfId="1" applyFont="1" applyBorder="1"/>
    <xf numFmtId="0" fontId="5" fillId="4" borderId="8" xfId="1" applyFont="1" applyFill="1" applyBorder="1" applyAlignment="1">
      <alignment horizontal="left" vertical="center"/>
    </xf>
    <xf numFmtId="0" fontId="5" fillId="4" borderId="0" xfId="1" applyFont="1" applyFill="1" applyAlignment="1">
      <alignment horizontal="center" vertical="center"/>
    </xf>
    <xf numFmtId="0" fontId="6" fillId="4" borderId="0" xfId="1" applyFont="1" applyFill="1" applyAlignment="1">
      <alignment horizontal="center" vertical="center"/>
    </xf>
    <xf numFmtId="0" fontId="7" fillId="4" borderId="0" xfId="1" applyFont="1" applyFill="1" applyAlignment="1">
      <alignment horizontal="center" vertical="center"/>
    </xf>
    <xf numFmtId="0" fontId="5" fillId="4" borderId="9" xfId="1" applyFont="1" applyFill="1" applyBorder="1" applyAlignment="1">
      <alignment horizontal="center" vertical="center"/>
    </xf>
    <xf numFmtId="0" fontId="2" fillId="0" borderId="0" xfId="1" applyFont="1" applyAlignment="1">
      <alignment horizontal="left" vertical="center"/>
    </xf>
    <xf numFmtId="16" fontId="2" fillId="0" borderId="13" xfId="1" applyNumberFormat="1" applyFont="1" applyBorder="1" applyAlignment="1">
      <alignment horizontal="left" vertical="center"/>
    </xf>
    <xf numFmtId="0" fontId="5" fillId="0" borderId="13" xfId="1" applyFont="1" applyBorder="1" applyAlignment="1">
      <alignment horizontal="left" vertical="center"/>
    </xf>
    <xf numFmtId="0" fontId="2" fillId="0" borderId="50" xfId="1" applyFont="1" applyBorder="1" applyAlignment="1">
      <alignment vertical="center"/>
    </xf>
    <xf numFmtId="0" fontId="5" fillId="7" borderId="0" xfId="1" applyFont="1" applyFill="1" applyAlignment="1">
      <alignment horizontal="left" vertical="center"/>
    </xf>
    <xf numFmtId="0" fontId="8" fillId="7" borderId="0" xfId="1" quotePrefix="1" applyFont="1" applyFill="1" applyAlignment="1">
      <alignment horizontal="left" vertical="center"/>
    </xf>
    <xf numFmtId="0" fontId="2" fillId="8" borderId="0" xfId="1" applyFont="1" applyFill="1" applyAlignment="1">
      <alignment horizontal="left" vertical="center"/>
    </xf>
    <xf numFmtId="0" fontId="2" fillId="0" borderId="0" xfId="1" applyFont="1" applyAlignment="1">
      <alignment horizontal="left" vertical="center"/>
    </xf>
    <xf numFmtId="0" fontId="2" fillId="7" borderId="13" xfId="1" applyFont="1" applyFill="1" applyBorder="1" applyAlignment="1">
      <alignment horizontal="left" vertical="center"/>
    </xf>
    <xf numFmtId="0" fontId="2" fillId="0" borderId="0" xfId="1" applyFont="1" applyAlignment="1">
      <alignment vertical="center"/>
    </xf>
    <xf numFmtId="0" fontId="2" fillId="9" borderId="13" xfId="1" applyFont="1" applyFill="1" applyBorder="1" applyAlignment="1">
      <alignment horizontal="left" vertical="center"/>
    </xf>
    <xf numFmtId="0" fontId="2" fillId="6" borderId="0" xfId="1" applyFont="1" applyFill="1"/>
    <xf numFmtId="0" fontId="5" fillId="2" borderId="51" xfId="1" applyFont="1" applyFill="1" applyBorder="1"/>
    <xf numFmtId="0" fontId="5" fillId="2" borderId="52" xfId="1" applyFont="1" applyFill="1" applyBorder="1"/>
    <xf numFmtId="168" fontId="5" fillId="2" borderId="52" xfId="2" applyFont="1" applyFill="1" applyBorder="1" applyAlignment="1"/>
    <xf numFmtId="0" fontId="5" fillId="3" borderId="53" xfId="1" applyFont="1" applyFill="1" applyBorder="1" applyAlignment="1">
      <alignment horizontal="left" vertical="center"/>
    </xf>
    <xf numFmtId="0" fontId="5" fillId="3" borderId="54" xfId="1" applyFont="1" applyFill="1" applyBorder="1" applyAlignment="1">
      <alignment horizontal="left" vertical="center"/>
    </xf>
    <xf numFmtId="0" fontId="6" fillId="3" borderId="54" xfId="2" applyNumberFormat="1" applyFont="1" applyFill="1" applyBorder="1" applyAlignment="1">
      <alignment horizontal="center" vertical="center"/>
    </xf>
    <xf numFmtId="0" fontId="6" fillId="3" borderId="55" xfId="2" applyNumberFormat="1" applyFont="1" applyFill="1" applyBorder="1" applyAlignment="1">
      <alignment horizontal="center" vertical="center"/>
    </xf>
    <xf numFmtId="0" fontId="5" fillId="3" borderId="24" xfId="2" applyNumberFormat="1" applyFont="1" applyFill="1" applyBorder="1" applyAlignment="1">
      <alignment horizontal="center" vertical="center"/>
    </xf>
    <xf numFmtId="0" fontId="5" fillId="3" borderId="56" xfId="1" applyFont="1" applyFill="1" applyBorder="1" applyAlignment="1">
      <alignment horizontal="center" vertical="center" wrapText="1"/>
    </xf>
    <xf numFmtId="0" fontId="5" fillId="3" borderId="14" xfId="1" applyFont="1" applyFill="1" applyBorder="1" applyAlignment="1">
      <alignment horizontal="center" vertical="center" wrapText="1"/>
    </xf>
    <xf numFmtId="0" fontId="5" fillId="4" borderId="1" xfId="1" applyFont="1" applyFill="1" applyBorder="1"/>
    <xf numFmtId="0" fontId="5" fillId="4" borderId="2" xfId="1" applyFont="1" applyFill="1" applyBorder="1"/>
    <xf numFmtId="0" fontId="5" fillId="4" borderId="3" xfId="1" applyFont="1" applyFill="1" applyBorder="1"/>
    <xf numFmtId="0" fontId="2" fillId="6" borderId="20" xfId="1" applyFont="1" applyFill="1" applyBorder="1" applyAlignment="1">
      <alignment horizontal="left" vertical="center"/>
    </xf>
    <xf numFmtId="0" fontId="2" fillId="6" borderId="19" xfId="1" applyFont="1" applyFill="1" applyBorder="1" applyAlignment="1">
      <alignment horizontal="left" vertical="center"/>
    </xf>
    <xf numFmtId="169" fontId="3" fillId="6" borderId="19" xfId="2" applyNumberFormat="1" applyFont="1" applyFill="1" applyBorder="1" applyAlignment="1">
      <alignment horizontal="left" vertical="center"/>
    </xf>
    <xf numFmtId="166" fontId="3" fillId="6" borderId="19" xfId="2" applyNumberFormat="1" applyFont="1" applyFill="1" applyBorder="1" applyAlignment="1">
      <alignment horizontal="left" vertical="center"/>
    </xf>
    <xf numFmtId="166" fontId="4" fillId="6" borderId="19" xfId="2" applyNumberFormat="1" applyFont="1" applyFill="1" applyBorder="1" applyAlignment="1">
      <alignment horizontal="left" vertical="center"/>
    </xf>
    <xf numFmtId="176" fontId="2" fillId="0" borderId="19" xfId="1" applyNumberFormat="1" applyFont="1" applyBorder="1" applyAlignment="1">
      <alignment horizontal="left" vertical="center"/>
    </xf>
    <xf numFmtId="176" fontId="2" fillId="0" borderId="21" xfId="1" applyNumberFormat="1" applyFont="1" applyBorder="1" applyAlignment="1">
      <alignment horizontal="left" vertical="center"/>
    </xf>
    <xf numFmtId="0" fontId="2" fillId="6" borderId="26" xfId="1" applyFont="1" applyFill="1" applyBorder="1" applyAlignment="1">
      <alignment horizontal="left" vertical="center" wrapText="1"/>
    </xf>
    <xf numFmtId="0" fontId="2" fillId="6" borderId="13" xfId="1" applyFont="1" applyFill="1" applyBorder="1" applyAlignment="1">
      <alignment horizontal="left" vertical="center" wrapText="1"/>
    </xf>
    <xf numFmtId="166" fontId="3" fillId="6" borderId="13" xfId="2" applyNumberFormat="1" applyFont="1" applyFill="1" applyBorder="1" applyAlignment="1">
      <alignment horizontal="left" vertical="center"/>
    </xf>
    <xf numFmtId="169" fontId="3" fillId="6" borderId="13" xfId="2" applyNumberFormat="1" applyFont="1" applyFill="1" applyBorder="1" applyAlignment="1">
      <alignment horizontal="left" vertical="center"/>
    </xf>
    <xf numFmtId="166" fontId="4" fillId="6" borderId="13" xfId="2" applyNumberFormat="1" applyFont="1" applyFill="1" applyBorder="1" applyAlignment="1">
      <alignment horizontal="left" vertical="center"/>
    </xf>
    <xf numFmtId="176" fontId="2" fillId="0" borderId="13" xfId="1" applyNumberFormat="1" applyFont="1" applyBorder="1" applyAlignment="1">
      <alignment horizontal="left" vertical="center"/>
    </xf>
    <xf numFmtId="176" fontId="2" fillId="0" borderId="27" xfId="1" applyNumberFormat="1" applyFont="1" applyBorder="1" applyAlignment="1">
      <alignment horizontal="left" vertical="center"/>
    </xf>
    <xf numFmtId="0" fontId="2" fillId="6" borderId="22" xfId="1" applyFont="1" applyFill="1" applyBorder="1" applyAlignment="1">
      <alignment horizontal="left" vertical="center" wrapText="1"/>
    </xf>
    <xf numFmtId="0" fontId="2" fillId="6" borderId="23" xfId="1" applyFont="1" applyFill="1" applyBorder="1" applyAlignment="1">
      <alignment horizontal="left" vertical="center" wrapText="1"/>
    </xf>
    <xf numFmtId="166" fontId="3" fillId="6" borderId="23" xfId="2" applyNumberFormat="1" applyFont="1" applyFill="1" applyBorder="1" applyAlignment="1">
      <alignment horizontal="left" vertical="center"/>
    </xf>
    <xf numFmtId="169" fontId="3" fillId="6" borderId="23" xfId="2" applyNumberFormat="1" applyFont="1" applyFill="1" applyBorder="1" applyAlignment="1">
      <alignment horizontal="left" vertical="center"/>
    </xf>
    <xf numFmtId="166" fontId="4" fillId="6" borderId="23" xfId="2" applyNumberFormat="1" applyFont="1" applyFill="1" applyBorder="1" applyAlignment="1">
      <alignment horizontal="left" vertical="center"/>
    </xf>
    <xf numFmtId="176" fontId="2" fillId="0" borderId="23" xfId="1" applyNumberFormat="1" applyFont="1" applyBorder="1" applyAlignment="1">
      <alignment horizontal="left" vertical="center"/>
    </xf>
    <xf numFmtId="176" fontId="2" fillId="0" borderId="24" xfId="1" applyNumberFormat="1" applyFont="1" applyBorder="1" applyAlignment="1">
      <alignment horizontal="left" vertical="center"/>
    </xf>
    <xf numFmtId="0" fontId="2" fillId="3" borderId="8" xfId="1" applyFont="1" applyFill="1" applyBorder="1" applyAlignment="1">
      <alignment vertical="center" wrapText="1"/>
    </xf>
    <xf numFmtId="0" fontId="2" fillId="3" borderId="0" xfId="1" applyFont="1" applyFill="1" applyAlignment="1">
      <alignment vertical="center" wrapText="1"/>
    </xf>
    <xf numFmtId="0" fontId="2" fillId="3" borderId="9" xfId="1" applyFont="1" applyFill="1" applyBorder="1" applyAlignment="1">
      <alignment vertical="center" wrapText="1"/>
    </xf>
    <xf numFmtId="0" fontId="2" fillId="0" borderId="20" xfId="1" applyFont="1" applyBorder="1" applyAlignment="1">
      <alignment horizontal="left" vertical="center" wrapText="1"/>
    </xf>
    <xf numFmtId="0" fontId="2" fillId="0" borderId="19" xfId="1" applyFont="1" applyBorder="1" applyAlignment="1">
      <alignment horizontal="left" vertical="center"/>
    </xf>
    <xf numFmtId="177" fontId="2" fillId="0" borderId="19" xfId="1" applyNumberFormat="1" applyFont="1" applyBorder="1" applyAlignment="1">
      <alignment horizontal="left" vertical="center"/>
    </xf>
    <xf numFmtId="177" fontId="2" fillId="6" borderId="19" xfId="1" applyNumberFormat="1" applyFont="1" applyFill="1" applyBorder="1" applyAlignment="1">
      <alignment horizontal="left" vertical="center"/>
    </xf>
    <xf numFmtId="177" fontId="2" fillId="0" borderId="21" xfId="1" applyNumberFormat="1" applyFont="1" applyBorder="1" applyAlignment="1">
      <alignment horizontal="left" vertical="center"/>
    </xf>
    <xf numFmtId="0" fontId="2" fillId="0" borderId="26" xfId="1" applyFont="1" applyBorder="1" applyAlignment="1">
      <alignment horizontal="left" vertical="center" wrapText="1"/>
    </xf>
    <xf numFmtId="177" fontId="2" fillId="0" borderId="13" xfId="1" applyNumberFormat="1" applyFont="1" applyBorder="1" applyAlignment="1">
      <alignment horizontal="left" vertical="center"/>
    </xf>
    <xf numFmtId="177" fontId="2" fillId="6" borderId="13" xfId="1" applyNumberFormat="1" applyFont="1" applyFill="1" applyBorder="1" applyAlignment="1">
      <alignment horizontal="left" vertical="center"/>
    </xf>
    <xf numFmtId="177" fontId="2" fillId="0" borderId="27" xfId="1" applyNumberFormat="1" applyFont="1" applyBorder="1" applyAlignment="1">
      <alignment horizontal="left" vertical="center"/>
    </xf>
    <xf numFmtId="0" fontId="2" fillId="0" borderId="22" xfId="1" applyFont="1" applyBorder="1" applyAlignment="1">
      <alignment horizontal="left" vertical="center" wrapText="1"/>
    </xf>
    <xf numFmtId="177" fontId="2" fillId="0" borderId="23" xfId="1" applyNumberFormat="1" applyFont="1" applyBorder="1" applyAlignment="1">
      <alignment horizontal="left" vertical="center"/>
    </xf>
    <xf numFmtId="177" fontId="2" fillId="6" borderId="23" xfId="1" applyNumberFormat="1" applyFont="1" applyFill="1" applyBorder="1" applyAlignment="1">
      <alignment horizontal="left" vertical="center"/>
    </xf>
    <xf numFmtId="177" fontId="2" fillId="0" borderId="24" xfId="1" applyNumberFormat="1" applyFont="1" applyBorder="1" applyAlignment="1">
      <alignment horizontal="left" vertical="center"/>
    </xf>
    <xf numFmtId="0" fontId="2" fillId="6" borderId="20" xfId="1" applyFont="1" applyFill="1" applyBorder="1" applyAlignment="1">
      <alignment horizontal="left" vertical="center" wrapText="1"/>
    </xf>
    <xf numFmtId="0" fontId="2" fillId="6" borderId="19" xfId="1" applyFont="1" applyFill="1" applyBorder="1" applyAlignment="1">
      <alignment horizontal="left" vertical="center" wrapText="1"/>
    </xf>
    <xf numFmtId="168" fontId="10" fillId="6" borderId="19" xfId="2" applyFont="1" applyFill="1" applyBorder="1" applyAlignment="1">
      <alignment horizontal="left" vertical="center"/>
    </xf>
    <xf numFmtId="168" fontId="4" fillId="6" borderId="19" xfId="2" applyFont="1" applyFill="1" applyBorder="1" applyAlignment="1">
      <alignment horizontal="left" vertical="center"/>
    </xf>
    <xf numFmtId="173" fontId="2" fillId="0" borderId="19" xfId="1" applyNumberFormat="1" applyFont="1" applyBorder="1" applyAlignment="1">
      <alignment horizontal="left" vertical="center"/>
    </xf>
    <xf numFmtId="173" fontId="2" fillId="0" borderId="19" xfId="2" applyNumberFormat="1" applyFont="1" applyFill="1" applyBorder="1" applyAlignment="1">
      <alignment horizontal="left" vertical="center"/>
    </xf>
    <xf numFmtId="173" fontId="2" fillId="0" borderId="21" xfId="1" applyNumberFormat="1" applyFont="1" applyBorder="1" applyAlignment="1">
      <alignment horizontal="left" vertical="center"/>
    </xf>
    <xf numFmtId="168" fontId="10" fillId="6" borderId="13" xfId="2" applyFont="1" applyFill="1" applyBorder="1" applyAlignment="1">
      <alignment horizontal="left" vertical="center"/>
    </xf>
    <xf numFmtId="173" fontId="4" fillId="0" borderId="13" xfId="1" applyNumberFormat="1" applyFont="1" applyBorder="1" applyAlignment="1">
      <alignment horizontal="left" vertical="center"/>
    </xf>
    <xf numFmtId="173" fontId="2" fillId="0" borderId="13" xfId="1" applyNumberFormat="1" applyFont="1" applyBorder="1" applyAlignment="1">
      <alignment horizontal="left" vertical="center"/>
    </xf>
    <xf numFmtId="173" fontId="2" fillId="0" borderId="13" xfId="2" applyNumberFormat="1" applyFont="1" applyFill="1" applyBorder="1" applyAlignment="1">
      <alignment horizontal="left" vertical="center"/>
    </xf>
    <xf numFmtId="173" fontId="2" fillId="0" borderId="27" xfId="1" applyNumberFormat="1" applyFont="1" applyBorder="1" applyAlignment="1">
      <alignment horizontal="left" vertical="center"/>
    </xf>
    <xf numFmtId="0" fontId="2" fillId="6" borderId="26" xfId="1" applyFont="1" applyFill="1" applyBorder="1" applyAlignment="1">
      <alignment horizontal="left" vertical="center"/>
    </xf>
    <xf numFmtId="0" fontId="2" fillId="6" borderId="22" xfId="1" applyFont="1" applyFill="1" applyBorder="1" applyAlignment="1">
      <alignment horizontal="left" vertical="center"/>
    </xf>
    <xf numFmtId="168" fontId="10" fillId="6" borderId="23" xfId="2" applyFont="1" applyFill="1" applyBorder="1" applyAlignment="1">
      <alignment horizontal="left" vertical="center"/>
    </xf>
    <xf numFmtId="173" fontId="2" fillId="0" borderId="23" xfId="1" applyNumberFormat="1" applyFont="1" applyBorder="1" applyAlignment="1">
      <alignment horizontal="left" vertical="center"/>
    </xf>
    <xf numFmtId="173" fontId="2" fillId="0" borderId="23" xfId="2" applyNumberFormat="1" applyFont="1" applyFill="1" applyBorder="1" applyAlignment="1">
      <alignment horizontal="left" vertical="center"/>
    </xf>
    <xf numFmtId="173" fontId="2" fillId="0" borderId="24" xfId="1" applyNumberFormat="1" applyFont="1" applyBorder="1" applyAlignment="1">
      <alignment horizontal="left" vertical="center"/>
    </xf>
    <xf numFmtId="168" fontId="2" fillId="0" borderId="0" xfId="1" applyNumberFormat="1" applyFont="1"/>
    <xf numFmtId="0" fontId="2" fillId="3" borderId="8" xfId="1" applyFont="1" applyFill="1" applyBorder="1" applyAlignment="1">
      <alignment vertical="center"/>
    </xf>
    <xf numFmtId="0" fontId="2" fillId="3" borderId="0" xfId="1" applyFont="1" applyFill="1" applyAlignment="1">
      <alignment vertical="center"/>
    </xf>
    <xf numFmtId="0" fontId="2" fillId="3" borderId="9" xfId="1" applyFont="1" applyFill="1" applyBorder="1" applyAlignment="1">
      <alignment vertical="center"/>
    </xf>
    <xf numFmtId="0" fontId="2" fillId="0" borderId="20" xfId="1" applyFont="1" applyBorder="1" applyAlignment="1">
      <alignment horizontal="left"/>
    </xf>
    <xf numFmtId="0" fontId="2" fillId="0" borderId="19" xfId="1" applyFont="1" applyBorder="1" applyAlignment="1">
      <alignment horizontal="left"/>
    </xf>
    <xf numFmtId="168" fontId="10" fillId="0" borderId="19" xfId="2" applyFont="1" applyFill="1" applyBorder="1" applyAlignment="1">
      <alignment horizontal="left"/>
    </xf>
    <xf numFmtId="168" fontId="3" fillId="0" borderId="19" xfId="2" applyFont="1" applyFill="1" applyBorder="1" applyAlignment="1">
      <alignment horizontal="left"/>
    </xf>
    <xf numFmtId="168" fontId="4" fillId="0" borderId="19" xfId="2" applyFont="1" applyFill="1" applyBorder="1" applyAlignment="1">
      <alignment horizontal="left"/>
    </xf>
    <xf numFmtId="173" fontId="2" fillId="0" borderId="19" xfId="2" applyNumberFormat="1" applyFont="1" applyFill="1" applyBorder="1" applyAlignment="1">
      <alignment horizontal="left"/>
    </xf>
    <xf numFmtId="173" fontId="2" fillId="0" borderId="21" xfId="2" applyNumberFormat="1" applyFont="1" applyFill="1" applyBorder="1" applyAlignment="1">
      <alignment horizontal="left"/>
    </xf>
    <xf numFmtId="0" fontId="2" fillId="0" borderId="26" xfId="1" applyFont="1" applyBorder="1" applyAlignment="1">
      <alignment horizontal="left"/>
    </xf>
    <xf numFmtId="0" fontId="2" fillId="0" borderId="13" xfId="1" applyFont="1" applyBorder="1" applyAlignment="1">
      <alignment horizontal="left"/>
    </xf>
    <xf numFmtId="168" fontId="10" fillId="0" borderId="13" xfId="2" applyFont="1" applyFill="1" applyBorder="1" applyAlignment="1">
      <alignment horizontal="left"/>
    </xf>
    <xf numFmtId="168" fontId="3" fillId="0" borderId="13" xfId="2" applyFont="1" applyFill="1" applyBorder="1" applyAlignment="1">
      <alignment horizontal="left"/>
    </xf>
    <xf numFmtId="168" fontId="4" fillId="0" borderId="13" xfId="2" applyFont="1" applyFill="1" applyBorder="1" applyAlignment="1">
      <alignment horizontal="left"/>
    </xf>
    <xf numFmtId="173" fontId="2" fillId="0" borderId="13" xfId="2" applyNumberFormat="1" applyFont="1" applyFill="1" applyBorder="1" applyAlignment="1">
      <alignment horizontal="left"/>
    </xf>
    <xf numFmtId="173" fontId="2" fillId="0" borderId="27" xfId="2" applyNumberFormat="1" applyFont="1" applyFill="1" applyBorder="1" applyAlignment="1">
      <alignment horizontal="left"/>
    </xf>
    <xf numFmtId="0" fontId="2" fillId="0" borderId="22" xfId="1" applyFont="1" applyBorder="1" applyAlignment="1">
      <alignment horizontal="left"/>
    </xf>
    <xf numFmtId="0" fontId="2" fillId="0" borderId="23" xfId="1" applyFont="1" applyBorder="1" applyAlignment="1">
      <alignment horizontal="left"/>
    </xf>
    <xf numFmtId="168" fontId="10" fillId="0" borderId="23" xfId="2" applyFont="1" applyFill="1" applyBorder="1" applyAlignment="1">
      <alignment horizontal="left"/>
    </xf>
    <xf numFmtId="168" fontId="3" fillId="0" borderId="23" xfId="2" applyFont="1" applyFill="1" applyBorder="1" applyAlignment="1">
      <alignment horizontal="left"/>
    </xf>
    <xf numFmtId="168" fontId="4" fillId="0" borderId="23" xfId="2" applyFont="1" applyFill="1" applyBorder="1" applyAlignment="1">
      <alignment horizontal="left"/>
    </xf>
    <xf numFmtId="173" fontId="2" fillId="0" borderId="23" xfId="2" applyNumberFormat="1" applyFont="1" applyFill="1" applyBorder="1" applyAlignment="1">
      <alignment horizontal="left"/>
    </xf>
    <xf numFmtId="173" fontId="2" fillId="0" borderId="24" xfId="2" applyNumberFormat="1" applyFont="1" applyFill="1" applyBorder="1" applyAlignment="1">
      <alignment horizontal="left"/>
    </xf>
    <xf numFmtId="0" fontId="2" fillId="0" borderId="0" xfId="1" applyFont="1" applyAlignment="1">
      <alignment horizontal="left" vertical="center" indent="15"/>
    </xf>
    <xf numFmtId="0" fontId="2" fillId="3" borderId="8" xfId="1" applyFont="1" applyFill="1" applyBorder="1"/>
    <xf numFmtId="0" fontId="2" fillId="3" borderId="0" xfId="1" applyFont="1" applyFill="1"/>
    <xf numFmtId="0" fontId="2" fillId="3" borderId="9" xfId="1" applyFont="1" applyFill="1" applyBorder="1"/>
    <xf numFmtId="0" fontId="2" fillId="0" borderId="20" xfId="1" applyFont="1" applyBorder="1" applyAlignment="1">
      <alignment horizontal="left" vertical="center"/>
    </xf>
    <xf numFmtId="168" fontId="10" fillId="0" borderId="19" xfId="2" applyFont="1" applyFill="1" applyBorder="1" applyAlignment="1">
      <alignment horizontal="left" vertical="center"/>
    </xf>
    <xf numFmtId="168" fontId="10" fillId="0" borderId="13" xfId="2" applyFont="1" applyFill="1" applyBorder="1" applyAlignment="1">
      <alignment horizontal="left" vertical="center"/>
    </xf>
    <xf numFmtId="168" fontId="10" fillId="0" borderId="23" xfId="2" applyFont="1" applyFill="1" applyBorder="1" applyAlignment="1">
      <alignment horizontal="left" vertical="center"/>
    </xf>
    <xf numFmtId="173" fontId="2" fillId="6" borderId="19" xfId="2" applyNumberFormat="1" applyFont="1" applyFill="1" applyBorder="1" applyAlignment="1">
      <alignment horizontal="left" vertical="center"/>
    </xf>
    <xf numFmtId="173" fontId="2" fillId="6" borderId="13" xfId="2" applyNumberFormat="1" applyFont="1" applyFill="1" applyBorder="1" applyAlignment="1">
      <alignment horizontal="left" vertical="center"/>
    </xf>
    <xf numFmtId="173" fontId="2" fillId="6" borderId="23" xfId="2" applyNumberFormat="1" applyFont="1" applyFill="1" applyBorder="1" applyAlignment="1">
      <alignment horizontal="left" vertical="center"/>
    </xf>
    <xf numFmtId="173" fontId="2" fillId="0" borderId="0" xfId="2" applyNumberFormat="1" applyFont="1" applyFill="1" applyBorder="1" applyAlignment="1">
      <alignment horizontal="center"/>
    </xf>
    <xf numFmtId="0" fontId="5" fillId="0" borderId="0" xfId="1" applyFont="1" applyAlignment="1">
      <alignment horizontal="center" vertical="center"/>
    </xf>
    <xf numFmtId="173" fontId="2" fillId="0" borderId="0" xfId="1" applyNumberFormat="1" applyFont="1" applyAlignment="1">
      <alignment horizontal="center" vertical="center"/>
    </xf>
    <xf numFmtId="0" fontId="3" fillId="0" borderId="0" xfId="1" applyFont="1"/>
    <xf numFmtId="0" fontId="4" fillId="0" borderId="0" xfId="1" applyFont="1"/>
    <xf numFmtId="4" fontId="2" fillId="0" borderId="0" xfId="1" applyNumberFormat="1" applyFont="1"/>
    <xf numFmtId="49" fontId="6" fillId="3" borderId="6" xfId="1" applyNumberFormat="1" applyFont="1" applyFill="1" applyBorder="1" applyAlignment="1">
      <alignment horizontal="right" vertical="center"/>
    </xf>
    <xf numFmtId="49" fontId="6" fillId="3" borderId="6" xfId="1" applyNumberFormat="1" applyFont="1" applyFill="1" applyBorder="1" applyAlignment="1">
      <alignment horizontal="center" vertical="center"/>
    </xf>
    <xf numFmtId="14" fontId="7" fillId="3" borderId="6" xfId="1" applyNumberFormat="1" applyFont="1" applyFill="1" applyBorder="1" applyAlignment="1">
      <alignment horizontal="center" vertical="center"/>
    </xf>
    <xf numFmtId="1" fontId="7" fillId="3" borderId="6" xfId="1" applyNumberFormat="1" applyFont="1" applyFill="1" applyBorder="1" applyAlignment="1">
      <alignment horizontal="center" vertical="center"/>
    </xf>
    <xf numFmtId="49" fontId="7" fillId="3" borderId="6" xfId="1" applyNumberFormat="1" applyFont="1" applyFill="1" applyBorder="1" applyAlignment="1">
      <alignment horizontal="center" vertical="center"/>
    </xf>
    <xf numFmtId="0" fontId="5" fillId="4" borderId="1" xfId="1" applyFont="1" applyFill="1" applyBorder="1" applyAlignment="1">
      <alignment vertical="center"/>
    </xf>
    <xf numFmtId="0" fontId="5" fillId="4" borderId="2" xfId="1" applyFont="1" applyFill="1" applyBorder="1" applyAlignment="1">
      <alignment vertical="center"/>
    </xf>
    <xf numFmtId="0" fontId="6" fillId="4" borderId="2" xfId="1" applyFont="1" applyFill="1" applyBorder="1" applyAlignment="1">
      <alignment vertical="center"/>
    </xf>
    <xf numFmtId="0" fontId="5" fillId="4" borderId="11" xfId="1" applyFont="1" applyFill="1" applyBorder="1" applyAlignment="1">
      <alignment vertical="center"/>
    </xf>
    <xf numFmtId="0" fontId="12" fillId="0" borderId="0" xfId="1" applyFont="1" applyAlignment="1">
      <alignment horizontal="center" vertical="center" wrapText="1"/>
    </xf>
    <xf numFmtId="4" fontId="12" fillId="0" borderId="0" xfId="1" applyNumberFormat="1" applyFont="1" applyAlignment="1">
      <alignment horizontal="center" vertical="center" wrapText="1"/>
    </xf>
    <xf numFmtId="0" fontId="2" fillId="0" borderId="19" xfId="1" applyFont="1" applyBorder="1" applyAlignment="1">
      <alignment horizontal="center" vertical="center"/>
    </xf>
    <xf numFmtId="169" fontId="3" fillId="0" borderId="19" xfId="1" applyNumberFormat="1" applyFont="1" applyBorder="1" applyAlignment="1">
      <alignment horizontal="right" vertical="center" wrapText="1"/>
    </xf>
    <xf numFmtId="169" fontId="4" fillId="0" borderId="19" xfId="1" applyNumberFormat="1" applyFont="1" applyBorder="1" applyAlignment="1">
      <alignment horizontal="right" vertical="center" wrapText="1"/>
    </xf>
    <xf numFmtId="169" fontId="4" fillId="0" borderId="57" xfId="2" applyNumberFormat="1" applyFont="1" applyBorder="1" applyAlignment="1">
      <alignment horizontal="left" vertical="center"/>
    </xf>
    <xf numFmtId="176" fontId="2" fillId="0" borderId="19" xfId="1" applyNumberFormat="1" applyFont="1" applyBorder="1" applyAlignment="1">
      <alignment horizontal="center" vertical="center"/>
    </xf>
    <xf numFmtId="176" fontId="2" fillId="0" borderId="21" xfId="1" applyNumberFormat="1" applyFont="1" applyBorder="1" applyAlignment="1">
      <alignment horizontal="center" vertical="center"/>
    </xf>
    <xf numFmtId="178" fontId="2" fillId="0" borderId="0" xfId="1" applyNumberFormat="1" applyFont="1"/>
    <xf numFmtId="0" fontId="2" fillId="0" borderId="0" xfId="1" applyFont="1" applyAlignment="1">
      <alignment horizontal="center" vertical="center" wrapText="1"/>
    </xf>
    <xf numFmtId="10" fontId="2" fillId="0" borderId="0" xfId="1" applyNumberFormat="1" applyFont="1" applyAlignment="1">
      <alignment horizontal="center" vertical="center" wrapText="1"/>
    </xf>
    <xf numFmtId="4" fontId="5" fillId="0" borderId="0" xfId="1" applyNumberFormat="1" applyFont="1" applyAlignment="1">
      <alignment horizontal="center" vertical="center" wrapText="1"/>
    </xf>
    <xf numFmtId="165" fontId="5" fillId="0" borderId="0" xfId="1" applyNumberFormat="1" applyFont="1" applyAlignment="1">
      <alignment horizontal="center" vertical="center" wrapText="1"/>
    </xf>
    <xf numFmtId="165" fontId="2" fillId="0" borderId="0" xfId="1" applyNumberFormat="1" applyFont="1" applyAlignment="1">
      <alignment horizontal="center" vertical="center" wrapText="1"/>
    </xf>
    <xf numFmtId="169" fontId="3" fillId="0" borderId="13" xfId="1" applyNumberFormat="1" applyFont="1" applyBorder="1" applyAlignment="1">
      <alignment horizontal="right" vertical="center" wrapText="1"/>
    </xf>
    <xf numFmtId="169" fontId="4" fillId="0" borderId="13" xfId="1" applyNumberFormat="1" applyFont="1" applyBorder="1" applyAlignment="1">
      <alignment horizontal="right" vertical="center" wrapText="1"/>
    </xf>
    <xf numFmtId="176" fontId="2" fillId="0" borderId="13" xfId="1" applyNumberFormat="1" applyFont="1" applyBorder="1" applyAlignment="1">
      <alignment horizontal="center" vertical="center"/>
    </xf>
    <xf numFmtId="176" fontId="2" fillId="0" borderId="27" xfId="1" applyNumberFormat="1" applyFont="1" applyBorder="1" applyAlignment="1">
      <alignment horizontal="center" vertical="center"/>
    </xf>
    <xf numFmtId="0" fontId="2" fillId="0" borderId="26" xfId="1" applyFont="1" applyBorder="1" applyAlignment="1">
      <alignment vertical="center"/>
    </xf>
    <xf numFmtId="0" fontId="2" fillId="0" borderId="0" xfId="1" applyFont="1" applyAlignment="1">
      <alignment horizontal="justify" vertical="center"/>
    </xf>
    <xf numFmtId="165" fontId="2" fillId="0" borderId="0" xfId="1" applyNumberFormat="1" applyFont="1" applyAlignment="1">
      <alignment horizontal="justify" vertical="center"/>
    </xf>
    <xf numFmtId="164" fontId="3" fillId="0" borderId="13" xfId="1" applyNumberFormat="1" applyFont="1" applyBorder="1" applyAlignment="1">
      <alignment horizontal="right" vertical="center" wrapText="1"/>
    </xf>
    <xf numFmtId="4" fontId="2" fillId="0" borderId="0" xfId="1" applyNumberFormat="1" applyFont="1" applyAlignment="1">
      <alignment horizontal="justify" vertical="center"/>
    </xf>
    <xf numFmtId="167" fontId="2" fillId="0" borderId="23" xfId="3" applyFont="1" applyFill="1" applyBorder="1" applyAlignment="1">
      <alignment horizontal="center" vertical="center" wrapText="1"/>
    </xf>
    <xf numFmtId="167" fontId="2" fillId="0" borderId="23" xfId="3" applyFont="1" applyFill="1" applyBorder="1" applyAlignment="1">
      <alignment horizontal="left" vertical="center"/>
    </xf>
    <xf numFmtId="169" fontId="3" fillId="0" borderId="23" xfId="2" applyNumberFormat="1" applyFont="1" applyFill="1" applyBorder="1" applyAlignment="1">
      <alignment horizontal="left" vertical="center"/>
    </xf>
    <xf numFmtId="169" fontId="2" fillId="0" borderId="23" xfId="2" applyNumberFormat="1" applyFont="1" applyFill="1" applyBorder="1" applyAlignment="1">
      <alignment horizontal="left" vertical="center"/>
    </xf>
    <xf numFmtId="170" fontId="2" fillId="0" borderId="24" xfId="3" applyNumberFormat="1" applyFont="1" applyFill="1" applyBorder="1" applyAlignment="1">
      <alignment horizontal="center" vertical="center"/>
    </xf>
    <xf numFmtId="0" fontId="5" fillId="4" borderId="9" xfId="1" applyFont="1" applyFill="1" applyBorder="1" applyAlignment="1">
      <alignment horizontal="center"/>
    </xf>
    <xf numFmtId="0" fontId="4" fillId="0" borderId="20" xfId="1" applyFont="1" applyBorder="1" applyAlignment="1">
      <alignment horizontal="left" vertical="center"/>
    </xf>
    <xf numFmtId="166" fontId="3" fillId="0" borderId="19" xfId="1" applyNumberFormat="1" applyFont="1" applyBorder="1" applyAlignment="1">
      <alignment horizontal="right" vertical="center"/>
    </xf>
    <xf numFmtId="166" fontId="4" fillId="0" borderId="19" xfId="1" applyNumberFormat="1" applyFont="1" applyBorder="1" applyAlignment="1">
      <alignment horizontal="right" vertical="center"/>
    </xf>
    <xf numFmtId="177" fontId="4" fillId="0" borderId="19" xfId="1" applyNumberFormat="1" applyFont="1" applyBorder="1" applyAlignment="1">
      <alignment horizontal="center" vertical="center"/>
    </xf>
    <xf numFmtId="173" fontId="2" fillId="0" borderId="19" xfId="2" applyNumberFormat="1" applyFont="1" applyFill="1" applyBorder="1" applyAlignment="1">
      <alignment horizontal="center"/>
    </xf>
    <xf numFmtId="177" fontId="4" fillId="0" borderId="21" xfId="1" applyNumberFormat="1" applyFont="1" applyBorder="1" applyAlignment="1">
      <alignment horizontal="center" vertical="center"/>
    </xf>
    <xf numFmtId="0" fontId="4" fillId="0" borderId="26" xfId="1" applyFont="1" applyBorder="1" applyAlignment="1">
      <alignment horizontal="left" vertical="center"/>
    </xf>
    <xf numFmtId="166" fontId="3" fillId="0" borderId="13" xfId="1" applyNumberFormat="1" applyFont="1" applyBorder="1" applyAlignment="1">
      <alignment horizontal="right" vertical="center"/>
    </xf>
    <xf numFmtId="166" fontId="4" fillId="0" borderId="13" xfId="1" applyNumberFormat="1" applyFont="1" applyBorder="1" applyAlignment="1">
      <alignment horizontal="right" vertical="center"/>
    </xf>
    <xf numFmtId="177" fontId="4" fillId="0" borderId="13" xfId="1" applyNumberFormat="1" applyFont="1" applyBorder="1" applyAlignment="1">
      <alignment horizontal="center" vertical="center"/>
    </xf>
    <xf numFmtId="173" fontId="2" fillId="0" borderId="13" xfId="2" applyNumberFormat="1" applyFont="1" applyFill="1" applyBorder="1" applyAlignment="1">
      <alignment horizontal="center"/>
    </xf>
    <xf numFmtId="177" fontId="4" fillId="0" borderId="27" xfId="1" applyNumberFormat="1" applyFont="1" applyBorder="1" applyAlignment="1">
      <alignment horizontal="center" vertical="center"/>
    </xf>
    <xf numFmtId="0" fontId="2" fillId="0" borderId="0" xfId="1" applyFont="1" applyAlignment="1">
      <alignment horizontal="justify" vertical="center" wrapText="1"/>
    </xf>
    <xf numFmtId="0" fontId="2" fillId="0" borderId="13" xfId="1" applyFont="1" applyBorder="1" applyAlignment="1">
      <alignment horizontal="center"/>
    </xf>
    <xf numFmtId="173" fontId="2" fillId="0" borderId="27" xfId="2" applyNumberFormat="1" applyFont="1" applyFill="1" applyBorder="1" applyAlignment="1">
      <alignment horizontal="center"/>
    </xf>
    <xf numFmtId="166" fontId="3" fillId="0" borderId="13" xfId="1" applyNumberFormat="1" applyFont="1" applyBorder="1" applyAlignment="1">
      <alignment horizontal="right" vertical="center" wrapText="1"/>
    </xf>
    <xf numFmtId="0" fontId="2" fillId="0" borderId="23" xfId="1" applyFont="1" applyBorder="1" applyAlignment="1">
      <alignment horizontal="center" vertical="center"/>
    </xf>
    <xf numFmtId="166" fontId="3" fillId="0" borderId="23" xfId="1" applyNumberFormat="1" applyFont="1" applyBorder="1" applyAlignment="1">
      <alignment horizontal="right" vertical="center"/>
    </xf>
    <xf numFmtId="166" fontId="4" fillId="0" borderId="23" xfId="1" applyNumberFormat="1" applyFont="1" applyBorder="1" applyAlignment="1">
      <alignment horizontal="right" vertical="center"/>
    </xf>
    <xf numFmtId="173" fontId="2" fillId="0" borderId="23" xfId="2" applyNumberFormat="1" applyFont="1" applyFill="1" applyBorder="1" applyAlignment="1">
      <alignment horizontal="center"/>
    </xf>
    <xf numFmtId="177" fontId="4" fillId="0" borderId="24" xfId="1" applyNumberFormat="1" applyFont="1" applyBorder="1" applyAlignment="1">
      <alignment horizontal="center" vertical="center"/>
    </xf>
    <xf numFmtId="166" fontId="3" fillId="6" borderId="19" xfId="1" applyNumberFormat="1" applyFont="1" applyFill="1" applyBorder="1" applyAlignment="1">
      <alignment horizontal="right" vertical="center"/>
    </xf>
    <xf numFmtId="166" fontId="4" fillId="6" borderId="19" xfId="1" applyNumberFormat="1" applyFont="1" applyFill="1" applyBorder="1" applyAlignment="1">
      <alignment horizontal="right" vertical="center"/>
    </xf>
    <xf numFmtId="173" fontId="2" fillId="0" borderId="19" xfId="1" applyNumberFormat="1" applyFont="1" applyBorder="1" applyAlignment="1">
      <alignment horizontal="center" vertical="center"/>
    </xf>
    <xf numFmtId="173" fontId="2" fillId="0" borderId="21" xfId="1" applyNumberFormat="1" applyFont="1" applyBorder="1" applyAlignment="1">
      <alignment horizontal="center" vertical="center"/>
    </xf>
    <xf numFmtId="0" fontId="4" fillId="0" borderId="13" xfId="1" applyFont="1" applyBorder="1" applyAlignment="1">
      <alignment horizontal="center" vertical="center"/>
    </xf>
    <xf numFmtId="166" fontId="3" fillId="6" borderId="13" xfId="1" applyNumberFormat="1" applyFont="1" applyFill="1" applyBorder="1" applyAlignment="1">
      <alignment horizontal="right" vertical="center"/>
    </xf>
    <xf numFmtId="166" fontId="4" fillId="6" borderId="13" xfId="1" applyNumberFormat="1" applyFont="1" applyFill="1" applyBorder="1" applyAlignment="1">
      <alignment horizontal="right" vertical="center"/>
    </xf>
    <xf numFmtId="173" fontId="2" fillId="0" borderId="13" xfId="1" applyNumberFormat="1" applyFont="1" applyBorder="1" applyAlignment="1">
      <alignment horizontal="center" vertical="center"/>
    </xf>
    <xf numFmtId="173" fontId="2" fillId="0" borderId="27" xfId="1" applyNumberFormat="1" applyFont="1" applyBorder="1" applyAlignment="1">
      <alignment horizontal="center" vertical="center"/>
    </xf>
    <xf numFmtId="168" fontId="3" fillId="0" borderId="13" xfId="1" applyNumberFormat="1" applyFont="1" applyBorder="1"/>
    <xf numFmtId="168" fontId="4" fillId="0" borderId="13" xfId="1" applyNumberFormat="1" applyFont="1" applyBorder="1"/>
    <xf numFmtId="173" fontId="2" fillId="6" borderId="13" xfId="2" applyNumberFormat="1" applyFont="1" applyFill="1" applyBorder="1" applyAlignment="1">
      <alignment horizontal="center"/>
    </xf>
    <xf numFmtId="179" fontId="2" fillId="0" borderId="0" xfId="1" applyNumberFormat="1" applyFont="1"/>
    <xf numFmtId="168" fontId="2" fillId="0" borderId="13" xfId="1" applyNumberFormat="1" applyFont="1" applyBorder="1"/>
    <xf numFmtId="0" fontId="13" fillId="0" borderId="0" xfId="1" applyFont="1" applyAlignment="1">
      <alignment vertical="center"/>
    </xf>
    <xf numFmtId="0" fontId="13" fillId="0" borderId="0" xfId="1" applyFont="1"/>
    <xf numFmtId="169" fontId="3" fillId="6" borderId="13" xfId="1" applyNumberFormat="1" applyFont="1" applyFill="1" applyBorder="1" applyAlignment="1">
      <alignment horizontal="right" vertical="center"/>
    </xf>
    <xf numFmtId="178" fontId="3" fillId="6" borderId="13" xfId="1" applyNumberFormat="1" applyFont="1" applyFill="1" applyBorder="1"/>
    <xf numFmtId="178" fontId="2" fillId="6" borderId="13" xfId="1" applyNumberFormat="1" applyFont="1" applyFill="1" applyBorder="1"/>
    <xf numFmtId="178" fontId="2" fillId="0" borderId="13" xfId="1" applyNumberFormat="1" applyFont="1" applyBorder="1"/>
    <xf numFmtId="166" fontId="3" fillId="0" borderId="23" xfId="1" applyNumberFormat="1" applyFont="1" applyBorder="1" applyAlignment="1">
      <alignment horizontal="right" vertical="center" wrapText="1"/>
    </xf>
    <xf numFmtId="169" fontId="3" fillId="6" borderId="23" xfId="1" applyNumberFormat="1" applyFont="1" applyFill="1" applyBorder="1" applyAlignment="1">
      <alignment horizontal="right" vertical="center"/>
    </xf>
    <xf numFmtId="178" fontId="3" fillId="6" borderId="23" xfId="1" applyNumberFormat="1" applyFont="1" applyFill="1" applyBorder="1"/>
    <xf numFmtId="178" fontId="2" fillId="6" borderId="23" xfId="1" applyNumberFormat="1" applyFont="1" applyFill="1" applyBorder="1"/>
    <xf numFmtId="178" fontId="2" fillId="0" borderId="23" xfId="1" applyNumberFormat="1" applyFont="1" applyBorder="1"/>
    <xf numFmtId="173" fontId="2" fillId="6" borderId="23" xfId="2" applyNumberFormat="1" applyFont="1" applyFill="1" applyBorder="1" applyAlignment="1">
      <alignment horizontal="center"/>
    </xf>
    <xf numFmtId="0" fontId="2" fillId="0" borderId="19" xfId="1" applyFont="1" applyBorder="1" applyAlignment="1">
      <alignment horizontal="center"/>
    </xf>
    <xf numFmtId="0" fontId="2" fillId="0" borderId="21" xfId="1" applyFont="1" applyBorder="1" applyAlignment="1">
      <alignment horizontal="center"/>
    </xf>
    <xf numFmtId="0" fontId="2" fillId="0" borderId="27" xfId="1" applyFont="1" applyBorder="1" applyAlignment="1">
      <alignment horizontal="center"/>
    </xf>
    <xf numFmtId="165" fontId="2" fillId="0" borderId="0" xfId="1" applyNumberFormat="1" applyFont="1" applyAlignment="1">
      <alignment horizontal="justify" vertical="center" wrapText="1"/>
    </xf>
    <xf numFmtId="166" fontId="3" fillId="0" borderId="13" xfId="1" applyNumberFormat="1" applyFont="1" applyBorder="1" applyAlignment="1">
      <alignment horizontal="right"/>
    </xf>
    <xf numFmtId="166" fontId="4" fillId="0" borderId="13" xfId="1" applyNumberFormat="1" applyFont="1" applyBorder="1" applyAlignment="1">
      <alignment horizontal="right"/>
    </xf>
    <xf numFmtId="166" fontId="3" fillId="0" borderId="23" xfId="1" applyNumberFormat="1" applyFont="1" applyBorder="1" applyAlignment="1">
      <alignment horizontal="right"/>
    </xf>
    <xf numFmtId="166" fontId="4" fillId="0" borderId="23" xfId="1" applyNumberFormat="1" applyFont="1" applyBorder="1" applyAlignment="1">
      <alignment horizontal="right"/>
    </xf>
    <xf numFmtId="0" fontId="2" fillId="0" borderId="23" xfId="1" applyFont="1" applyBorder="1" applyAlignment="1">
      <alignment horizontal="center"/>
    </xf>
    <xf numFmtId="0" fontId="2" fillId="0" borderId="24" xfId="1" applyFont="1" applyBorder="1" applyAlignment="1">
      <alignment horizontal="center"/>
    </xf>
    <xf numFmtId="0" fontId="5" fillId="4" borderId="0" xfId="1" applyFont="1" applyFill="1" applyAlignment="1">
      <alignment horizontal="center"/>
    </xf>
    <xf numFmtId="0" fontId="2" fillId="0" borderId="20" xfId="1" applyFont="1" applyBorder="1" applyAlignment="1">
      <alignment vertical="center"/>
    </xf>
    <xf numFmtId="0" fontId="2" fillId="0" borderId="21" xfId="1" applyFont="1" applyBorder="1" applyAlignment="1">
      <alignment horizontal="center" vertical="center"/>
    </xf>
    <xf numFmtId="0" fontId="2" fillId="0" borderId="27" xfId="1" applyFont="1" applyBorder="1" applyAlignment="1">
      <alignment horizontal="center" vertical="center"/>
    </xf>
    <xf numFmtId="0" fontId="2" fillId="6" borderId="26" xfId="1" applyFont="1" applyFill="1" applyBorder="1" applyAlignment="1">
      <alignment vertical="center"/>
    </xf>
    <xf numFmtId="166" fontId="4" fillId="0" borderId="57" xfId="1" applyNumberFormat="1" applyFont="1" applyBorder="1" applyAlignment="1">
      <alignment horizontal="right" vertical="center"/>
    </xf>
    <xf numFmtId="166" fontId="4" fillId="0" borderId="58" xfId="1" applyNumberFormat="1" applyFont="1" applyBorder="1" applyAlignment="1">
      <alignment horizontal="right" vertical="center"/>
    </xf>
    <xf numFmtId="166" fontId="4" fillId="7" borderId="13" xfId="1" applyNumberFormat="1" applyFont="1" applyFill="1" applyBorder="1" applyAlignment="1">
      <alignment horizontal="right" vertical="center"/>
    </xf>
    <xf numFmtId="166" fontId="14" fillId="0" borderId="13" xfId="1" applyNumberFormat="1" applyFont="1" applyBorder="1" applyAlignment="1">
      <alignment horizontal="right" vertical="center"/>
    </xf>
    <xf numFmtId="166" fontId="3" fillId="6" borderId="23" xfId="1" applyNumberFormat="1" applyFont="1" applyFill="1" applyBorder="1" applyAlignment="1">
      <alignment horizontal="right" vertical="center"/>
    </xf>
    <xf numFmtId="166" fontId="4" fillId="6" borderId="23" xfId="1" applyNumberFormat="1" applyFont="1" applyFill="1" applyBorder="1" applyAlignment="1">
      <alignment horizontal="right" vertical="center"/>
    </xf>
    <xf numFmtId="166" fontId="3" fillId="0" borderId="0" xfId="1" applyNumberFormat="1" applyFont="1" applyAlignment="1">
      <alignment horizontal="right" vertical="center"/>
    </xf>
    <xf numFmtId="164" fontId="3" fillId="0" borderId="0" xfId="1" applyNumberFormat="1" applyFont="1" applyAlignment="1">
      <alignment horizontal="right" vertical="center"/>
    </xf>
    <xf numFmtId="164" fontId="4" fillId="0" borderId="0" xfId="1" applyNumberFormat="1" applyFont="1" applyAlignment="1">
      <alignment horizontal="right" vertical="center"/>
    </xf>
    <xf numFmtId="0" fontId="3" fillId="0" borderId="0" xfId="1" applyFont="1" applyAlignment="1">
      <alignment horizontal="right"/>
    </xf>
    <xf numFmtId="0" fontId="4" fillId="0" borderId="0" xfId="1" applyFont="1" applyAlignment="1">
      <alignment horizontal="right"/>
    </xf>
    <xf numFmtId="0" fontId="15" fillId="0" borderId="0" xfId="1" applyFont="1"/>
    <xf numFmtId="0" fontId="15" fillId="0" borderId="0" xfId="1" applyFont="1" applyAlignment="1">
      <alignment horizontal="right"/>
    </xf>
    <xf numFmtId="0" fontId="3" fillId="0" borderId="0" xfId="1" applyFont="1" applyAlignment="1">
      <alignment horizontal="left" vertical="center"/>
    </xf>
    <xf numFmtId="1" fontId="6" fillId="0" borderId="0" xfId="1" applyNumberFormat="1" applyFont="1" applyAlignment="1">
      <alignment horizontal="center" vertical="center"/>
    </xf>
    <xf numFmtId="0" fontId="3" fillId="0" borderId="0" xfId="1" applyFont="1" applyAlignment="1">
      <alignment horizontal="right" vertical="center" wrapText="1" shrinkToFit="1"/>
    </xf>
    <xf numFmtId="168" fontId="2" fillId="0" borderId="0" xfId="2" applyFont="1" applyAlignment="1">
      <alignment horizontal="center"/>
    </xf>
    <xf numFmtId="0" fontId="5" fillId="2" borderId="10" xfId="1" applyFont="1" applyFill="1" applyBorder="1" applyAlignment="1">
      <alignment horizontal="left" vertical="center"/>
    </xf>
    <xf numFmtId="0" fontId="5" fillId="2" borderId="11" xfId="1" applyFont="1" applyFill="1" applyBorder="1" applyAlignment="1">
      <alignment horizontal="left" vertical="center"/>
    </xf>
    <xf numFmtId="0" fontId="6" fillId="2" borderId="11" xfId="1" applyFont="1" applyFill="1" applyBorder="1" applyAlignment="1">
      <alignment horizontal="left" vertical="center"/>
    </xf>
    <xf numFmtId="0" fontId="5" fillId="3" borderId="54" xfId="1" applyFont="1" applyFill="1" applyBorder="1" applyAlignment="1">
      <alignment horizontal="center" vertical="center"/>
    </xf>
    <xf numFmtId="0" fontId="16" fillId="3" borderId="59" xfId="2" applyNumberFormat="1" applyFont="1" applyFill="1" applyBorder="1" applyAlignment="1">
      <alignment horizontal="center" vertical="center"/>
    </xf>
    <xf numFmtId="0" fontId="17" fillId="3" borderId="7" xfId="2" applyNumberFormat="1" applyFont="1" applyFill="1" applyBorder="1" applyAlignment="1">
      <alignment horizontal="center" vertical="center"/>
    </xf>
    <xf numFmtId="0" fontId="7" fillId="3" borderId="9" xfId="2" applyNumberFormat="1" applyFont="1" applyFill="1" applyBorder="1" applyAlignment="1">
      <alignment horizontal="center" vertical="center"/>
    </xf>
    <xf numFmtId="0" fontId="16" fillId="4" borderId="2" xfId="1" applyFont="1" applyFill="1" applyBorder="1" applyAlignment="1">
      <alignment vertical="center"/>
    </xf>
    <xf numFmtId="0" fontId="17" fillId="4" borderId="2" xfId="1" applyFont="1" applyFill="1" applyBorder="1" applyAlignment="1">
      <alignment vertical="center"/>
    </xf>
    <xf numFmtId="169" fontId="18" fillId="6" borderId="19" xfId="2" applyNumberFormat="1" applyFont="1" applyFill="1" applyBorder="1" applyAlignment="1">
      <alignment horizontal="left" vertical="center"/>
    </xf>
    <xf numFmtId="169" fontId="19" fillId="6" borderId="19" xfId="2" applyNumberFormat="1" applyFont="1" applyFill="1" applyBorder="1" applyAlignment="1">
      <alignment horizontal="left" vertical="center"/>
    </xf>
    <xf numFmtId="169" fontId="4" fillId="6" borderId="19" xfId="2" applyNumberFormat="1" applyFont="1" applyFill="1" applyBorder="1" applyAlignment="1">
      <alignment horizontal="left" vertical="center"/>
    </xf>
    <xf numFmtId="180" fontId="20" fillId="0" borderId="19" xfId="2" applyNumberFormat="1" applyFont="1" applyFill="1" applyBorder="1" applyAlignment="1">
      <alignment horizontal="center" vertical="center"/>
    </xf>
    <xf numFmtId="180" fontId="2" fillId="6" borderId="19" xfId="2" applyNumberFormat="1" applyFont="1" applyFill="1" applyBorder="1" applyAlignment="1">
      <alignment horizontal="left" vertical="center"/>
    </xf>
    <xf numFmtId="180" fontId="2" fillId="6" borderId="21" xfId="2" applyNumberFormat="1" applyFont="1" applyFill="1" applyBorder="1" applyAlignment="1">
      <alignment horizontal="left" vertical="center"/>
    </xf>
    <xf numFmtId="169" fontId="18" fillId="6" borderId="23" xfId="2" applyNumberFormat="1" applyFont="1" applyFill="1" applyBorder="1" applyAlignment="1">
      <alignment horizontal="left" vertical="center"/>
    </xf>
    <xf numFmtId="169" fontId="19" fillId="6" borderId="23" xfId="2" applyNumberFormat="1" applyFont="1" applyFill="1" applyBorder="1" applyAlignment="1">
      <alignment horizontal="left" vertical="center"/>
    </xf>
    <xf numFmtId="169" fontId="4" fillId="6" borderId="23" xfId="2" applyNumberFormat="1" applyFont="1" applyFill="1" applyBorder="1" applyAlignment="1">
      <alignment horizontal="left" vertical="center"/>
    </xf>
    <xf numFmtId="180" fontId="20" fillId="0" borderId="23" xfId="2" applyNumberFormat="1" applyFont="1" applyFill="1" applyBorder="1" applyAlignment="1">
      <alignment horizontal="center" vertical="center"/>
    </xf>
    <xf numFmtId="180" fontId="2" fillId="6" borderId="23" xfId="2" applyNumberFormat="1" applyFont="1" applyFill="1" applyBorder="1" applyAlignment="1">
      <alignment horizontal="left" vertical="center"/>
    </xf>
    <xf numFmtId="180" fontId="2" fillId="6" borderId="24" xfId="2" applyNumberFormat="1" applyFont="1" applyFill="1" applyBorder="1" applyAlignment="1">
      <alignment horizontal="left" vertical="center"/>
    </xf>
    <xf numFmtId="0" fontId="16" fillId="4" borderId="0" xfId="1" applyFont="1" applyFill="1" applyAlignment="1">
      <alignment vertical="center"/>
    </xf>
    <xf numFmtId="0" fontId="17" fillId="4" borderId="0" xfId="1" applyFont="1" applyFill="1" applyAlignment="1">
      <alignment vertical="center"/>
    </xf>
    <xf numFmtId="166" fontId="3" fillId="6" borderId="19" xfId="2" applyNumberFormat="1" applyFont="1" applyFill="1" applyBorder="1" applyAlignment="1">
      <alignment horizontal="center" vertical="center"/>
    </xf>
    <xf numFmtId="166" fontId="18" fillId="6" borderId="19" xfId="2" applyNumberFormat="1" applyFont="1" applyFill="1" applyBorder="1" applyAlignment="1">
      <alignment horizontal="center" vertical="center"/>
    </xf>
    <xf numFmtId="166" fontId="19" fillId="6" borderId="19" xfId="2" applyNumberFormat="1" applyFont="1" applyFill="1" applyBorder="1" applyAlignment="1">
      <alignment horizontal="center" vertical="center"/>
    </xf>
    <xf numFmtId="166" fontId="4" fillId="6" borderId="19" xfId="2" applyNumberFormat="1" applyFont="1" applyFill="1" applyBorder="1" applyAlignment="1">
      <alignment horizontal="center" vertical="center"/>
    </xf>
    <xf numFmtId="173" fontId="2" fillId="0" borderId="19" xfId="2" applyNumberFormat="1" applyFont="1" applyFill="1" applyBorder="1" applyAlignment="1">
      <alignment horizontal="center" vertical="center"/>
    </xf>
    <xf numFmtId="173" fontId="2" fillId="6" borderId="21" xfId="2" applyNumberFormat="1" applyFont="1" applyFill="1" applyBorder="1" applyAlignment="1">
      <alignment horizontal="left" vertical="center"/>
    </xf>
    <xf numFmtId="166" fontId="3" fillId="6" borderId="13" xfId="2" applyNumberFormat="1" applyFont="1" applyFill="1" applyBorder="1" applyAlignment="1">
      <alignment horizontal="center" vertical="center"/>
    </xf>
    <xf numFmtId="166" fontId="18" fillId="6" borderId="13" xfId="2" applyNumberFormat="1" applyFont="1" applyFill="1" applyBorder="1" applyAlignment="1">
      <alignment horizontal="center" vertical="center"/>
    </xf>
    <xf numFmtId="166" fontId="19" fillId="6" borderId="13" xfId="2" applyNumberFormat="1" applyFont="1" applyFill="1" applyBorder="1" applyAlignment="1">
      <alignment horizontal="center" vertical="center"/>
    </xf>
    <xf numFmtId="166" fontId="4" fillId="6" borderId="13" xfId="2" applyNumberFormat="1" applyFont="1" applyFill="1" applyBorder="1" applyAlignment="1">
      <alignment horizontal="center" vertical="center"/>
    </xf>
    <xf numFmtId="173" fontId="2" fillId="0" borderId="13" xfId="2" applyNumberFormat="1" applyFont="1" applyFill="1" applyBorder="1" applyAlignment="1">
      <alignment horizontal="center" vertical="center"/>
    </xf>
    <xf numFmtId="173" fontId="2" fillId="6" borderId="27" xfId="2" applyNumberFormat="1" applyFont="1" applyFill="1" applyBorder="1" applyAlignment="1">
      <alignment horizontal="left" vertical="center"/>
    </xf>
    <xf numFmtId="166" fontId="18" fillId="6" borderId="36" xfId="2" applyNumberFormat="1" applyFont="1" applyFill="1" applyBorder="1" applyAlignment="1">
      <alignment horizontal="center" vertical="center"/>
    </xf>
    <xf numFmtId="166" fontId="19" fillId="6" borderId="36" xfId="2" applyNumberFormat="1" applyFont="1" applyFill="1" applyBorder="1" applyAlignment="1">
      <alignment horizontal="center" vertical="center"/>
    </xf>
    <xf numFmtId="166" fontId="18" fillId="6" borderId="13" xfId="2" applyNumberFormat="1" applyFont="1" applyFill="1" applyBorder="1" applyAlignment="1">
      <alignment horizontal="left" vertical="center"/>
    </xf>
    <xf numFmtId="166" fontId="19" fillId="6" borderId="13" xfId="2" applyNumberFormat="1" applyFont="1" applyFill="1" applyBorder="1" applyAlignment="1">
      <alignment horizontal="left" vertical="center"/>
    </xf>
    <xf numFmtId="166" fontId="18" fillId="6" borderId="23" xfId="2" applyNumberFormat="1" applyFont="1" applyFill="1" applyBorder="1" applyAlignment="1">
      <alignment horizontal="left" vertical="center"/>
    </xf>
    <xf numFmtId="166" fontId="19" fillId="6" borderId="23" xfId="2" applyNumberFormat="1" applyFont="1" applyFill="1" applyBorder="1" applyAlignment="1">
      <alignment horizontal="left" vertical="center"/>
    </xf>
    <xf numFmtId="173" fontId="2" fillId="0" borderId="23" xfId="2" applyNumberFormat="1" applyFont="1" applyFill="1" applyBorder="1" applyAlignment="1">
      <alignment horizontal="center" vertical="center"/>
    </xf>
    <xf numFmtId="173" fontId="2" fillId="6" borderId="24" xfId="2" applyNumberFormat="1" applyFont="1" applyFill="1" applyBorder="1" applyAlignment="1">
      <alignment horizontal="left" vertical="center"/>
    </xf>
    <xf numFmtId="0" fontId="2" fillId="6" borderId="38" xfId="1" applyFont="1" applyFill="1" applyBorder="1" applyAlignment="1">
      <alignment horizontal="left" vertical="center"/>
    </xf>
    <xf numFmtId="166" fontId="3" fillId="6" borderId="36" xfId="2" applyNumberFormat="1" applyFont="1" applyFill="1" applyBorder="1" applyAlignment="1">
      <alignment horizontal="left" vertical="center"/>
    </xf>
    <xf numFmtId="166" fontId="18" fillId="6" borderId="36" xfId="2" applyNumberFormat="1" applyFont="1" applyFill="1" applyBorder="1" applyAlignment="1">
      <alignment horizontal="left" vertical="center"/>
    </xf>
    <xf numFmtId="166" fontId="19" fillId="6" borderId="36" xfId="2" applyNumberFormat="1" applyFont="1" applyFill="1" applyBorder="1" applyAlignment="1">
      <alignment horizontal="left" vertical="center"/>
    </xf>
    <xf numFmtId="166" fontId="4" fillId="6" borderId="36" xfId="2" applyNumberFormat="1" applyFont="1" applyFill="1" applyBorder="1" applyAlignment="1">
      <alignment horizontal="left" vertical="center"/>
    </xf>
    <xf numFmtId="173" fontId="2" fillId="0" borderId="36" xfId="2" applyNumberFormat="1" applyFont="1" applyFill="1" applyBorder="1" applyAlignment="1">
      <alignment horizontal="center" vertical="center"/>
    </xf>
    <xf numFmtId="173" fontId="2" fillId="6" borderId="36" xfId="2" applyNumberFormat="1" applyFont="1" applyFill="1" applyBorder="1" applyAlignment="1">
      <alignment horizontal="left" vertical="center"/>
    </xf>
    <xf numFmtId="173" fontId="2" fillId="6" borderId="41" xfId="2" applyNumberFormat="1" applyFont="1" applyFill="1" applyBorder="1" applyAlignment="1">
      <alignment horizontal="left" vertical="center"/>
    </xf>
    <xf numFmtId="0" fontId="5" fillId="4" borderId="10" xfId="1" applyFont="1" applyFill="1" applyBorder="1" applyAlignment="1">
      <alignment vertical="center"/>
    </xf>
    <xf numFmtId="0" fontId="6" fillId="4" borderId="11" xfId="1" applyFont="1" applyFill="1" applyBorder="1" applyAlignment="1">
      <alignment vertical="center"/>
    </xf>
    <xf numFmtId="0" fontId="6" fillId="4" borderId="12" xfId="1" applyFont="1" applyFill="1" applyBorder="1" applyAlignment="1">
      <alignment vertical="center"/>
    </xf>
    <xf numFmtId="0" fontId="6" fillId="4" borderId="3" xfId="1" applyFont="1" applyFill="1" applyBorder="1" applyAlignment="1">
      <alignment vertical="center"/>
    </xf>
    <xf numFmtId="0" fontId="5" fillId="4" borderId="11" xfId="1" applyFont="1" applyFill="1" applyBorder="1" applyAlignment="1">
      <alignment horizontal="center" vertical="center"/>
    </xf>
    <xf numFmtId="0" fontId="5" fillId="4" borderId="11" xfId="1" applyFont="1" applyFill="1" applyBorder="1" applyAlignment="1">
      <alignment horizontal="left" vertical="center"/>
    </xf>
    <xf numFmtId="0" fontId="5" fillId="4" borderId="12" xfId="1" applyFont="1" applyFill="1" applyBorder="1" applyAlignment="1">
      <alignment horizontal="left" vertical="center"/>
    </xf>
    <xf numFmtId="168" fontId="4" fillId="0" borderId="0" xfId="2" applyFont="1" applyAlignment="1">
      <alignment horizontal="center"/>
    </xf>
    <xf numFmtId="0" fontId="21" fillId="0" borderId="0" xfId="1" applyFont="1" applyAlignment="1">
      <alignment horizontal="left" vertical="center"/>
    </xf>
    <xf numFmtId="0" fontId="21" fillId="0" borderId="0" xfId="1" applyFont="1"/>
    <xf numFmtId="168" fontId="21" fillId="0" borderId="0" xfId="2" applyFont="1"/>
    <xf numFmtId="168" fontId="18" fillId="0" borderId="0" xfId="2" applyFont="1"/>
    <xf numFmtId="168" fontId="5" fillId="2" borderId="2" xfId="2" applyFont="1" applyFill="1" applyBorder="1" applyAlignment="1">
      <alignment horizontal="left" vertical="center"/>
    </xf>
    <xf numFmtId="168" fontId="16" fillId="2" borderId="2" xfId="2" applyFont="1" applyFill="1" applyBorder="1" applyAlignment="1">
      <alignment horizontal="left" vertical="center"/>
    </xf>
    <xf numFmtId="0" fontId="5" fillId="2" borderId="1" xfId="1" applyFont="1" applyFill="1" applyBorder="1" applyAlignment="1">
      <alignment horizontal="center" vertical="center"/>
    </xf>
    <xf numFmtId="0" fontId="5" fillId="2" borderId="16" xfId="1" applyFont="1" applyFill="1" applyBorder="1" applyAlignment="1">
      <alignment horizontal="left" vertical="center"/>
    </xf>
    <xf numFmtId="0" fontId="5" fillId="6" borderId="0" xfId="1" applyFont="1" applyFill="1" applyAlignment="1">
      <alignment horizontal="left" vertical="center"/>
    </xf>
    <xf numFmtId="0" fontId="5" fillId="3" borderId="60" xfId="1" applyFont="1" applyFill="1" applyBorder="1" applyAlignment="1">
      <alignment horizontal="left" vertical="center"/>
    </xf>
    <xf numFmtId="0" fontId="5" fillId="3" borderId="61" xfId="1" applyFont="1" applyFill="1" applyBorder="1" applyAlignment="1">
      <alignment horizontal="center" vertical="center"/>
    </xf>
    <xf numFmtId="0" fontId="5" fillId="3" borderId="62" xfId="1" applyFont="1" applyFill="1" applyBorder="1" applyAlignment="1">
      <alignment horizontal="center" vertical="center"/>
    </xf>
    <xf numFmtId="1" fontId="6" fillId="3" borderId="3" xfId="2" applyNumberFormat="1" applyFont="1" applyFill="1" applyBorder="1" applyAlignment="1">
      <alignment horizontal="center" vertical="center"/>
    </xf>
    <xf numFmtId="14" fontId="6" fillId="3" borderId="16" xfId="2" applyNumberFormat="1" applyFont="1" applyFill="1" applyBorder="1" applyAlignment="1">
      <alignment horizontal="center" vertical="center"/>
    </xf>
    <xf numFmtId="14" fontId="5" fillId="3" borderId="16" xfId="2" applyNumberFormat="1" applyFont="1" applyFill="1" applyBorder="1" applyAlignment="1">
      <alignment horizontal="center" vertical="center"/>
    </xf>
    <xf numFmtId="14" fontId="16" fillId="3" borderId="16" xfId="2" applyNumberFormat="1" applyFont="1" applyFill="1" applyBorder="1" applyAlignment="1">
      <alignment horizontal="center" vertical="center"/>
    </xf>
    <xf numFmtId="1" fontId="5" fillId="3" borderId="16" xfId="2" applyNumberFormat="1" applyFont="1" applyFill="1" applyBorder="1" applyAlignment="1">
      <alignment horizontal="center" vertical="center"/>
    </xf>
    <xf numFmtId="0" fontId="5" fillId="3" borderId="16" xfId="1" applyFont="1" applyFill="1" applyBorder="1" applyAlignment="1">
      <alignment horizontal="center" vertical="center" wrapText="1"/>
    </xf>
    <xf numFmtId="0" fontId="5" fillId="6" borderId="0" xfId="1" applyFont="1" applyFill="1" applyAlignment="1">
      <alignment horizontal="center" vertical="center" wrapText="1"/>
    </xf>
    <xf numFmtId="0" fontId="6" fillId="4" borderId="11" xfId="1" applyFont="1" applyFill="1" applyBorder="1" applyAlignment="1">
      <alignment horizontal="left" vertical="center"/>
    </xf>
    <xf numFmtId="0" fontId="16" fillId="4" borderId="11" xfId="1" applyFont="1" applyFill="1" applyBorder="1" applyAlignment="1">
      <alignment horizontal="left" vertical="center"/>
    </xf>
    <xf numFmtId="0" fontId="2" fillId="0" borderId="38" xfId="1" applyFont="1" applyBorder="1" applyAlignment="1">
      <alignment horizontal="left" vertical="center"/>
    </xf>
    <xf numFmtId="0" fontId="2" fillId="0" borderId="36" xfId="1" applyFont="1" applyBorder="1" applyAlignment="1">
      <alignment horizontal="left" vertical="center"/>
    </xf>
    <xf numFmtId="169" fontId="3" fillId="0" borderId="36" xfId="2" applyNumberFormat="1" applyFont="1" applyFill="1" applyBorder="1" applyAlignment="1">
      <alignment horizontal="left" vertical="center"/>
    </xf>
    <xf numFmtId="169" fontId="4" fillId="0" borderId="36" xfId="2" applyNumberFormat="1" applyFont="1" applyFill="1" applyBorder="1" applyAlignment="1">
      <alignment horizontal="left" vertical="center"/>
    </xf>
    <xf numFmtId="169" fontId="18" fillId="0" borderId="36" xfId="2" applyNumberFormat="1" applyFont="1" applyFill="1" applyBorder="1" applyAlignment="1">
      <alignment horizontal="left" vertical="center"/>
    </xf>
    <xf numFmtId="180" fontId="2" fillId="0" borderId="36" xfId="2" applyNumberFormat="1" applyFont="1" applyFill="1" applyBorder="1" applyAlignment="1">
      <alignment horizontal="center" vertical="center"/>
    </xf>
    <xf numFmtId="180" fontId="2" fillId="0" borderId="36" xfId="2" applyNumberFormat="1" applyFont="1" applyFill="1" applyBorder="1" applyAlignment="1">
      <alignment horizontal="left" vertical="center"/>
    </xf>
    <xf numFmtId="173" fontId="2" fillId="0" borderId="36" xfId="2" applyNumberFormat="1" applyFont="1" applyFill="1" applyBorder="1" applyAlignment="1">
      <alignment horizontal="left" vertical="center"/>
    </xf>
    <xf numFmtId="173" fontId="2" fillId="0" borderId="41" xfId="2" applyNumberFormat="1" applyFont="1" applyFill="1" applyBorder="1" applyAlignment="1">
      <alignment horizontal="left" vertical="center"/>
    </xf>
    <xf numFmtId="10" fontId="2" fillId="6" borderId="0" xfId="5" applyNumberFormat="1" applyFont="1" applyFill="1" applyAlignment="1">
      <alignment horizontal="left" vertical="center"/>
    </xf>
    <xf numFmtId="0" fontId="2" fillId="0" borderId="1" xfId="1" applyFont="1" applyBorder="1"/>
    <xf numFmtId="0" fontId="2" fillId="0" borderId="3" xfId="1" applyFont="1" applyBorder="1"/>
    <xf numFmtId="169" fontId="4" fillId="0" borderId="13" xfId="2" applyNumberFormat="1" applyFont="1" applyFill="1" applyBorder="1" applyAlignment="1">
      <alignment horizontal="left" vertical="center"/>
    </xf>
    <xf numFmtId="169" fontId="18" fillId="0" borderId="13" xfId="2" applyNumberFormat="1" applyFont="1" applyFill="1" applyBorder="1" applyAlignment="1">
      <alignment horizontal="left" vertical="center"/>
    </xf>
    <xf numFmtId="180" fontId="2" fillId="0" borderId="13" xfId="2" applyNumberFormat="1" applyFont="1" applyFill="1" applyBorder="1" applyAlignment="1">
      <alignment horizontal="center" vertical="center"/>
    </xf>
    <xf numFmtId="180" fontId="2" fillId="0" borderId="13" xfId="2" applyNumberFormat="1" applyFont="1" applyFill="1" applyBorder="1" applyAlignment="1">
      <alignment horizontal="left" vertical="center"/>
    </xf>
    <xf numFmtId="173" fontId="2" fillId="0" borderId="27" xfId="2" applyNumberFormat="1" applyFont="1" applyFill="1" applyBorder="1" applyAlignment="1">
      <alignment horizontal="left" vertical="center"/>
    </xf>
    <xf numFmtId="173" fontId="2" fillId="6" borderId="0" xfId="2" applyNumberFormat="1" applyFont="1" applyFill="1" applyAlignment="1">
      <alignment horizontal="left" vertical="center"/>
    </xf>
    <xf numFmtId="181" fontId="2" fillId="6" borderId="0" xfId="2" applyNumberFormat="1" applyFont="1" applyFill="1" applyAlignment="1">
      <alignment horizontal="left" vertical="center"/>
    </xf>
    <xf numFmtId="169" fontId="4" fillId="0" borderId="23" xfId="2" applyNumberFormat="1" applyFont="1" applyFill="1" applyBorder="1" applyAlignment="1">
      <alignment horizontal="left" vertical="center"/>
    </xf>
    <xf numFmtId="169" fontId="18" fillId="0" borderId="23" xfId="2" applyNumberFormat="1" applyFont="1" applyFill="1" applyBorder="1" applyAlignment="1">
      <alignment horizontal="left" vertical="center"/>
    </xf>
    <xf numFmtId="180" fontId="2" fillId="0" borderId="23" xfId="2" applyNumberFormat="1" applyFont="1" applyFill="1" applyBorder="1" applyAlignment="1">
      <alignment horizontal="center" vertical="center"/>
    </xf>
    <xf numFmtId="180" fontId="2" fillId="0" borderId="23" xfId="2" applyNumberFormat="1" applyFont="1" applyFill="1" applyBorder="1" applyAlignment="1">
      <alignment horizontal="left" vertical="center"/>
    </xf>
    <xf numFmtId="173" fontId="2" fillId="0" borderId="24" xfId="2" applyNumberFormat="1" applyFont="1" applyFill="1" applyBorder="1" applyAlignment="1">
      <alignment horizontal="left" vertical="center"/>
    </xf>
    <xf numFmtId="0" fontId="5" fillId="4" borderId="0" xfId="1" applyFont="1" applyFill="1" applyAlignment="1">
      <alignment horizontal="left" vertical="center"/>
    </xf>
    <xf numFmtId="0" fontId="6" fillId="4" borderId="0" xfId="1" applyFont="1" applyFill="1" applyAlignment="1">
      <alignment horizontal="left" vertical="center"/>
    </xf>
    <xf numFmtId="0" fontId="16" fillId="4" borderId="0" xfId="1" applyFont="1" applyFill="1" applyAlignment="1">
      <alignment horizontal="left" vertical="center"/>
    </xf>
    <xf numFmtId="0" fontId="5" fillId="4" borderId="9" xfId="1" applyFont="1" applyFill="1" applyBorder="1" applyAlignment="1">
      <alignment horizontal="left" vertical="center"/>
    </xf>
    <xf numFmtId="0" fontId="4" fillId="0" borderId="19" xfId="1" applyFont="1" applyBorder="1" applyAlignment="1">
      <alignment horizontal="left" vertical="center"/>
    </xf>
    <xf numFmtId="168" fontId="18" fillId="6" borderId="19" xfId="2" applyFont="1" applyFill="1" applyBorder="1" applyAlignment="1">
      <alignment horizontal="left" vertical="center"/>
    </xf>
    <xf numFmtId="168" fontId="18" fillId="6" borderId="13" xfId="2" applyFont="1" applyFill="1" applyBorder="1" applyAlignment="1">
      <alignment horizontal="left" vertical="center"/>
    </xf>
    <xf numFmtId="0" fontId="4" fillId="6" borderId="26" xfId="1" applyFont="1" applyFill="1" applyBorder="1" applyAlignment="1">
      <alignment horizontal="left" vertical="center"/>
    </xf>
    <xf numFmtId="0" fontId="4" fillId="6" borderId="13" xfId="1" applyFont="1" applyFill="1" applyBorder="1" applyAlignment="1">
      <alignment horizontal="left" vertical="center"/>
    </xf>
    <xf numFmtId="168" fontId="18" fillId="6" borderId="23" xfId="2" applyFont="1" applyFill="1" applyBorder="1" applyAlignment="1">
      <alignment horizontal="left" vertical="center"/>
    </xf>
    <xf numFmtId="168" fontId="18" fillId="0" borderId="19" xfId="2" applyFont="1" applyFill="1" applyBorder="1" applyAlignment="1">
      <alignment horizontal="left" vertical="center"/>
    </xf>
    <xf numFmtId="168" fontId="4" fillId="0" borderId="61" xfId="2" applyFont="1" applyFill="1" applyBorder="1" applyAlignment="1">
      <alignment horizontal="left" vertical="center"/>
    </xf>
    <xf numFmtId="173" fontId="2" fillId="0" borderId="21" xfId="2" applyNumberFormat="1" applyFont="1" applyFill="1" applyBorder="1" applyAlignment="1">
      <alignment horizontal="left" vertical="center"/>
    </xf>
    <xf numFmtId="168" fontId="18" fillId="0" borderId="13" xfId="2" applyFont="1" applyFill="1" applyBorder="1" applyAlignment="1">
      <alignment horizontal="left" vertical="center"/>
    </xf>
    <xf numFmtId="168" fontId="4" fillId="0" borderId="36" xfId="2" applyFont="1" applyFill="1" applyBorder="1" applyAlignment="1">
      <alignment horizontal="left" vertical="center"/>
    </xf>
    <xf numFmtId="168" fontId="18" fillId="0" borderId="23" xfId="2" applyFont="1" applyFill="1" applyBorder="1" applyAlignment="1">
      <alignment horizontal="left" vertical="center"/>
    </xf>
    <xf numFmtId="173" fontId="4" fillId="0" borderId="13" xfId="2" applyNumberFormat="1" applyFont="1" applyFill="1" applyBorder="1" applyAlignment="1">
      <alignment horizontal="center" vertical="center"/>
    </xf>
    <xf numFmtId="168" fontId="2" fillId="0" borderId="13" xfId="2" applyFont="1" applyFill="1" applyBorder="1" applyAlignment="1">
      <alignment horizontal="left" vertical="center"/>
    </xf>
    <xf numFmtId="0" fontId="2" fillId="0" borderId="27" xfId="1" applyFont="1" applyBorder="1" applyAlignment="1">
      <alignment horizontal="left" vertical="center"/>
    </xf>
    <xf numFmtId="0" fontId="2" fillId="6" borderId="0" xfId="1" applyFont="1" applyFill="1" applyAlignment="1">
      <alignment horizontal="left" vertical="center"/>
    </xf>
    <xf numFmtId="0" fontId="2" fillId="0" borderId="24" xfId="1" applyFont="1" applyBorder="1" applyAlignment="1">
      <alignment horizontal="left" vertical="center"/>
    </xf>
    <xf numFmtId="173" fontId="2" fillId="0" borderId="20" xfId="1" applyNumberFormat="1" applyFont="1" applyBorder="1"/>
    <xf numFmtId="0" fontId="2" fillId="0" borderId="19" xfId="1" applyFont="1" applyBorder="1"/>
    <xf numFmtId="168" fontId="4" fillId="0" borderId="19" xfId="2" applyFont="1" applyFill="1" applyBorder="1"/>
    <xf numFmtId="168" fontId="2" fillId="0" borderId="19" xfId="2" applyFont="1" applyFill="1" applyBorder="1"/>
    <xf numFmtId="174" fontId="2" fillId="0" borderId="19" xfId="1" applyNumberFormat="1" applyFont="1" applyBorder="1"/>
    <xf numFmtId="168" fontId="18" fillId="0" borderId="19" xfId="2" applyFont="1" applyFill="1" applyBorder="1"/>
    <xf numFmtId="168" fontId="2" fillId="0" borderId="61" xfId="2" applyFont="1" applyFill="1" applyBorder="1"/>
    <xf numFmtId="168" fontId="4" fillId="0" borderId="19" xfId="2" applyFont="1" applyFill="1" applyBorder="1" applyAlignment="1">
      <alignment horizontal="center"/>
    </xf>
    <xf numFmtId="0" fontId="4" fillId="0" borderId="19" xfId="1" applyFont="1" applyBorder="1"/>
    <xf numFmtId="0" fontId="2" fillId="0" borderId="21" xfId="1" applyFont="1" applyBorder="1"/>
    <xf numFmtId="174" fontId="2" fillId="6" borderId="0" xfId="1" applyNumberFormat="1" applyFont="1" applyFill="1"/>
    <xf numFmtId="174" fontId="2" fillId="0" borderId="0" xfId="1" applyNumberFormat="1" applyFont="1"/>
    <xf numFmtId="173" fontId="2" fillId="0" borderId="26" xfId="1" applyNumberFormat="1" applyFont="1" applyBorder="1"/>
    <xf numFmtId="168" fontId="2" fillId="0" borderId="13" xfId="2" applyFont="1" applyFill="1" applyBorder="1"/>
    <xf numFmtId="174" fontId="2" fillId="0" borderId="13" xfId="1" applyNumberFormat="1" applyFont="1" applyBorder="1"/>
    <xf numFmtId="168" fontId="18" fillId="0" borderId="13" xfId="2" applyFont="1" applyFill="1" applyBorder="1"/>
    <xf numFmtId="168" fontId="4" fillId="0" borderId="13" xfId="2" applyFont="1" applyFill="1" applyBorder="1" applyAlignment="1">
      <alignment horizontal="center"/>
    </xf>
    <xf numFmtId="0" fontId="4" fillId="0" borderId="13" xfId="1" applyFont="1" applyBorder="1"/>
    <xf numFmtId="168" fontId="2" fillId="0" borderId="36" xfId="2" applyFont="1" applyFill="1" applyBorder="1"/>
    <xf numFmtId="0" fontId="2" fillId="0" borderId="26" xfId="1" applyFont="1" applyBorder="1"/>
    <xf numFmtId="168" fontId="2" fillId="0" borderId="13" xfId="2" applyFont="1" applyFill="1" applyBorder="1" applyAlignment="1">
      <alignment horizontal="center"/>
    </xf>
    <xf numFmtId="0" fontId="4" fillId="0" borderId="22" xfId="1" applyFont="1" applyBorder="1" applyAlignment="1">
      <alignment horizontal="left" vertical="center"/>
    </xf>
    <xf numFmtId="168" fontId="18" fillId="0" borderId="23" xfId="2" applyFont="1" applyFill="1" applyBorder="1"/>
    <xf numFmtId="168" fontId="2" fillId="0" borderId="23" xfId="2" applyFont="1" applyFill="1" applyBorder="1"/>
    <xf numFmtId="0" fontId="2" fillId="0" borderId="13" xfId="6" applyBorder="1" applyAlignment="1">
      <alignment horizontal="left" vertical="center"/>
    </xf>
    <xf numFmtId="10" fontId="2" fillId="0" borderId="13" xfId="6" applyNumberFormat="1" applyBorder="1" applyAlignment="1">
      <alignment horizontal="left" vertical="center"/>
    </xf>
    <xf numFmtId="0" fontId="2" fillId="0" borderId="0" xfId="6" applyAlignment="1">
      <alignment horizontal="left" vertical="center"/>
    </xf>
    <xf numFmtId="166" fontId="0" fillId="0" borderId="0" xfId="7" applyFont="1" applyFill="1" applyBorder="1" applyAlignment="1">
      <alignment horizontal="left" vertical="center"/>
    </xf>
    <xf numFmtId="166" fontId="2" fillId="0" borderId="0" xfId="6" applyNumberFormat="1" applyAlignment="1">
      <alignment horizontal="left" vertical="center"/>
    </xf>
    <xf numFmtId="0" fontId="2" fillId="0" borderId="0" xfId="6" applyAlignment="1">
      <alignment horizontal="left" vertical="center" wrapText="1"/>
    </xf>
    <xf numFmtId="166" fontId="0" fillId="0" borderId="13" xfId="7" applyFont="1" applyFill="1" applyBorder="1" applyAlignment="1">
      <alignment horizontal="left" vertical="center"/>
    </xf>
    <xf numFmtId="0" fontId="2" fillId="7" borderId="13" xfId="6" applyFill="1" applyBorder="1" applyAlignment="1">
      <alignment horizontal="left" vertical="center"/>
    </xf>
    <xf numFmtId="0" fontId="1" fillId="0" borderId="0" xfId="6" applyFont="1"/>
    <xf numFmtId="166" fontId="14" fillId="0" borderId="0" xfId="7" applyFont="1" applyBorder="1" applyAlignment="1">
      <alignment horizontal="left" vertical="center"/>
    </xf>
    <xf numFmtId="166" fontId="0" fillId="0" borderId="0" xfId="7" applyFont="1" applyAlignment="1">
      <alignment horizontal="left" vertical="center"/>
    </xf>
    <xf numFmtId="166" fontId="0" fillId="0" borderId="0" xfId="7" applyFont="1" applyFill="1" applyAlignment="1">
      <alignment horizontal="left" vertical="center"/>
    </xf>
    <xf numFmtId="0" fontId="5" fillId="2" borderId="4" xfId="6" applyFont="1" applyFill="1" applyBorder="1" applyAlignment="1">
      <alignment vertical="center"/>
    </xf>
    <xf numFmtId="166" fontId="5" fillId="2" borderId="4" xfId="6" applyNumberFormat="1" applyFont="1" applyFill="1" applyBorder="1" applyAlignment="1">
      <alignment horizontal="left" vertical="center"/>
    </xf>
    <xf numFmtId="0" fontId="5" fillId="2" borderId="4" xfId="6" applyFont="1" applyFill="1" applyBorder="1" applyAlignment="1">
      <alignment horizontal="left" vertical="center"/>
    </xf>
    <xf numFmtId="0" fontId="24" fillId="2" borderId="4" xfId="6" applyFont="1" applyFill="1" applyBorder="1" applyAlignment="1">
      <alignment horizontal="center" vertical="center" wrapText="1"/>
    </xf>
    <xf numFmtId="0" fontId="5" fillId="2" borderId="4" xfId="6" applyFont="1" applyFill="1" applyBorder="1" applyAlignment="1">
      <alignment horizontal="left" vertical="center" wrapText="1"/>
    </xf>
    <xf numFmtId="0" fontId="5" fillId="3" borderId="4" xfId="6" applyFont="1" applyFill="1" applyBorder="1" applyAlignment="1">
      <alignment horizontal="left" vertical="center"/>
    </xf>
    <xf numFmtId="0" fontId="7" fillId="3" borderId="4" xfId="7" applyNumberFormat="1" applyFont="1" applyFill="1" applyBorder="1" applyAlignment="1">
      <alignment horizontal="center" vertical="center" wrapText="1"/>
    </xf>
    <xf numFmtId="0" fontId="5" fillId="3" borderId="4" xfId="7" applyNumberFormat="1" applyFont="1" applyFill="1" applyBorder="1" applyAlignment="1">
      <alignment horizontal="center" vertical="center" wrapText="1"/>
    </xf>
    <xf numFmtId="166" fontId="5" fillId="3" borderId="4" xfId="6" applyNumberFormat="1" applyFont="1" applyFill="1" applyBorder="1" applyAlignment="1">
      <alignment horizontal="left" vertical="center" wrapText="1"/>
    </xf>
    <xf numFmtId="166" fontId="5" fillId="3" borderId="4" xfId="7" applyFont="1" applyFill="1" applyBorder="1" applyAlignment="1">
      <alignment horizontal="center" vertical="center" wrapText="1"/>
    </xf>
    <xf numFmtId="0" fontId="5" fillId="3" borderId="4" xfId="6" applyFont="1" applyFill="1" applyBorder="1" applyAlignment="1">
      <alignment horizontal="center" vertical="center" wrapText="1"/>
    </xf>
    <xf numFmtId="0" fontId="5" fillId="3" borderId="4" xfId="6" applyFont="1" applyFill="1" applyBorder="1" applyAlignment="1">
      <alignment horizontal="left" vertical="center" wrapText="1"/>
    </xf>
    <xf numFmtId="167" fontId="5" fillId="4" borderId="4" xfId="8" applyFont="1" applyFill="1" applyBorder="1" applyAlignment="1">
      <alignment vertical="center"/>
    </xf>
    <xf numFmtId="0" fontId="5" fillId="4" borderId="4" xfId="6" applyFont="1" applyFill="1" applyBorder="1" applyAlignment="1">
      <alignment horizontal="left" vertical="center"/>
    </xf>
    <xf numFmtId="0" fontId="7" fillId="4" borderId="4" xfId="7" applyNumberFormat="1" applyFont="1" applyFill="1" applyBorder="1" applyAlignment="1">
      <alignment horizontal="center" vertical="center"/>
    </xf>
    <xf numFmtId="166" fontId="5" fillId="4" borderId="4" xfId="8" applyNumberFormat="1" applyFont="1" applyFill="1" applyBorder="1" applyAlignment="1">
      <alignment horizontal="left" vertical="center"/>
    </xf>
    <xf numFmtId="167" fontId="5" fillId="4" borderId="4" xfId="8" applyFont="1" applyFill="1" applyBorder="1" applyAlignment="1">
      <alignment horizontal="left" vertical="center"/>
    </xf>
    <xf numFmtId="0" fontId="5" fillId="4" borderId="4" xfId="6" applyFont="1" applyFill="1" applyBorder="1" applyAlignment="1">
      <alignment horizontal="left" vertical="center" wrapText="1"/>
    </xf>
    <xf numFmtId="0" fontId="4" fillId="0" borderId="4" xfId="6" applyFont="1" applyBorder="1" applyAlignment="1">
      <alignment horizontal="left" vertical="center"/>
    </xf>
    <xf numFmtId="169" fontId="3" fillId="0" borderId="4" xfId="7" applyNumberFormat="1" applyFont="1" applyFill="1" applyBorder="1" applyAlignment="1">
      <alignment horizontal="left" vertical="center"/>
    </xf>
    <xf numFmtId="182" fontId="4" fillId="0" borderId="4" xfId="9" applyNumberFormat="1" applyFont="1" applyFill="1" applyBorder="1" applyAlignment="1">
      <alignment horizontal="right" vertical="center"/>
    </xf>
    <xf numFmtId="169" fontId="26" fillId="11" borderId="4" xfId="7" applyNumberFormat="1" applyFont="1" applyFill="1" applyBorder="1" applyAlignment="1">
      <alignment horizontal="right"/>
    </xf>
    <xf numFmtId="170" fontId="4" fillId="0" borderId="4" xfId="9" applyNumberFormat="1" applyFont="1" applyFill="1" applyBorder="1" applyAlignment="1">
      <alignment horizontal="left" vertical="center"/>
    </xf>
    <xf numFmtId="0" fontId="2" fillId="0" borderId="4" xfId="6" applyBorder="1" applyAlignment="1">
      <alignment horizontal="left" vertical="center" wrapText="1"/>
    </xf>
    <xf numFmtId="0" fontId="2" fillId="0" borderId="4" xfId="6" applyBorder="1" applyAlignment="1">
      <alignment horizontal="left" vertical="center"/>
    </xf>
    <xf numFmtId="184" fontId="4" fillId="0" borderId="4" xfId="6" applyNumberFormat="1" applyFont="1" applyBorder="1" applyAlignment="1">
      <alignment horizontal="left" vertical="center"/>
    </xf>
    <xf numFmtId="167" fontId="5" fillId="0" borderId="0" xfId="8" applyFont="1" applyFill="1" applyBorder="1" applyAlignment="1">
      <alignment horizontal="left" vertical="center"/>
    </xf>
    <xf numFmtId="182" fontId="4" fillId="0" borderId="4" xfId="7" applyNumberFormat="1" applyFont="1" applyFill="1" applyBorder="1" applyAlignment="1">
      <alignment horizontal="left" vertical="center"/>
    </xf>
    <xf numFmtId="169" fontId="4" fillId="0" borderId="4" xfId="7" applyNumberFormat="1" applyFont="1" applyFill="1" applyBorder="1" applyAlignment="1">
      <alignment horizontal="left" vertical="center"/>
    </xf>
    <xf numFmtId="169" fontId="27" fillId="7" borderId="4" xfId="7" applyNumberFormat="1" applyFont="1" applyFill="1" applyBorder="1" applyAlignment="1">
      <alignment horizontal="right"/>
    </xf>
    <xf numFmtId="182" fontId="2" fillId="0" borderId="4" xfId="6" applyNumberFormat="1" applyBorder="1"/>
    <xf numFmtId="169" fontId="26" fillId="11" borderId="58" xfId="7" applyNumberFormat="1" applyFont="1" applyFill="1" applyBorder="1"/>
    <xf numFmtId="169" fontId="26" fillId="11" borderId="63" xfId="7" applyNumberFormat="1" applyFont="1" applyFill="1" applyBorder="1"/>
    <xf numFmtId="167" fontId="5" fillId="4" borderId="4" xfId="8" applyFont="1" applyFill="1" applyBorder="1" applyAlignment="1">
      <alignment horizontal="left" vertical="center" wrapText="1"/>
    </xf>
    <xf numFmtId="166" fontId="2" fillId="0" borderId="4" xfId="6" applyNumberFormat="1" applyBorder="1" applyAlignment="1">
      <alignment horizontal="left" vertical="center"/>
    </xf>
    <xf numFmtId="166" fontId="2" fillId="11" borderId="4" xfId="6" applyNumberFormat="1" applyFill="1" applyBorder="1" applyAlignment="1">
      <alignment horizontal="left" vertical="center"/>
    </xf>
    <xf numFmtId="174" fontId="5" fillId="4" borderId="4" xfId="6" applyNumberFormat="1" applyFont="1" applyFill="1" applyBorder="1" applyAlignment="1">
      <alignment vertical="center"/>
    </xf>
    <xf numFmtId="174" fontId="5" fillId="4" borderId="4" xfId="6" applyNumberFormat="1" applyFont="1" applyFill="1" applyBorder="1" applyAlignment="1">
      <alignment horizontal="left" vertical="center"/>
    </xf>
    <xf numFmtId="174" fontId="5" fillId="4" borderId="4" xfId="6" applyNumberFormat="1" applyFont="1" applyFill="1" applyBorder="1" applyAlignment="1">
      <alignment horizontal="left" vertical="center" wrapText="1"/>
    </xf>
    <xf numFmtId="166" fontId="4" fillId="11" borderId="4" xfId="6" applyNumberFormat="1" applyFont="1" applyFill="1" applyBorder="1" applyAlignment="1">
      <alignment horizontal="right" vertical="center"/>
    </xf>
    <xf numFmtId="166" fontId="3" fillId="0" borderId="4" xfId="7" applyFont="1" applyFill="1" applyBorder="1" applyAlignment="1">
      <alignment horizontal="left" vertical="center"/>
    </xf>
    <xf numFmtId="173" fontId="4" fillId="0" borderId="4" xfId="9" applyNumberFormat="1" applyFont="1" applyFill="1" applyBorder="1" applyAlignment="1">
      <alignment horizontal="left" vertical="center"/>
    </xf>
    <xf numFmtId="174" fontId="5" fillId="0" borderId="0" xfId="6" applyNumberFormat="1" applyFont="1" applyAlignment="1">
      <alignment horizontal="left" vertical="center"/>
    </xf>
    <xf numFmtId="0" fontId="4" fillId="0" borderId="4" xfId="6" applyFont="1" applyBorder="1" applyAlignment="1">
      <alignment horizontal="left" vertical="center" wrapText="1"/>
    </xf>
    <xf numFmtId="166" fontId="4" fillId="0" borderId="4" xfId="7" applyFont="1" applyFill="1" applyBorder="1" applyAlignment="1">
      <alignment horizontal="left" vertical="center"/>
    </xf>
    <xf numFmtId="1" fontId="29" fillId="0" borderId="4" xfId="6" applyNumberFormat="1" applyFont="1" applyBorder="1" applyAlignment="1" applyProtection="1">
      <alignment vertical="top" wrapText="1"/>
      <protection locked="0"/>
    </xf>
    <xf numFmtId="1" fontId="29" fillId="0" borderId="4" xfId="6" applyNumberFormat="1" applyFont="1" applyBorder="1" applyAlignment="1" applyProtection="1">
      <alignment horizontal="left" vertical="center"/>
      <protection locked="0"/>
    </xf>
    <xf numFmtId="182" fontId="3" fillId="0" borderId="4" xfId="7" applyNumberFormat="1" applyFont="1" applyFill="1" applyBorder="1" applyAlignment="1">
      <alignment horizontal="left" vertical="center"/>
    </xf>
    <xf numFmtId="166" fontId="26" fillId="11" borderId="4" xfId="7" applyFont="1" applyFill="1" applyBorder="1" applyAlignment="1">
      <alignment horizontal="right" vertical="center"/>
    </xf>
    <xf numFmtId="166" fontId="2" fillId="6" borderId="4" xfId="6" applyNumberFormat="1" applyFill="1" applyBorder="1" applyAlignment="1">
      <alignment horizontal="right" vertical="center"/>
    </xf>
    <xf numFmtId="166" fontId="2" fillId="11" borderId="4" xfId="6" applyNumberFormat="1" applyFill="1" applyBorder="1" applyAlignment="1">
      <alignment horizontal="right" vertical="center"/>
    </xf>
    <xf numFmtId="173" fontId="2" fillId="0" borderId="4" xfId="6" applyNumberFormat="1" applyBorder="1" applyAlignment="1">
      <alignment horizontal="left" vertical="center"/>
    </xf>
    <xf numFmtId="0" fontId="4" fillId="0" borderId="4" xfId="6" applyFont="1" applyBorder="1" applyAlignment="1">
      <alignment vertical="center"/>
    </xf>
    <xf numFmtId="0" fontId="14" fillId="0" borderId="4" xfId="6" applyFont="1" applyBorder="1" applyAlignment="1">
      <alignment horizontal="left" vertical="center"/>
    </xf>
    <xf numFmtId="182" fontId="14" fillId="0" borderId="4" xfId="7" applyNumberFormat="1" applyFont="1" applyFill="1" applyBorder="1" applyAlignment="1">
      <alignment horizontal="left" vertical="center"/>
    </xf>
    <xf numFmtId="166" fontId="14" fillId="0" borderId="4" xfId="7" applyFont="1" applyFill="1" applyBorder="1" applyAlignment="1">
      <alignment horizontal="left" vertical="center"/>
    </xf>
    <xf numFmtId="182" fontId="14" fillId="0" borderId="4" xfId="6" applyNumberFormat="1" applyFont="1" applyBorder="1" applyAlignment="1">
      <alignment horizontal="left" vertical="center"/>
    </xf>
    <xf numFmtId="166" fontId="14" fillId="11" borderId="4" xfId="6" applyNumberFormat="1" applyFont="1" applyFill="1" applyBorder="1" applyAlignment="1">
      <alignment horizontal="right" vertical="center"/>
    </xf>
    <xf numFmtId="173" fontId="14" fillId="0" borderId="4" xfId="6" applyNumberFormat="1" applyFont="1" applyBorder="1" applyAlignment="1">
      <alignment horizontal="left" vertical="center"/>
    </xf>
    <xf numFmtId="173" fontId="14" fillId="0" borderId="4" xfId="9" applyNumberFormat="1" applyFont="1" applyFill="1" applyBorder="1" applyAlignment="1">
      <alignment horizontal="left" vertical="center"/>
    </xf>
    <xf numFmtId="1" fontId="14" fillId="0" borderId="4" xfId="6" applyNumberFormat="1" applyFont="1" applyBorder="1" applyAlignment="1" applyProtection="1">
      <alignment vertical="top" wrapText="1"/>
      <protection locked="0"/>
    </xf>
    <xf numFmtId="1" fontId="29" fillId="0" borderId="4" xfId="6" applyNumberFormat="1" applyFont="1" applyBorder="1" applyAlignment="1" applyProtection="1">
      <alignment horizontal="left" vertical="top" wrapText="1"/>
      <protection locked="0"/>
    </xf>
    <xf numFmtId="0" fontId="2" fillId="11" borderId="4" xfId="6" applyFill="1" applyBorder="1" applyAlignment="1">
      <alignment horizontal="left" vertical="center"/>
    </xf>
    <xf numFmtId="185" fontId="25" fillId="0" borderId="58" xfId="6" applyNumberFormat="1" applyFont="1" applyBorder="1" applyAlignment="1">
      <alignment vertical="center"/>
    </xf>
    <xf numFmtId="166" fontId="27" fillId="11" borderId="4" xfId="7" applyFont="1" applyFill="1" applyBorder="1" applyAlignment="1">
      <alignment horizontal="right" vertical="center"/>
    </xf>
    <xf numFmtId="0" fontId="2" fillId="0" borderId="4" xfId="6" applyBorder="1" applyAlignment="1">
      <alignment vertical="center"/>
    </xf>
    <xf numFmtId="182" fontId="2" fillId="0" borderId="4" xfId="6" applyNumberFormat="1" applyBorder="1" applyAlignment="1">
      <alignment horizontal="left" vertical="center"/>
    </xf>
    <xf numFmtId="166" fontId="2" fillId="0" borderId="16" xfId="6" applyNumberFormat="1" applyBorder="1" applyAlignment="1">
      <alignment horizontal="left" vertical="center"/>
    </xf>
    <xf numFmtId="166" fontId="26" fillId="11" borderId="16" xfId="7" applyFont="1" applyFill="1" applyBorder="1" applyAlignment="1">
      <alignment horizontal="right" vertical="center"/>
    </xf>
    <xf numFmtId="173" fontId="2" fillId="0" borderId="16" xfId="6" applyNumberFormat="1" applyBorder="1" applyAlignment="1">
      <alignment horizontal="left" vertical="center"/>
    </xf>
    <xf numFmtId="173" fontId="4" fillId="0" borderId="16" xfId="9" applyNumberFormat="1" applyFont="1" applyFill="1" applyBorder="1" applyAlignment="1">
      <alignment horizontal="left" vertical="center"/>
    </xf>
    <xf numFmtId="0" fontId="2" fillId="0" borderId="16" xfId="6" applyBorder="1" applyAlignment="1">
      <alignment horizontal="left" vertical="center"/>
    </xf>
    <xf numFmtId="0" fontId="2" fillId="0" borderId="16" xfId="6" applyBorder="1" applyAlignment="1">
      <alignment vertical="center"/>
    </xf>
    <xf numFmtId="0" fontId="2" fillId="0" borderId="14" xfId="6" applyBorder="1" applyAlignment="1">
      <alignment horizontal="left" vertical="center"/>
    </xf>
    <xf numFmtId="0" fontId="5" fillId="4" borderId="4" xfId="6" applyFont="1" applyFill="1" applyBorder="1" applyAlignment="1">
      <alignment vertical="center"/>
    </xf>
    <xf numFmtId="182" fontId="30" fillId="6" borderId="4" xfId="6" applyNumberFormat="1" applyFont="1" applyFill="1" applyBorder="1" applyAlignment="1">
      <alignment horizontal="center" vertical="center"/>
    </xf>
    <xf numFmtId="166" fontId="26" fillId="11" borderId="16" xfId="7" applyFont="1" applyFill="1" applyBorder="1" applyAlignment="1">
      <alignment vertical="center"/>
    </xf>
    <xf numFmtId="0" fontId="5" fillId="0" borderId="0" xfId="6" applyFont="1" applyAlignment="1">
      <alignment horizontal="left" vertical="center"/>
    </xf>
    <xf numFmtId="182" fontId="3" fillId="0" borderId="4" xfId="7" applyNumberFormat="1" applyFont="1" applyBorder="1" applyAlignment="1">
      <alignment horizontal="center" vertical="center"/>
    </xf>
    <xf numFmtId="166" fontId="3" fillId="0" borderId="4" xfId="7" applyFont="1" applyBorder="1" applyAlignment="1">
      <alignment horizontal="left" vertical="center"/>
    </xf>
    <xf numFmtId="0" fontId="4" fillId="0" borderId="0" xfId="6" applyFont="1"/>
    <xf numFmtId="0" fontId="2" fillId="0" borderId="4" xfId="6" applyBorder="1" applyAlignment="1">
      <alignment wrapText="1"/>
    </xf>
    <xf numFmtId="182" fontId="3" fillId="0" borderId="4" xfId="7" applyNumberFormat="1" applyFont="1" applyBorder="1" applyAlignment="1">
      <alignment horizontal="left" vertical="center"/>
    </xf>
    <xf numFmtId="182" fontId="3" fillId="0" borderId="16" xfId="7" applyNumberFormat="1" applyFont="1" applyBorder="1" applyAlignment="1">
      <alignment horizontal="left" vertical="center"/>
    </xf>
    <xf numFmtId="182" fontId="3" fillId="0" borderId="14" xfId="7" applyNumberFormat="1" applyFont="1" applyBorder="1" applyAlignment="1">
      <alignment horizontal="left" vertical="center"/>
    </xf>
    <xf numFmtId="182" fontId="3" fillId="0" borderId="18" xfId="7" applyNumberFormat="1" applyFont="1" applyBorder="1" applyAlignment="1">
      <alignment horizontal="left" vertical="center"/>
    </xf>
    <xf numFmtId="166" fontId="3" fillId="0" borderId="0" xfId="7" applyFont="1" applyBorder="1" applyAlignment="1">
      <alignment horizontal="left" vertical="center"/>
    </xf>
    <xf numFmtId="173" fontId="4" fillId="0" borderId="0" xfId="9" applyNumberFormat="1" applyFont="1" applyFill="1" applyBorder="1" applyAlignment="1">
      <alignment horizontal="left" vertical="center"/>
    </xf>
    <xf numFmtId="0" fontId="2" fillId="0" borderId="0" xfId="6" applyAlignment="1">
      <alignment wrapText="1"/>
    </xf>
    <xf numFmtId="0" fontId="3" fillId="0" borderId="0" xfId="6" applyFont="1" applyAlignment="1">
      <alignment horizontal="left" vertical="center"/>
    </xf>
    <xf numFmtId="0" fontId="21" fillId="0" borderId="0" xfId="6" applyFont="1" applyAlignment="1">
      <alignment horizontal="left" vertical="center"/>
    </xf>
    <xf numFmtId="166" fontId="0" fillId="0" borderId="0" xfId="7" applyFont="1" applyBorder="1" applyAlignment="1">
      <alignment horizontal="left" vertical="center"/>
    </xf>
    <xf numFmtId="0" fontId="5" fillId="2" borderId="11" xfId="1" applyFont="1" applyFill="1" applyBorder="1"/>
    <xf numFmtId="0" fontId="5" fillId="2" borderId="12" xfId="1" applyFont="1" applyFill="1" applyBorder="1"/>
    <xf numFmtId="0" fontId="5" fillId="3" borderId="44" xfId="1" applyFont="1" applyFill="1" applyBorder="1" applyAlignment="1">
      <alignment horizontal="left" vertical="center"/>
    </xf>
    <xf numFmtId="0" fontId="6" fillId="3" borderId="45" xfId="2" applyNumberFormat="1" applyFont="1" applyFill="1" applyBorder="1" applyAlignment="1">
      <alignment horizontal="center" vertical="center"/>
    </xf>
    <xf numFmtId="0" fontId="5" fillId="3" borderId="9" xfId="2" applyNumberFormat="1" applyFont="1" applyFill="1" applyBorder="1" applyAlignment="1">
      <alignment horizontal="center" vertical="center"/>
    </xf>
    <xf numFmtId="0" fontId="5" fillId="2" borderId="10" xfId="1" applyFont="1" applyFill="1" applyBorder="1" applyAlignment="1">
      <alignment vertical="center"/>
    </xf>
    <xf numFmtId="0" fontId="5" fillId="2" borderId="11" xfId="1" applyFont="1" applyFill="1" applyBorder="1" applyAlignment="1">
      <alignment vertical="center"/>
    </xf>
    <xf numFmtId="168" fontId="6" fillId="2" borderId="11" xfId="2" applyFont="1" applyFill="1" applyBorder="1" applyAlignment="1">
      <alignment vertical="center"/>
    </xf>
    <xf numFmtId="168" fontId="5" fillId="2" borderId="11" xfId="2" applyFont="1" applyFill="1" applyBorder="1" applyAlignment="1">
      <alignment vertical="center"/>
    </xf>
    <xf numFmtId="0" fontId="5" fillId="3" borderId="45" xfId="1" applyFont="1" applyFill="1" applyBorder="1" applyAlignment="1">
      <alignment horizontal="center" vertical="center"/>
    </xf>
    <xf numFmtId="0" fontId="6" fillId="3" borderId="7" xfId="2" applyNumberFormat="1" applyFont="1" applyFill="1" applyBorder="1" applyAlignment="1">
      <alignment horizontal="center" vertical="center"/>
    </xf>
    <xf numFmtId="0" fontId="5" fillId="4" borderId="3" xfId="1" applyFont="1" applyFill="1" applyBorder="1" applyAlignment="1">
      <alignment vertical="center"/>
    </xf>
    <xf numFmtId="169" fontId="3" fillId="0" borderId="19" xfId="2" applyNumberFormat="1" applyFont="1" applyBorder="1" applyAlignment="1">
      <alignment horizontal="left" vertical="center" wrapText="1"/>
    </xf>
    <xf numFmtId="169" fontId="2" fillId="0" borderId="19" xfId="2" applyNumberFormat="1" applyFont="1" applyBorder="1" applyAlignment="1">
      <alignment horizontal="left" vertical="center"/>
    </xf>
    <xf numFmtId="170" fontId="2" fillId="0" borderId="19" xfId="1" applyNumberFormat="1" applyFont="1" applyBorder="1" applyAlignment="1">
      <alignment horizontal="center" vertical="center" wrapText="1"/>
    </xf>
    <xf numFmtId="169" fontId="3" fillId="0" borderId="13" xfId="2" applyNumberFormat="1" applyFont="1" applyBorder="1" applyAlignment="1">
      <alignment horizontal="left" vertical="center" wrapText="1"/>
    </xf>
    <xf numFmtId="169" fontId="2" fillId="0" borderId="13" xfId="2" applyNumberFormat="1" applyFont="1" applyBorder="1" applyAlignment="1">
      <alignment horizontal="left" vertical="center"/>
    </xf>
    <xf numFmtId="170" fontId="2" fillId="0" borderId="13" xfId="1" applyNumberFormat="1" applyFont="1" applyBorder="1" applyAlignment="1">
      <alignment horizontal="center" vertical="center" wrapText="1"/>
    </xf>
    <xf numFmtId="169" fontId="2" fillId="0" borderId="13" xfId="2" applyNumberFormat="1" applyFont="1" applyBorder="1" applyAlignment="1">
      <alignment horizontal="left" vertical="center" wrapText="1"/>
    </xf>
    <xf numFmtId="169" fontId="3" fillId="0" borderId="13" xfId="2" applyNumberFormat="1" applyFont="1" applyBorder="1" applyAlignment="1">
      <alignment vertical="center" wrapText="1"/>
    </xf>
    <xf numFmtId="170" fontId="2" fillId="0" borderId="13" xfId="1" applyNumberFormat="1" applyFont="1" applyBorder="1" applyAlignment="1">
      <alignment horizontal="center" vertical="center"/>
    </xf>
    <xf numFmtId="169" fontId="3" fillId="6" borderId="13" xfId="2" applyNumberFormat="1" applyFont="1" applyFill="1" applyBorder="1" applyAlignment="1">
      <alignment vertical="center" wrapText="1"/>
    </xf>
    <xf numFmtId="169" fontId="2" fillId="6" borderId="13" xfId="2" applyNumberFormat="1" applyFont="1" applyFill="1" applyBorder="1" applyAlignment="1">
      <alignment vertical="center" wrapText="1"/>
    </xf>
    <xf numFmtId="169" fontId="2" fillId="0" borderId="13" xfId="2" applyNumberFormat="1" applyFont="1" applyBorder="1" applyAlignment="1">
      <alignment vertical="center" wrapText="1"/>
    </xf>
    <xf numFmtId="170" fontId="2" fillId="0" borderId="23" xfId="1" applyNumberFormat="1" applyFont="1" applyBorder="1" applyAlignment="1">
      <alignment horizontal="center" vertical="center"/>
    </xf>
    <xf numFmtId="168" fontId="10" fillId="0" borderId="19" xfId="2" applyFont="1" applyBorder="1" applyAlignment="1">
      <alignment horizontal="left" vertical="center"/>
    </xf>
    <xf numFmtId="165" fontId="2" fillId="0" borderId="19" xfId="1" applyNumberFormat="1" applyFont="1" applyBorder="1" applyAlignment="1">
      <alignment horizontal="center" vertical="center"/>
    </xf>
    <xf numFmtId="177" fontId="4" fillId="0" borderId="19" xfId="1" applyNumberFormat="1" applyFont="1" applyBorder="1" applyAlignment="1">
      <alignment horizontal="left" vertical="center"/>
    </xf>
    <xf numFmtId="168" fontId="10" fillId="0" borderId="13" xfId="2" applyFont="1" applyBorder="1" applyAlignment="1">
      <alignment horizontal="left" vertical="center"/>
    </xf>
    <xf numFmtId="168" fontId="2" fillId="0" borderId="13" xfId="2" applyFont="1" applyBorder="1" applyAlignment="1">
      <alignment horizontal="left" vertical="center"/>
    </xf>
    <xf numFmtId="165" fontId="2" fillId="0" borderId="13" xfId="1" applyNumberFormat="1" applyFont="1" applyBorder="1" applyAlignment="1">
      <alignment horizontal="center" vertical="center"/>
    </xf>
    <xf numFmtId="177" fontId="4" fillId="0" borderId="13" xfId="1" applyNumberFormat="1" applyFont="1" applyBorder="1" applyAlignment="1">
      <alignment horizontal="left" vertical="center"/>
    </xf>
    <xf numFmtId="168" fontId="2" fillId="6" borderId="13" xfId="2" applyFont="1" applyFill="1" applyBorder="1" applyAlignment="1">
      <alignment horizontal="left" vertical="center"/>
    </xf>
    <xf numFmtId="175" fontId="2" fillId="0" borderId="0" xfId="1" applyNumberFormat="1" applyFont="1"/>
    <xf numFmtId="0" fontId="2" fillId="0" borderId="13" xfId="1" applyFont="1" applyBorder="1" applyAlignment="1">
      <alignment vertical="center"/>
    </xf>
    <xf numFmtId="0" fontId="2" fillId="0" borderId="27" xfId="1" applyFont="1" applyBorder="1" applyAlignment="1">
      <alignment vertical="center"/>
    </xf>
    <xf numFmtId="168" fontId="10" fillId="0" borderId="23" xfId="2" applyFont="1" applyBorder="1" applyAlignment="1">
      <alignment horizontal="left" vertical="center"/>
    </xf>
    <xf numFmtId="165" fontId="2" fillId="0" borderId="23" xfId="1" applyNumberFormat="1" applyFont="1" applyBorder="1" applyAlignment="1">
      <alignment horizontal="center" vertical="center"/>
    </xf>
    <xf numFmtId="0" fontId="2" fillId="0" borderId="23" xfId="1" applyFont="1" applyBorder="1" applyAlignment="1">
      <alignment vertical="center"/>
    </xf>
    <xf numFmtId="177" fontId="4" fillId="0" borderId="23" xfId="1" applyNumberFormat="1" applyFont="1" applyBorder="1" applyAlignment="1">
      <alignment horizontal="left" vertical="center"/>
    </xf>
    <xf numFmtId="0" fontId="2" fillId="0" borderId="24" xfId="1" applyFont="1" applyBorder="1" applyAlignment="1">
      <alignment vertical="center"/>
    </xf>
    <xf numFmtId="0" fontId="4" fillId="6" borderId="20" xfId="1" applyFont="1" applyFill="1" applyBorder="1" applyAlignment="1">
      <alignment horizontal="left" vertical="center"/>
    </xf>
    <xf numFmtId="0" fontId="2" fillId="0" borderId="23" xfId="1" applyFont="1" applyBorder="1"/>
    <xf numFmtId="0" fontId="2" fillId="0" borderId="24" xfId="1" applyFont="1" applyBorder="1"/>
    <xf numFmtId="168" fontId="6" fillId="4" borderId="0" xfId="2" applyFont="1" applyFill="1" applyAlignment="1">
      <alignment vertical="center"/>
    </xf>
    <xf numFmtId="168" fontId="6" fillId="4" borderId="9" xfId="2" applyFont="1" applyFill="1" applyBorder="1" applyAlignment="1">
      <alignment vertical="center"/>
    </xf>
    <xf numFmtId="0" fontId="9" fillId="6" borderId="20" xfId="1" applyFont="1" applyFill="1" applyBorder="1" applyAlignment="1">
      <alignment vertical="center"/>
    </xf>
    <xf numFmtId="168" fontId="9" fillId="6" borderId="19" xfId="2" applyFont="1" applyFill="1" applyBorder="1" applyAlignment="1">
      <alignment horizontal="left" vertical="center"/>
    </xf>
    <xf numFmtId="165" fontId="9" fillId="0" borderId="19" xfId="1" applyNumberFormat="1" applyFont="1" applyBorder="1" applyAlignment="1">
      <alignment horizontal="center" vertical="center"/>
    </xf>
    <xf numFmtId="173" fontId="2" fillId="6" borderId="19" xfId="1" applyNumberFormat="1" applyFont="1" applyFill="1" applyBorder="1" applyAlignment="1">
      <alignment horizontal="left" vertical="center"/>
    </xf>
    <xf numFmtId="173" fontId="2" fillId="6" borderId="21" xfId="1" applyNumberFormat="1" applyFont="1" applyFill="1" applyBorder="1" applyAlignment="1">
      <alignment horizontal="left" vertical="center"/>
    </xf>
    <xf numFmtId="0" fontId="9" fillId="6" borderId="26" xfId="1" applyFont="1" applyFill="1" applyBorder="1" applyAlignment="1">
      <alignment vertical="center"/>
    </xf>
    <xf numFmtId="168" fontId="9" fillId="6" borderId="13" xfId="2" applyFont="1" applyFill="1" applyBorder="1" applyAlignment="1">
      <alignment horizontal="left" vertical="center"/>
    </xf>
    <xf numFmtId="165" fontId="9" fillId="0" borderId="13" xfId="1" applyNumberFormat="1" applyFont="1" applyBorder="1" applyAlignment="1">
      <alignment horizontal="center" vertical="center"/>
    </xf>
    <xf numFmtId="173" fontId="2" fillId="6" borderId="13" xfId="1" applyNumberFormat="1" applyFont="1" applyFill="1" applyBorder="1" applyAlignment="1">
      <alignment horizontal="left" vertical="center"/>
    </xf>
    <xf numFmtId="173" fontId="2" fillId="6" borderId="27" xfId="1" applyNumberFormat="1" applyFont="1" applyFill="1" applyBorder="1" applyAlignment="1">
      <alignment horizontal="left" vertical="center"/>
    </xf>
    <xf numFmtId="0" fontId="2" fillId="6" borderId="13" xfId="1" applyFont="1" applyFill="1" applyBorder="1"/>
    <xf numFmtId="0" fontId="2" fillId="6" borderId="27" xfId="1" applyFont="1" applyFill="1" applyBorder="1"/>
    <xf numFmtId="176" fontId="2" fillId="6" borderId="13" xfId="1" applyNumberFormat="1" applyFont="1" applyFill="1" applyBorder="1" applyAlignment="1">
      <alignment horizontal="left" vertical="center"/>
    </xf>
    <xf numFmtId="176" fontId="2" fillId="6" borderId="23" xfId="1" applyNumberFormat="1" applyFont="1" applyFill="1" applyBorder="1" applyAlignment="1">
      <alignment horizontal="left" vertical="center"/>
    </xf>
    <xf numFmtId="168" fontId="2" fillId="0" borderId="19" xfId="2" applyFont="1" applyFill="1" applyBorder="1" applyAlignment="1">
      <alignment horizontal="left" vertical="center"/>
    </xf>
    <xf numFmtId="0" fontId="3" fillId="6" borderId="0" xfId="1" applyFont="1" applyFill="1"/>
    <xf numFmtId="0" fontId="15" fillId="0" borderId="0" xfId="1" applyFont="1" applyAlignment="1">
      <alignment horizontal="center"/>
    </xf>
    <xf numFmtId="0" fontId="3" fillId="0" borderId="0" xfId="1" applyFont="1" applyAlignment="1">
      <alignment horizontal="center"/>
    </xf>
    <xf numFmtId="0" fontId="3" fillId="0" borderId="0" xfId="1" applyFont="1" applyAlignment="1">
      <alignment horizontal="left" vertical="center" wrapText="1" shrinkToFit="1"/>
    </xf>
    <xf numFmtId="168" fontId="6" fillId="2" borderId="12" xfId="2" applyFont="1" applyFill="1" applyBorder="1" applyAlignment="1">
      <alignment vertical="center"/>
    </xf>
    <xf numFmtId="0" fontId="5" fillId="2" borderId="4" xfId="1" applyFont="1" applyFill="1" applyBorder="1"/>
    <xf numFmtId="0" fontId="6" fillId="3" borderId="6" xfId="2" applyNumberFormat="1" applyFont="1" applyFill="1" applyBorder="1" applyAlignment="1">
      <alignment horizontal="center" vertical="center"/>
    </xf>
    <xf numFmtId="0" fontId="5" fillId="3" borderId="59" xfId="2" applyNumberFormat="1" applyFont="1" applyFill="1" applyBorder="1" applyAlignment="1">
      <alignment horizontal="center" vertical="center"/>
    </xf>
    <xf numFmtId="168" fontId="32" fillId="0" borderId="19" xfId="2" applyFont="1" applyFill="1" applyBorder="1" applyAlignment="1">
      <alignment horizontal="left" vertical="center"/>
    </xf>
    <xf numFmtId="176" fontId="2" fillId="6" borderId="19" xfId="1" applyNumberFormat="1" applyFont="1" applyFill="1" applyBorder="1" applyAlignment="1">
      <alignment horizontal="left" vertical="center"/>
    </xf>
    <xf numFmtId="176" fontId="2" fillId="6" borderId="21" xfId="1" applyNumberFormat="1" applyFont="1" applyFill="1" applyBorder="1" applyAlignment="1">
      <alignment horizontal="left" vertical="center"/>
    </xf>
    <xf numFmtId="168" fontId="14" fillId="0" borderId="13" xfId="2" applyFont="1" applyFill="1" applyBorder="1" applyAlignment="1">
      <alignment horizontal="left" vertical="center"/>
    </xf>
    <xf numFmtId="176" fontId="2" fillId="6" borderId="27" xfId="1" applyNumberFormat="1" applyFont="1" applyFill="1" applyBorder="1" applyAlignment="1">
      <alignment horizontal="left" vertical="center"/>
    </xf>
    <xf numFmtId="168" fontId="14" fillId="0" borderId="23" xfId="2" applyFont="1" applyFill="1" applyBorder="1" applyAlignment="1">
      <alignment horizontal="left" vertical="center"/>
    </xf>
    <xf numFmtId="176" fontId="2" fillId="6" borderId="24" xfId="1" applyNumberFormat="1" applyFont="1" applyFill="1" applyBorder="1" applyAlignment="1">
      <alignment horizontal="left" vertical="center"/>
    </xf>
    <xf numFmtId="168" fontId="3" fillId="6" borderId="13" xfId="2" quotePrefix="1" applyFont="1" applyFill="1" applyBorder="1" applyAlignment="1">
      <alignment horizontal="left" vertical="center"/>
    </xf>
    <xf numFmtId="168" fontId="2" fillId="6" borderId="13" xfId="2" quotePrefix="1" applyFont="1" applyFill="1" applyBorder="1" applyAlignment="1">
      <alignment horizontal="left" vertical="center"/>
    </xf>
    <xf numFmtId="165" fontId="14" fillId="0" borderId="13" xfId="1" applyNumberFormat="1" applyFont="1" applyBorder="1" applyAlignment="1">
      <alignment horizontal="center" vertical="center"/>
    </xf>
    <xf numFmtId="168" fontId="3" fillId="6" borderId="23" xfId="2" quotePrefix="1" applyFont="1" applyFill="1" applyBorder="1" applyAlignment="1">
      <alignment horizontal="left" vertical="center"/>
    </xf>
    <xf numFmtId="168" fontId="2" fillId="6" borderId="23" xfId="2" quotePrefix="1" applyFont="1" applyFill="1" applyBorder="1" applyAlignment="1">
      <alignment horizontal="left" vertical="center"/>
    </xf>
    <xf numFmtId="0" fontId="4" fillId="6" borderId="19" xfId="1" applyFont="1" applyFill="1" applyBorder="1" applyAlignment="1">
      <alignment horizontal="left" vertical="center"/>
    </xf>
    <xf numFmtId="165" fontId="4" fillId="0" borderId="19" xfId="1" applyNumberFormat="1" applyFont="1" applyBorder="1" applyAlignment="1">
      <alignment horizontal="center" vertical="center"/>
    </xf>
    <xf numFmtId="0" fontId="4" fillId="6" borderId="23" xfId="1" applyFont="1" applyFill="1" applyBorder="1" applyAlignment="1">
      <alignment horizontal="left" vertical="center"/>
    </xf>
    <xf numFmtId="0" fontId="4" fillId="0" borderId="13" xfId="1" applyFont="1" applyBorder="1" applyAlignment="1">
      <alignment horizontal="left" vertical="center" wrapText="1" shrinkToFit="1"/>
    </xf>
    <xf numFmtId="0" fontId="4" fillId="0" borderId="23" xfId="1" applyFont="1" applyBorder="1" applyAlignment="1">
      <alignment horizontal="left" vertical="center" wrapText="1" shrinkToFit="1"/>
    </xf>
    <xf numFmtId="165" fontId="2" fillId="0" borderId="19" xfId="1" applyNumberFormat="1" applyFont="1" applyBorder="1" applyAlignment="1">
      <alignment horizontal="center" vertical="center" wrapText="1"/>
    </xf>
    <xf numFmtId="0" fontId="4" fillId="0" borderId="23" xfId="1" applyFont="1" applyBorder="1" applyAlignment="1">
      <alignment horizontal="left" vertical="center"/>
    </xf>
    <xf numFmtId="168" fontId="2" fillId="0" borderId="19" xfId="1" applyNumberFormat="1" applyFont="1" applyBorder="1"/>
    <xf numFmtId="165" fontId="2" fillId="0" borderId="13" xfId="1" applyNumberFormat="1" applyFont="1" applyBorder="1" applyAlignment="1">
      <alignment horizontal="center" vertical="center" wrapText="1"/>
    </xf>
    <xf numFmtId="168" fontId="2" fillId="0" borderId="23" xfId="1" applyNumberFormat="1" applyFont="1" applyBorder="1"/>
    <xf numFmtId="0" fontId="21" fillId="0" borderId="0" xfId="1" applyFont="1" applyAlignment="1">
      <alignment horizontal="center"/>
    </xf>
    <xf numFmtId="0" fontId="21" fillId="0" borderId="0" xfId="1" applyFont="1" applyAlignment="1">
      <alignment horizontal="left" vertical="center" wrapText="1" shrinkToFit="1"/>
    </xf>
    <xf numFmtId="168" fontId="21" fillId="0" borderId="0" xfId="1" applyNumberFormat="1" applyFont="1"/>
    <xf numFmtId="0" fontId="6" fillId="2" borderId="11" xfId="1" applyFont="1" applyFill="1" applyBorder="1" applyAlignment="1">
      <alignment vertical="center"/>
    </xf>
    <xf numFmtId="0" fontId="7" fillId="2" borderId="11" xfId="1" applyFont="1" applyFill="1" applyBorder="1" applyAlignment="1">
      <alignment vertical="center"/>
    </xf>
    <xf numFmtId="0" fontId="5" fillId="2" borderId="12" xfId="1" applyFont="1" applyFill="1" applyBorder="1" applyAlignment="1">
      <alignment vertical="center"/>
    </xf>
    <xf numFmtId="0" fontId="5" fillId="3" borderId="54" xfId="1" applyFont="1" applyFill="1" applyBorder="1" applyAlignment="1">
      <alignment horizontal="center" vertical="center" wrapText="1"/>
    </xf>
    <xf numFmtId="0" fontId="7" fillId="3" borderId="0" xfId="2" applyNumberFormat="1" applyFont="1" applyFill="1" applyBorder="1" applyAlignment="1">
      <alignment horizontal="center" vertical="center"/>
    </xf>
    <xf numFmtId="0" fontId="7" fillId="4" borderId="2" xfId="1" applyFont="1" applyFill="1" applyBorder="1" applyAlignment="1">
      <alignment vertical="center"/>
    </xf>
    <xf numFmtId="0" fontId="3" fillId="0" borderId="19" xfId="1" applyFont="1" applyBorder="1" applyAlignment="1">
      <alignment horizontal="left" vertical="center"/>
    </xf>
    <xf numFmtId="169" fontId="4" fillId="0" borderId="19" xfId="2" applyNumberFormat="1" applyFont="1" applyBorder="1" applyAlignment="1">
      <alignment horizontal="left" vertical="center"/>
    </xf>
    <xf numFmtId="0" fontId="3" fillId="0" borderId="23" xfId="1" applyFont="1" applyBorder="1" applyAlignment="1">
      <alignment horizontal="left" vertical="center"/>
    </xf>
    <xf numFmtId="169" fontId="4" fillId="0" borderId="23" xfId="2" applyNumberFormat="1" applyFont="1" applyBorder="1" applyAlignment="1">
      <alignment horizontal="left" vertical="center"/>
    </xf>
    <xf numFmtId="177" fontId="4" fillId="0" borderId="21" xfId="1" applyNumberFormat="1" applyFont="1" applyBorder="1" applyAlignment="1">
      <alignment horizontal="left" vertical="center"/>
    </xf>
    <xf numFmtId="177" fontId="4" fillId="0" borderId="27" xfId="1" applyNumberFormat="1" applyFont="1" applyBorder="1" applyAlignment="1">
      <alignment horizontal="left" vertical="center"/>
    </xf>
    <xf numFmtId="166" fontId="2" fillId="0" borderId="0" xfId="1" applyNumberFormat="1" applyFont="1"/>
    <xf numFmtId="168" fontId="3" fillId="0" borderId="23" xfId="2" applyFont="1" applyBorder="1" applyAlignment="1">
      <alignment horizontal="center" vertical="center"/>
    </xf>
    <xf numFmtId="168" fontId="4" fillId="0" borderId="23" xfId="2" applyFont="1" applyBorder="1" applyAlignment="1">
      <alignment horizontal="center" vertical="center"/>
    </xf>
    <xf numFmtId="177" fontId="4" fillId="0" borderId="24" xfId="1" applyNumberFormat="1" applyFont="1" applyBorder="1" applyAlignment="1">
      <alignment horizontal="left" vertical="center"/>
    </xf>
    <xf numFmtId="165" fontId="3" fillId="0" borderId="19" xfId="1" applyNumberFormat="1" applyFont="1" applyBorder="1" applyAlignment="1">
      <alignment horizontal="right" vertical="center"/>
    </xf>
    <xf numFmtId="172" fontId="4" fillId="0" borderId="19" xfId="1" applyNumberFormat="1" applyFont="1" applyBorder="1" applyAlignment="1">
      <alignment horizontal="right" vertical="center"/>
    </xf>
    <xf numFmtId="165" fontId="3" fillId="6" borderId="13" xfId="1" applyNumberFormat="1" applyFont="1" applyFill="1" applyBorder="1" applyAlignment="1">
      <alignment horizontal="right" vertical="center"/>
    </xf>
    <xf numFmtId="172" fontId="4" fillId="0" borderId="13" xfId="1" applyNumberFormat="1" applyFont="1" applyBorder="1" applyAlignment="1">
      <alignment horizontal="right" vertical="center"/>
    </xf>
    <xf numFmtId="165" fontId="3" fillId="0" borderId="13" xfId="1" applyNumberFormat="1" applyFont="1" applyBorder="1" applyAlignment="1">
      <alignment horizontal="right" vertical="center"/>
    </xf>
    <xf numFmtId="165" fontId="3" fillId="0" borderId="23" xfId="1" applyNumberFormat="1" applyFont="1" applyBorder="1" applyAlignment="1">
      <alignment horizontal="right" vertical="center"/>
    </xf>
    <xf numFmtId="172" fontId="4" fillId="0" borderId="23" xfId="1" applyNumberFormat="1" applyFont="1" applyBorder="1" applyAlignment="1">
      <alignment horizontal="right" vertical="center"/>
    </xf>
    <xf numFmtId="168" fontId="4" fillId="0" borderId="19" xfId="2" applyFont="1" applyFill="1" applyBorder="1" applyAlignment="1">
      <alignment horizontal="right" vertical="center"/>
    </xf>
    <xf numFmtId="0" fontId="9" fillId="6" borderId="22" xfId="1" applyFont="1" applyFill="1" applyBorder="1" applyAlignment="1">
      <alignment vertical="center"/>
    </xf>
    <xf numFmtId="165" fontId="9" fillId="0" borderId="23" xfId="1" applyNumberFormat="1" applyFont="1" applyBorder="1" applyAlignment="1">
      <alignment horizontal="center" vertical="center"/>
    </xf>
    <xf numFmtId="0" fontId="4" fillId="0" borderId="0" xfId="1" applyFont="1" applyAlignment="1">
      <alignment horizontal="left" vertical="center"/>
    </xf>
    <xf numFmtId="0" fontId="2" fillId="6" borderId="0" xfId="1" applyFont="1" applyFill="1" applyAlignment="1">
      <alignment wrapText="1"/>
    </xf>
    <xf numFmtId="0" fontId="5" fillId="0" borderId="0" xfId="1" applyFont="1" applyAlignment="1">
      <alignment horizontal="left" vertical="center"/>
    </xf>
    <xf numFmtId="0" fontId="3" fillId="0" borderId="0" xfId="1" applyFont="1" applyAlignment="1">
      <alignment vertical="center"/>
    </xf>
    <xf numFmtId="187" fontId="2" fillId="0" borderId="0" xfId="1" applyNumberFormat="1" applyFont="1"/>
    <xf numFmtId="168" fontId="6" fillId="2" borderId="2" xfId="2" applyFont="1" applyFill="1" applyBorder="1" applyAlignment="1">
      <alignment vertical="center"/>
    </xf>
    <xf numFmtId="168" fontId="5" fillId="2" borderId="2" xfId="2" applyFont="1" applyFill="1" applyBorder="1" applyAlignment="1">
      <alignment vertical="center"/>
    </xf>
    <xf numFmtId="168" fontId="5" fillId="2" borderId="3" xfId="2" applyFont="1" applyFill="1" applyBorder="1" applyAlignment="1">
      <alignment vertical="center"/>
    </xf>
    <xf numFmtId="0" fontId="5" fillId="3" borderId="6" xfId="2" applyNumberFormat="1" applyFont="1" applyFill="1" applyBorder="1" applyAlignment="1">
      <alignment horizontal="center" vertical="center" wrapText="1"/>
    </xf>
    <xf numFmtId="0" fontId="5" fillId="3" borderId="6" xfId="1" applyFont="1" applyFill="1" applyBorder="1" applyAlignment="1">
      <alignment horizontal="left" vertical="center" wrapText="1"/>
    </xf>
    <xf numFmtId="168" fontId="6" fillId="4" borderId="2" xfId="2" applyFont="1" applyFill="1" applyBorder="1" applyAlignment="1">
      <alignment vertical="center"/>
    </xf>
    <xf numFmtId="168" fontId="6" fillId="4" borderId="3" xfId="2" applyFont="1" applyFill="1" applyBorder="1" applyAlignment="1">
      <alignment vertical="center"/>
    </xf>
    <xf numFmtId="0" fontId="2" fillId="0" borderId="19" xfId="1" applyFont="1" applyBorder="1" applyAlignment="1">
      <alignment horizontal="left" vertical="center" wrapText="1"/>
    </xf>
    <xf numFmtId="170" fontId="3" fillId="6" borderId="19" xfId="1" applyNumberFormat="1" applyFont="1" applyFill="1" applyBorder="1" applyAlignment="1">
      <alignment horizontal="left" vertical="center" wrapText="1"/>
    </xf>
    <xf numFmtId="178" fontId="3" fillId="0" borderId="19" xfId="2" applyNumberFormat="1" applyFont="1" applyBorder="1" applyAlignment="1">
      <alignment horizontal="left" vertical="center" wrapText="1"/>
    </xf>
    <xf numFmtId="178" fontId="2" fillId="0" borderId="19" xfId="2" applyNumberFormat="1" applyFont="1" applyFill="1" applyBorder="1" applyAlignment="1">
      <alignment horizontal="left" vertical="center" wrapText="1"/>
    </xf>
    <xf numFmtId="170" fontId="2" fillId="0" borderId="19" xfId="1" applyNumberFormat="1" applyFont="1" applyBorder="1" applyAlignment="1">
      <alignment horizontal="left" vertical="center" wrapText="1"/>
    </xf>
    <xf numFmtId="170" fontId="2" fillId="0" borderId="21" xfId="1" applyNumberFormat="1" applyFont="1" applyBorder="1" applyAlignment="1">
      <alignment horizontal="left" vertical="center" wrapText="1"/>
    </xf>
    <xf numFmtId="188" fontId="2" fillId="0" borderId="0" xfId="1" applyNumberFormat="1" applyFont="1"/>
    <xf numFmtId="0" fontId="2" fillId="0" borderId="23" xfId="1" applyFont="1" applyBorder="1" applyAlignment="1">
      <alignment horizontal="left" vertical="center" wrapText="1"/>
    </xf>
    <xf numFmtId="169" fontId="3" fillId="0" borderId="23" xfId="2" applyNumberFormat="1" applyFont="1" applyBorder="1" applyAlignment="1">
      <alignment horizontal="left" vertical="center" wrapText="1"/>
    </xf>
    <xf numFmtId="170" fontId="3" fillId="6" borderId="23" xfId="1" applyNumberFormat="1" applyFont="1" applyFill="1" applyBorder="1" applyAlignment="1">
      <alignment horizontal="left" vertical="center" wrapText="1"/>
    </xf>
    <xf numFmtId="178" fontId="3" fillId="0" borderId="23" xfId="2" applyNumberFormat="1" applyFont="1" applyBorder="1" applyAlignment="1">
      <alignment horizontal="left" vertical="center" wrapText="1"/>
    </xf>
    <xf numFmtId="178" fontId="2" fillId="0" borderId="23" xfId="2" applyNumberFormat="1" applyFont="1" applyBorder="1" applyAlignment="1">
      <alignment horizontal="left" vertical="center" wrapText="1"/>
    </xf>
    <xf numFmtId="170" fontId="2" fillId="0" borderId="23" xfId="1" applyNumberFormat="1" applyFont="1" applyBorder="1" applyAlignment="1">
      <alignment horizontal="left" vertical="center" wrapText="1"/>
    </xf>
    <xf numFmtId="170" fontId="2" fillId="0" borderId="24" xfId="1" applyNumberFormat="1" applyFont="1" applyBorder="1" applyAlignment="1">
      <alignment horizontal="left" vertical="center" wrapText="1"/>
    </xf>
    <xf numFmtId="168" fontId="3" fillId="0" borderId="19" xfId="2" applyFont="1" applyBorder="1" applyAlignment="1">
      <alignment horizontal="left" vertical="center" wrapText="1"/>
    </xf>
    <xf numFmtId="168" fontId="2" fillId="0" borderId="19" xfId="2" applyFont="1" applyBorder="1" applyAlignment="1">
      <alignment horizontal="left" vertical="center" wrapText="1"/>
    </xf>
    <xf numFmtId="165" fontId="2" fillId="0" borderId="19" xfId="1" applyNumberFormat="1" applyFont="1" applyBorder="1" applyAlignment="1">
      <alignment horizontal="left" vertical="center" wrapText="1"/>
    </xf>
    <xf numFmtId="165" fontId="2" fillId="0" borderId="21" xfId="1" applyNumberFormat="1" applyFont="1" applyBorder="1" applyAlignment="1">
      <alignment horizontal="left" vertical="center" wrapText="1"/>
    </xf>
    <xf numFmtId="0" fontId="2" fillId="0" borderId="13" xfId="1" applyFont="1" applyBorder="1" applyAlignment="1">
      <alignment horizontal="left" vertical="center" wrapText="1"/>
    </xf>
    <xf numFmtId="168" fontId="3" fillId="0" borderId="13" xfId="2" applyFont="1" applyBorder="1" applyAlignment="1">
      <alignment horizontal="left" vertical="center" wrapText="1"/>
    </xf>
    <xf numFmtId="168" fontId="2" fillId="0" borderId="13" xfId="2" applyFont="1" applyBorder="1" applyAlignment="1">
      <alignment horizontal="left" vertical="center" wrapText="1"/>
    </xf>
    <xf numFmtId="165" fontId="2" fillId="0" borderId="13" xfId="1" applyNumberFormat="1" applyFont="1" applyBorder="1" applyAlignment="1">
      <alignment horizontal="left" vertical="center" wrapText="1"/>
    </xf>
    <xf numFmtId="170" fontId="2" fillId="0" borderId="13" xfId="1" applyNumberFormat="1" applyFont="1" applyBorder="1" applyAlignment="1">
      <alignment horizontal="left" vertical="center" wrapText="1"/>
    </xf>
    <xf numFmtId="165" fontId="2" fillId="0" borderId="27" xfId="1" applyNumberFormat="1" applyFont="1" applyBorder="1" applyAlignment="1">
      <alignment horizontal="left" vertical="center" wrapText="1"/>
    </xf>
    <xf numFmtId="168" fontId="3" fillId="0" borderId="23" xfId="2" applyFont="1" applyBorder="1" applyAlignment="1">
      <alignment horizontal="left" vertical="center" wrapText="1"/>
    </xf>
    <xf numFmtId="168" fontId="2" fillId="0" borderId="23" xfId="2" applyFont="1" applyBorder="1" applyAlignment="1">
      <alignment horizontal="left" vertical="center" wrapText="1"/>
    </xf>
    <xf numFmtId="165" fontId="2" fillId="0" borderId="23" xfId="1" applyNumberFormat="1" applyFont="1" applyBorder="1" applyAlignment="1">
      <alignment horizontal="left" vertical="center" wrapText="1"/>
    </xf>
    <xf numFmtId="165" fontId="2" fillId="0" borderId="24" xfId="1" applyNumberFormat="1" applyFont="1" applyBorder="1" applyAlignment="1">
      <alignment horizontal="left" vertical="center" wrapText="1"/>
    </xf>
    <xf numFmtId="168" fontId="6" fillId="4" borderId="0" xfId="2" applyFont="1" applyFill="1" applyBorder="1" applyAlignment="1">
      <alignment vertical="center"/>
    </xf>
    <xf numFmtId="170" fontId="2" fillId="0" borderId="27" xfId="1" applyNumberFormat="1" applyFont="1" applyBorder="1" applyAlignment="1">
      <alignment horizontal="left" vertical="center" wrapText="1"/>
    </xf>
    <xf numFmtId="168" fontId="4" fillId="0" borderId="23" xfId="2" applyFont="1" applyBorder="1" applyAlignment="1">
      <alignment horizontal="left" vertical="center" wrapText="1"/>
    </xf>
    <xf numFmtId="165" fontId="2" fillId="6" borderId="19" xfId="1" applyNumberFormat="1" applyFont="1" applyFill="1" applyBorder="1" applyAlignment="1">
      <alignment horizontal="left" vertical="center" wrapText="1"/>
    </xf>
    <xf numFmtId="165" fontId="2" fillId="6" borderId="13" xfId="1" applyNumberFormat="1" applyFont="1" applyFill="1" applyBorder="1" applyAlignment="1">
      <alignment horizontal="left" vertical="center" wrapText="1"/>
    </xf>
    <xf numFmtId="165" fontId="2" fillId="6" borderId="23" xfId="1" applyNumberFormat="1" applyFont="1" applyFill="1" applyBorder="1" applyAlignment="1">
      <alignment horizontal="left" vertical="center" wrapText="1"/>
    </xf>
    <xf numFmtId="0" fontId="2" fillId="0" borderId="0" xfId="1" applyFont="1" applyAlignment="1">
      <alignment vertical="center" wrapText="1"/>
    </xf>
    <xf numFmtId="0" fontId="2" fillId="0" borderId="0" xfId="1" applyFont="1" applyAlignment="1">
      <alignment horizontal="right" vertical="center" wrapText="1"/>
    </xf>
    <xf numFmtId="165" fontId="2" fillId="0" borderId="0" xfId="1" applyNumberFormat="1" applyFont="1" applyAlignment="1">
      <alignment horizontal="right" vertical="center" wrapText="1"/>
    </xf>
    <xf numFmtId="189" fontId="33" fillId="0" borderId="0" xfId="10" applyNumberFormat="1"/>
    <xf numFmtId="192" fontId="33" fillId="0" borderId="0" xfId="10" applyNumberFormat="1" applyAlignment="1">
      <alignment horizontal="center"/>
    </xf>
    <xf numFmtId="192" fontId="33" fillId="0" borderId="0" xfId="10" applyNumberFormat="1"/>
    <xf numFmtId="187" fontId="33" fillId="0" borderId="0" xfId="10" applyNumberFormat="1"/>
    <xf numFmtId="0" fontId="33" fillId="0" borderId="0" xfId="10" applyAlignment="1">
      <alignment horizontal="center"/>
    </xf>
    <xf numFmtId="187" fontId="33" fillId="0" borderId="0" xfId="10" applyNumberFormat="1" applyAlignment="1">
      <alignment wrapText="1"/>
    </xf>
    <xf numFmtId="187" fontId="33" fillId="7" borderId="0" xfId="10" applyNumberFormat="1" applyFill="1"/>
    <xf numFmtId="0" fontId="33" fillId="7" borderId="0" xfId="10" applyFill="1" applyAlignment="1">
      <alignment horizontal="center"/>
    </xf>
    <xf numFmtId="187" fontId="33" fillId="7" borderId="0" xfId="10" applyNumberFormat="1" applyFill="1" applyAlignment="1">
      <alignment wrapText="1"/>
    </xf>
    <xf numFmtId="187" fontId="33" fillId="9" borderId="0" xfId="10" applyNumberFormat="1" applyFill="1"/>
    <xf numFmtId="187" fontId="33" fillId="9" borderId="0" xfId="10" applyNumberFormat="1" applyFill="1" applyAlignment="1">
      <alignment wrapText="1"/>
    </xf>
    <xf numFmtId="1" fontId="33" fillId="0" borderId="0" xfId="10" applyNumberFormat="1" applyAlignment="1">
      <alignment horizontal="center"/>
    </xf>
    <xf numFmtId="1" fontId="33" fillId="12" borderId="0" xfId="10" applyNumberFormat="1" applyFill="1" applyAlignment="1">
      <alignment horizontal="center"/>
    </xf>
    <xf numFmtId="1" fontId="33" fillId="7" borderId="0" xfId="10" applyNumberFormat="1" applyFill="1" applyAlignment="1">
      <alignment horizontal="center"/>
    </xf>
    <xf numFmtId="192" fontId="33" fillId="7" borderId="0" xfId="10" applyNumberFormat="1" applyFill="1" applyAlignment="1">
      <alignment horizontal="center"/>
    </xf>
    <xf numFmtId="195" fontId="0" fillId="0" borderId="0" xfId="3" applyNumberFormat="1" applyFont="1"/>
    <xf numFmtId="0" fontId="2" fillId="13" borderId="22" xfId="1" applyFont="1" applyFill="1" applyBorder="1" applyAlignment="1">
      <alignment horizontal="left" vertical="center"/>
    </xf>
    <xf numFmtId="0" fontId="2" fillId="13" borderId="23" xfId="1" applyFont="1" applyFill="1" applyBorder="1" applyAlignment="1">
      <alignment horizontal="left" vertical="center"/>
    </xf>
    <xf numFmtId="169" fontId="3" fillId="13" borderId="23" xfId="2" applyNumberFormat="1" applyFont="1" applyFill="1" applyBorder="1" applyAlignment="1">
      <alignment horizontal="left" vertical="center"/>
    </xf>
    <xf numFmtId="169" fontId="3" fillId="13" borderId="23" xfId="2" applyNumberFormat="1" applyFont="1" applyFill="1" applyBorder="1" applyAlignment="1">
      <alignment vertical="center" wrapText="1"/>
    </xf>
    <xf numFmtId="169" fontId="2" fillId="13" borderId="23" xfId="2" applyNumberFormat="1" applyFont="1" applyFill="1" applyBorder="1" applyAlignment="1">
      <alignment vertical="center" wrapText="1"/>
    </xf>
    <xf numFmtId="170" fontId="2" fillId="13" borderId="23" xfId="1" applyNumberFormat="1" applyFont="1" applyFill="1" applyBorder="1" applyAlignment="1">
      <alignment horizontal="center" vertical="center"/>
    </xf>
    <xf numFmtId="176" fontId="2" fillId="13" borderId="23" xfId="1" applyNumberFormat="1" applyFont="1" applyFill="1" applyBorder="1" applyAlignment="1">
      <alignment horizontal="left" vertical="center"/>
    </xf>
    <xf numFmtId="176" fontId="2" fillId="13" borderId="24" xfId="1" applyNumberFormat="1" applyFont="1" applyFill="1" applyBorder="1" applyAlignment="1">
      <alignment horizontal="left" vertical="center"/>
    </xf>
    <xf numFmtId="0" fontId="0" fillId="0" borderId="13" xfId="0" applyBorder="1"/>
    <xf numFmtId="0" fontId="4" fillId="13" borderId="20" xfId="1" applyFont="1" applyFill="1" applyBorder="1" applyAlignment="1">
      <alignment horizontal="left" vertical="center"/>
    </xf>
    <xf numFmtId="0" fontId="4" fillId="13" borderId="19" xfId="1" applyFont="1" applyFill="1" applyBorder="1" applyAlignment="1">
      <alignment horizontal="left" vertical="center"/>
    </xf>
    <xf numFmtId="168" fontId="3" fillId="13" borderId="19" xfId="2" applyFont="1" applyFill="1" applyBorder="1" applyAlignment="1">
      <alignment horizontal="left" vertical="center"/>
    </xf>
    <xf numFmtId="168" fontId="4" fillId="13" borderId="19" xfId="2" applyFont="1" applyFill="1" applyBorder="1" applyAlignment="1">
      <alignment horizontal="left" vertical="center"/>
    </xf>
    <xf numFmtId="165" fontId="2" fillId="13" borderId="19" xfId="1" applyNumberFormat="1" applyFont="1" applyFill="1" applyBorder="1" applyAlignment="1">
      <alignment horizontal="center" vertical="center" wrapText="1"/>
    </xf>
    <xf numFmtId="173" fontId="2" fillId="13" borderId="19" xfId="1" applyNumberFormat="1" applyFont="1" applyFill="1" applyBorder="1" applyAlignment="1">
      <alignment horizontal="left" vertical="center"/>
    </xf>
    <xf numFmtId="173" fontId="2" fillId="13" borderId="21" xfId="1" applyNumberFormat="1" applyFont="1" applyFill="1" applyBorder="1" applyAlignment="1">
      <alignment horizontal="left" vertical="center"/>
    </xf>
    <xf numFmtId="0" fontId="4" fillId="13" borderId="26" xfId="1" applyFont="1" applyFill="1" applyBorder="1" applyAlignment="1">
      <alignment horizontal="left" vertical="center"/>
    </xf>
    <xf numFmtId="168" fontId="3" fillId="13" borderId="13" xfId="2" applyFont="1" applyFill="1" applyBorder="1" applyAlignment="1">
      <alignment horizontal="left" vertical="center"/>
    </xf>
    <xf numFmtId="168" fontId="4" fillId="13" borderId="13" xfId="2" applyFont="1" applyFill="1" applyBorder="1" applyAlignment="1">
      <alignment horizontal="left" vertical="center"/>
    </xf>
    <xf numFmtId="165" fontId="2" fillId="13" borderId="13" xfId="1" applyNumberFormat="1" applyFont="1" applyFill="1" applyBorder="1" applyAlignment="1">
      <alignment horizontal="center" vertical="center"/>
    </xf>
    <xf numFmtId="173" fontId="2" fillId="13" borderId="13" xfId="1" applyNumberFormat="1" applyFont="1" applyFill="1" applyBorder="1" applyAlignment="1">
      <alignment horizontal="left" vertical="center"/>
    </xf>
    <xf numFmtId="173" fontId="2" fillId="13" borderId="27" xfId="1" applyNumberFormat="1" applyFont="1" applyFill="1" applyBorder="1" applyAlignment="1">
      <alignment horizontal="left" vertical="center"/>
    </xf>
    <xf numFmtId="168" fontId="2" fillId="13" borderId="13" xfId="2" applyFont="1" applyFill="1" applyBorder="1" applyAlignment="1">
      <alignment horizontal="left" vertical="center" wrapText="1"/>
    </xf>
    <xf numFmtId="189" fontId="0" fillId="0" borderId="0" xfId="0" applyNumberFormat="1"/>
    <xf numFmtId="190" fontId="0" fillId="0" borderId="0" xfId="8" applyNumberFormat="1" applyFont="1" applyFill="1"/>
    <xf numFmtId="187" fontId="0" fillId="0" borderId="0" xfId="0" applyNumberFormat="1"/>
    <xf numFmtId="191" fontId="0" fillId="0" borderId="0" xfId="0" applyNumberFormat="1"/>
    <xf numFmtId="187" fontId="0" fillId="0" borderId="0" xfId="0" applyNumberFormat="1" applyAlignment="1">
      <alignment wrapText="1"/>
    </xf>
    <xf numFmtId="1" fontId="0" fillId="7" borderId="0" xfId="0" applyNumberFormat="1" applyFill="1" applyAlignment="1">
      <alignment horizontal="center"/>
    </xf>
    <xf numFmtId="189" fontId="0" fillId="0" borderId="0" xfId="0" applyNumberFormat="1" applyAlignment="1">
      <alignment wrapText="1"/>
    </xf>
    <xf numFmtId="187" fontId="0" fillId="9" borderId="0" xfId="0" applyNumberFormat="1" applyFill="1" applyAlignment="1">
      <alignment wrapText="1"/>
    </xf>
    <xf numFmtId="189" fontId="0" fillId="7" borderId="0" xfId="0" applyNumberFormat="1" applyFill="1" applyAlignment="1">
      <alignment wrapText="1"/>
    </xf>
    <xf numFmtId="0" fontId="0" fillId="0" borderId="0" xfId="0" applyAlignment="1">
      <alignment horizontal="center"/>
    </xf>
    <xf numFmtId="195" fontId="0" fillId="0" borderId="0" xfId="0" applyNumberFormat="1"/>
    <xf numFmtId="2" fontId="0" fillId="0" borderId="0" xfId="0" applyNumberFormat="1"/>
    <xf numFmtId="187" fontId="34" fillId="0" borderId="0" xfId="0" applyNumberFormat="1" applyFont="1"/>
    <xf numFmtId="1" fontId="0" fillId="0" borderId="0" xfId="0" applyNumberFormat="1" applyAlignment="1">
      <alignment horizontal="center"/>
    </xf>
    <xf numFmtId="187" fontId="0" fillId="14" borderId="0" xfId="0" applyNumberFormat="1" applyFill="1"/>
    <xf numFmtId="0" fontId="0" fillId="14" borderId="0" xfId="0" applyFill="1" applyAlignment="1">
      <alignment horizontal="center"/>
    </xf>
    <xf numFmtId="187" fontId="0" fillId="14" borderId="0" xfId="0" applyNumberFormat="1" applyFill="1" applyAlignment="1">
      <alignment wrapText="1"/>
    </xf>
    <xf numFmtId="187" fontId="0" fillId="15" borderId="0" xfId="0" applyNumberFormat="1" applyFill="1"/>
    <xf numFmtId="187" fontId="0" fillId="15" borderId="0" xfId="0" applyNumberFormat="1" applyFill="1" applyAlignment="1">
      <alignment wrapText="1"/>
    </xf>
    <xf numFmtId="1" fontId="35" fillId="0" borderId="0" xfId="0" applyNumberFormat="1" applyFont="1" applyAlignment="1">
      <alignment horizontal="center"/>
    </xf>
    <xf numFmtId="1" fontId="0" fillId="14" borderId="0" xfId="0" applyNumberFormat="1" applyFill="1" applyAlignment="1">
      <alignment horizontal="center"/>
    </xf>
    <xf numFmtId="1" fontId="35" fillId="14" borderId="0" xfId="0" applyNumberFormat="1" applyFont="1" applyFill="1" applyAlignment="1">
      <alignment horizontal="center"/>
    </xf>
    <xf numFmtId="0" fontId="0" fillId="0" borderId="0" xfId="0" applyAlignment="1">
      <alignment wrapText="1"/>
    </xf>
    <xf numFmtId="189" fontId="0" fillId="14" borderId="0" xfId="0" applyNumberFormat="1" applyFill="1" applyAlignment="1">
      <alignment wrapText="1"/>
    </xf>
    <xf numFmtId="0" fontId="0" fillId="0" borderId="64" xfId="0" applyBorder="1"/>
    <xf numFmtId="0" fontId="36" fillId="0" borderId="64" xfId="0" applyFont="1" applyBorder="1"/>
    <xf numFmtId="0" fontId="0" fillId="0" borderId="64" xfId="0" applyBorder="1" applyAlignment="1">
      <alignment horizontal="center"/>
    </xf>
    <xf numFmtId="0" fontId="1" fillId="0" borderId="0" xfId="0" applyFont="1"/>
    <xf numFmtId="0" fontId="0" fillId="0" borderId="64" xfId="0" applyBorder="1" applyAlignment="1">
      <alignment horizontal="right"/>
    </xf>
    <xf numFmtId="1" fontId="0" fillId="0" borderId="64" xfId="0" applyNumberFormat="1" applyBorder="1"/>
    <xf numFmtId="1" fontId="0" fillId="16" borderId="64" xfId="0" applyNumberFormat="1" applyFill="1" applyBorder="1"/>
    <xf numFmtId="10" fontId="0" fillId="0" borderId="64" xfId="0" applyNumberFormat="1" applyBorder="1"/>
    <xf numFmtId="173" fontId="0" fillId="0" borderId="64" xfId="0" applyNumberFormat="1" applyBorder="1"/>
    <xf numFmtId="166" fontId="0" fillId="0" borderId="64" xfId="0" applyNumberFormat="1" applyBorder="1"/>
    <xf numFmtId="166" fontId="0" fillId="16" borderId="64" xfId="0" applyNumberFormat="1" applyFill="1" applyBorder="1"/>
    <xf numFmtId="194" fontId="0" fillId="0" borderId="64" xfId="0" applyNumberFormat="1" applyBorder="1"/>
    <xf numFmtId="0" fontId="1" fillId="0" borderId="64" xfId="0" applyFont="1" applyBorder="1"/>
    <xf numFmtId="194" fontId="0" fillId="0" borderId="0" xfId="0" applyNumberFormat="1" applyAlignment="1">
      <alignment wrapText="1"/>
    </xf>
    <xf numFmtId="193" fontId="0" fillId="0" borderId="0" xfId="0" applyNumberFormat="1"/>
    <xf numFmtId="166" fontId="0" fillId="17" borderId="64" xfId="0" applyNumberFormat="1" applyFill="1" applyBorder="1"/>
    <xf numFmtId="166" fontId="0" fillId="18" borderId="64" xfId="0" applyNumberFormat="1" applyFill="1" applyBorder="1"/>
    <xf numFmtId="173" fontId="0" fillId="19" borderId="64" xfId="0" applyNumberFormat="1" applyFill="1" applyBorder="1"/>
    <xf numFmtId="187" fontId="37" fillId="0" borderId="0" xfId="0" applyNumberFormat="1" applyFont="1"/>
    <xf numFmtId="187" fontId="0" fillId="7" borderId="0" xfId="0" applyNumberFormat="1" applyFill="1"/>
    <xf numFmtId="0" fontId="0" fillId="7" borderId="0" xfId="0" applyFill="1" applyAlignment="1">
      <alignment horizontal="center"/>
    </xf>
    <xf numFmtId="187" fontId="0" fillId="7" borderId="0" xfId="0" applyNumberFormat="1" applyFill="1" applyAlignment="1">
      <alignment wrapText="1"/>
    </xf>
    <xf numFmtId="187" fontId="0" fillId="9" borderId="0" xfId="0" applyNumberFormat="1" applyFill="1"/>
    <xf numFmtId="187" fontId="0" fillId="20" borderId="0" xfId="0" applyNumberFormat="1" applyFill="1" applyAlignment="1">
      <alignment wrapText="1"/>
    </xf>
    <xf numFmtId="171" fontId="38" fillId="0" borderId="64" xfId="4" applyNumberFormat="1" applyFont="1" applyBorder="1"/>
    <xf numFmtId="171" fontId="38" fillId="16" borderId="64" xfId="4" applyNumberFormat="1" applyFont="1" applyFill="1" applyBorder="1"/>
    <xf numFmtId="0" fontId="0" fillId="0" borderId="65" xfId="0" applyBorder="1"/>
    <xf numFmtId="0" fontId="0" fillId="0" borderId="65" xfId="0" applyBorder="1" applyAlignment="1">
      <alignment horizontal="right"/>
    </xf>
    <xf numFmtId="173" fontId="0" fillId="0" borderId="65" xfId="0" applyNumberFormat="1" applyBorder="1"/>
    <xf numFmtId="166" fontId="0" fillId="0" borderId="65" xfId="0" applyNumberFormat="1" applyBorder="1"/>
    <xf numFmtId="166" fontId="0" fillId="16" borderId="65" xfId="0" applyNumberFormat="1" applyFill="1" applyBorder="1"/>
    <xf numFmtId="10" fontId="0" fillId="0" borderId="65" xfId="0" applyNumberFormat="1" applyBorder="1"/>
    <xf numFmtId="174" fontId="0" fillId="0" borderId="13" xfId="0" applyNumberFormat="1" applyBorder="1" applyAlignment="1">
      <alignment wrapText="1"/>
    </xf>
    <xf numFmtId="174" fontId="0" fillId="0" borderId="13" xfId="0" applyNumberFormat="1" applyBorder="1"/>
    <xf numFmtId="174" fontId="0" fillId="7" borderId="13" xfId="0" applyNumberFormat="1" applyFill="1" applyBorder="1"/>
    <xf numFmtId="193" fontId="33" fillId="0" borderId="0" xfId="11" applyNumberFormat="1" applyFont="1"/>
    <xf numFmtId="0" fontId="2" fillId="0" borderId="0" xfId="6" applyAlignment="1">
      <alignment horizontal="left" vertical="center"/>
    </xf>
    <xf numFmtId="44" fontId="0" fillId="0" borderId="0" xfId="12" applyFont="1"/>
    <xf numFmtId="0" fontId="0" fillId="0" borderId="0" xfId="0" applyAlignment="1">
      <alignment horizontal="left"/>
    </xf>
    <xf numFmtId="0" fontId="0" fillId="6" borderId="0" xfId="0" applyFill="1"/>
    <xf numFmtId="44" fontId="39" fillId="0" borderId="0" xfId="12" applyFont="1"/>
    <xf numFmtId="0" fontId="5" fillId="2" borderId="1" xfId="1" applyFont="1" applyFill="1" applyBorder="1"/>
    <xf numFmtId="0" fontId="5" fillId="2" borderId="2" xfId="1" applyFont="1" applyFill="1" applyBorder="1"/>
    <xf numFmtId="44" fontId="6" fillId="2" borderId="2" xfId="12" applyFont="1" applyFill="1" applyBorder="1" applyAlignment="1"/>
    <xf numFmtId="44" fontId="5" fillId="2" borderId="2" xfId="12" applyFont="1" applyFill="1" applyBorder="1" applyAlignment="1"/>
    <xf numFmtId="0" fontId="5" fillId="2" borderId="3" xfId="1" applyFont="1" applyFill="1" applyBorder="1"/>
    <xf numFmtId="0" fontId="5" fillId="3" borderId="66" xfId="1" applyFont="1" applyFill="1" applyBorder="1" applyAlignment="1">
      <alignment horizontal="left" vertical="center"/>
    </xf>
    <xf numFmtId="44" fontId="6" fillId="3" borderId="54" xfId="12" applyFont="1" applyFill="1" applyBorder="1" applyAlignment="1">
      <alignment horizontal="center" vertical="center"/>
    </xf>
    <xf numFmtId="44" fontId="5" fillId="3" borderId="34" xfId="12" applyFont="1" applyFill="1" applyBorder="1" applyAlignment="1">
      <alignment horizontal="center" vertical="center"/>
    </xf>
    <xf numFmtId="0" fontId="5" fillId="3" borderId="53" xfId="1" applyFont="1" applyFill="1" applyBorder="1" applyAlignment="1">
      <alignment horizontal="center" vertical="center" wrapText="1"/>
    </xf>
    <xf numFmtId="0" fontId="0" fillId="0" borderId="13" xfId="0" applyBorder="1" applyAlignment="1">
      <alignment horizontal="left"/>
    </xf>
    <xf numFmtId="44" fontId="39" fillId="0" borderId="13" xfId="12" applyFont="1" applyBorder="1"/>
    <xf numFmtId="44" fontId="0" fillId="0" borderId="13" xfId="12" applyFont="1" applyBorder="1"/>
    <xf numFmtId="0" fontId="0" fillId="6" borderId="13" xfId="0" applyFill="1" applyBorder="1"/>
    <xf numFmtId="0" fontId="0" fillId="6" borderId="13" xfId="0" applyFill="1" applyBorder="1" applyAlignment="1">
      <alignment horizontal="left"/>
    </xf>
    <xf numFmtId="44" fontId="39" fillId="6" borderId="13" xfId="12" applyFont="1" applyFill="1" applyBorder="1"/>
    <xf numFmtId="44" fontId="0" fillId="6" borderId="13" xfId="12" applyFont="1" applyFill="1" applyBorder="1"/>
    <xf numFmtId="182" fontId="4" fillId="0" borderId="4" xfId="6" applyNumberFormat="1" applyFont="1" applyBorder="1"/>
    <xf numFmtId="182" fontId="4" fillId="0" borderId="8" xfId="6" applyNumberFormat="1" applyFont="1" applyBorder="1"/>
    <xf numFmtId="182" fontId="2" fillId="0" borderId="4" xfId="6" applyNumberFormat="1" applyFont="1" applyBorder="1"/>
    <xf numFmtId="182" fontId="2" fillId="0" borderId="4" xfId="6" applyNumberFormat="1" applyBorder="1" applyAlignment="1"/>
    <xf numFmtId="169" fontId="26" fillId="11" borderId="58" xfId="7" applyNumberFormat="1" applyFont="1" applyFill="1" applyBorder="1" applyAlignment="1"/>
    <xf numFmtId="0" fontId="2" fillId="0" borderId="4" xfId="6" applyBorder="1" applyAlignment="1">
      <alignment vertical="top"/>
    </xf>
    <xf numFmtId="1" fontId="29" fillId="0" borderId="4" xfId="6" applyNumberFormat="1" applyFont="1" applyBorder="1" applyAlignment="1" applyProtection="1">
      <alignment vertical="top"/>
      <protection locked="0"/>
    </xf>
    <xf numFmtId="1" fontId="29" fillId="0" borderId="16" xfId="6" applyNumberFormat="1" applyFont="1" applyBorder="1" applyAlignment="1" applyProtection="1">
      <alignment vertical="top"/>
      <protection locked="0"/>
    </xf>
    <xf numFmtId="0" fontId="2" fillId="0" borderId="13" xfId="6" applyBorder="1" applyAlignment="1"/>
    <xf numFmtId="0" fontId="28" fillId="0" borderId="4" xfId="6" applyFont="1" applyBorder="1" applyAlignment="1"/>
    <xf numFmtId="0" fontId="4" fillId="0" borderId="0" xfId="6" applyFont="1" applyAlignment="1"/>
    <xf numFmtId="0" fontId="2" fillId="0" borderId="4" xfId="6" applyBorder="1" applyAlignment="1"/>
    <xf numFmtId="186" fontId="2" fillId="0" borderId="4" xfId="6" applyNumberFormat="1" applyBorder="1" applyAlignment="1"/>
    <xf numFmtId="0" fontId="40" fillId="0" borderId="4" xfId="6" applyFont="1" applyBorder="1" applyAlignment="1">
      <alignment horizontal="left" vertical="center"/>
    </xf>
    <xf numFmtId="0" fontId="4" fillId="0" borderId="4" xfId="6" applyFont="1" applyFill="1" applyBorder="1" applyAlignment="1">
      <alignment horizontal="left" vertical="center"/>
    </xf>
    <xf numFmtId="167" fontId="2" fillId="0" borderId="19" xfId="3" applyFont="1" applyBorder="1" applyAlignment="1">
      <alignment horizontal="center" vertical="center"/>
    </xf>
    <xf numFmtId="167" fontId="2" fillId="0" borderId="36" xfId="3" applyFont="1" applyBorder="1" applyAlignment="1">
      <alignment horizontal="center" vertical="center"/>
    </xf>
    <xf numFmtId="167" fontId="2" fillId="0" borderId="13" xfId="3" applyFont="1" applyBorder="1" applyAlignment="1">
      <alignment horizontal="center" vertical="center"/>
    </xf>
    <xf numFmtId="167" fontId="2" fillId="0" borderId="13" xfId="3" applyFont="1" applyFill="1" applyBorder="1" applyAlignment="1">
      <alignment horizontal="center" vertical="center" wrapText="1"/>
    </xf>
    <xf numFmtId="167" fontId="2" fillId="0" borderId="13" xfId="3" applyFont="1" applyFill="1" applyBorder="1" applyAlignment="1">
      <alignment horizontal="center" vertical="center"/>
    </xf>
    <xf numFmtId="167" fontId="2" fillId="6" borderId="13" xfId="3" applyFont="1" applyFill="1" applyBorder="1" applyAlignment="1">
      <alignment horizontal="center" vertical="center"/>
    </xf>
    <xf numFmtId="167" fontId="2" fillId="0" borderId="23" xfId="3" applyFont="1" applyBorder="1" applyAlignment="1">
      <alignment horizontal="center" vertical="center"/>
    </xf>
    <xf numFmtId="171" fontId="2" fillId="0" borderId="13" xfId="1" applyNumberFormat="1"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xf>
    <xf numFmtId="0" fontId="0" fillId="7" borderId="0" xfId="0" applyFill="1"/>
    <xf numFmtId="0" fontId="5" fillId="7" borderId="2" xfId="1" applyFont="1" applyFill="1" applyBorder="1"/>
    <xf numFmtId="0" fontId="5" fillId="7" borderId="56" xfId="1" applyFont="1" applyFill="1" applyBorder="1" applyAlignment="1">
      <alignment horizontal="center" vertical="center" wrapText="1"/>
    </xf>
    <xf numFmtId="0" fontId="0" fillId="7" borderId="13" xfId="0" applyFill="1" applyBorder="1"/>
    <xf numFmtId="169" fontId="26" fillId="9" borderId="58" xfId="7" applyNumberFormat="1" applyFont="1" applyFill="1" applyBorder="1" applyAlignment="1"/>
    <xf numFmtId="168" fontId="4" fillId="10" borderId="13" xfId="2" applyFont="1" applyFill="1" applyBorder="1" applyAlignment="1">
      <alignment horizontal="left" vertical="center"/>
    </xf>
    <xf numFmtId="168" fontId="4" fillId="10" borderId="13" xfId="2" applyFont="1" applyFill="1" applyBorder="1" applyAlignment="1">
      <alignment horizontal="center" vertical="center"/>
    </xf>
    <xf numFmtId="168" fontId="4" fillId="10" borderId="23" xfId="2" applyFont="1" applyFill="1" applyBorder="1" applyAlignment="1">
      <alignment horizontal="left" vertical="center"/>
    </xf>
    <xf numFmtId="0" fontId="14" fillId="0" borderId="0" xfId="1" applyFont="1" applyAlignment="1">
      <alignment horizontal="left" vertical="center"/>
    </xf>
    <xf numFmtId="0" fontId="14" fillId="6" borderId="26" xfId="1" applyFont="1" applyFill="1" applyBorder="1" applyAlignment="1">
      <alignment horizontal="left"/>
    </xf>
    <xf numFmtId="0" fontId="2" fillId="0" borderId="0" xfId="6" applyAlignment="1">
      <alignment horizontal="left" vertical="center"/>
    </xf>
    <xf numFmtId="0" fontId="41" fillId="7" borderId="13" xfId="0" applyFont="1" applyFill="1" applyBorder="1"/>
    <xf numFmtId="0" fontId="33" fillId="0" borderId="0" xfId="0" applyFont="1" applyAlignment="1">
      <alignment vertical="center"/>
    </xf>
    <xf numFmtId="171" fontId="2" fillId="6" borderId="13" xfId="1" applyNumberFormat="1" applyFont="1" applyFill="1" applyBorder="1" applyAlignment="1">
      <alignment horizontal="left" vertical="center"/>
    </xf>
    <xf numFmtId="171" fontId="2" fillId="6" borderId="13" xfId="1" applyNumberFormat="1" applyFont="1" applyFill="1" applyBorder="1" applyAlignment="1">
      <alignment horizontal="center" vertical="center"/>
    </xf>
    <xf numFmtId="0" fontId="4" fillId="6" borderId="13" xfId="1" applyFont="1" applyFill="1" applyBorder="1" applyAlignment="1">
      <alignment horizontal="center" vertical="center"/>
    </xf>
    <xf numFmtId="0" fontId="2" fillId="6" borderId="23" xfId="1" applyFont="1" applyFill="1" applyBorder="1" applyAlignment="1">
      <alignment horizontal="center" vertical="center"/>
    </xf>
    <xf numFmtId="171" fontId="2" fillId="6" borderId="23" xfId="1" applyNumberFormat="1" applyFont="1" applyFill="1" applyBorder="1" applyAlignment="1">
      <alignment horizontal="center" vertical="center"/>
    </xf>
    <xf numFmtId="0" fontId="9" fillId="6" borderId="13" xfId="1" applyFont="1" applyFill="1" applyBorder="1" applyAlignment="1">
      <alignment horizontal="center" vertical="center"/>
    </xf>
    <xf numFmtId="0" fontId="2" fillId="6" borderId="13" xfId="1" applyFont="1" applyFill="1" applyBorder="1" applyAlignment="1">
      <alignment horizontal="center" vertical="top"/>
    </xf>
    <xf numFmtId="173" fontId="2" fillId="6" borderId="13" xfId="1" applyNumberFormat="1" applyFont="1" applyFill="1" applyBorder="1" applyAlignment="1">
      <alignment horizontal="center" vertical="center"/>
    </xf>
    <xf numFmtId="0" fontId="2" fillId="6" borderId="19" xfId="1" applyFont="1" applyFill="1" applyBorder="1" applyAlignment="1">
      <alignment horizontal="center" vertical="center"/>
    </xf>
    <xf numFmtId="0" fontId="2" fillId="6" borderId="13" xfId="1" applyFont="1" applyFill="1" applyBorder="1" applyAlignment="1">
      <alignment horizontal="center"/>
    </xf>
    <xf numFmtId="173" fontId="2" fillId="6" borderId="19" xfId="1" applyNumberFormat="1" applyFont="1" applyFill="1" applyBorder="1" applyAlignment="1">
      <alignment horizontal="center" vertical="center"/>
    </xf>
    <xf numFmtId="0" fontId="2" fillId="6" borderId="36" xfId="1" applyFont="1" applyFill="1" applyBorder="1" applyAlignment="1">
      <alignment horizontal="left" vertical="center"/>
    </xf>
    <xf numFmtId="0" fontId="4" fillId="6" borderId="13" xfId="1" applyFont="1" applyFill="1" applyBorder="1" applyAlignment="1">
      <alignment horizontal="right" vertical="center"/>
    </xf>
    <xf numFmtId="0" fontId="4" fillId="6" borderId="23" xfId="1" applyFont="1" applyFill="1" applyBorder="1" applyAlignment="1">
      <alignment horizontal="right" vertical="center"/>
    </xf>
    <xf numFmtId="0" fontId="4" fillId="6" borderId="4" xfId="6" applyFont="1" applyFill="1" applyBorder="1" applyAlignment="1">
      <alignment horizontal="left" vertical="center"/>
    </xf>
    <xf numFmtId="0" fontId="2" fillId="21" borderId="4" xfId="0" applyFont="1" applyFill="1" applyBorder="1" applyAlignment="1">
      <alignment vertical="center"/>
    </xf>
    <xf numFmtId="0" fontId="9" fillId="21" borderId="18" xfId="0" applyFont="1" applyFill="1" applyBorder="1" applyAlignment="1">
      <alignment vertical="center"/>
    </xf>
    <xf numFmtId="0" fontId="28" fillId="0" borderId="0" xfId="6" applyFont="1" applyBorder="1" applyAlignment="1"/>
    <xf numFmtId="0" fontId="9" fillId="21" borderId="14" xfId="0" applyFont="1" applyFill="1" applyBorder="1" applyAlignment="1">
      <alignment vertical="center"/>
    </xf>
    <xf numFmtId="0" fontId="9" fillId="21" borderId="4" xfId="0" applyFont="1" applyFill="1" applyBorder="1" applyAlignment="1">
      <alignment vertical="center"/>
    </xf>
    <xf numFmtId="0" fontId="9" fillId="0" borderId="18" xfId="0" applyFont="1" applyBorder="1" applyAlignment="1">
      <alignment vertical="center"/>
    </xf>
    <xf numFmtId="0" fontId="2" fillId="6" borderId="13" xfId="1" applyFont="1" applyFill="1" applyBorder="1" applyAlignment="1">
      <alignment horizontal="left"/>
    </xf>
    <xf numFmtId="0" fontId="2" fillId="6" borderId="23" xfId="1" applyFont="1" applyFill="1" applyBorder="1" applyAlignment="1">
      <alignment horizontal="left"/>
    </xf>
    <xf numFmtId="0" fontId="9" fillId="6" borderId="19" xfId="1" applyFont="1" applyFill="1" applyBorder="1" applyAlignment="1">
      <alignment horizontal="left" vertical="center"/>
    </xf>
    <xf numFmtId="0" fontId="9" fillId="6" borderId="19" xfId="1" applyFont="1" applyFill="1" applyBorder="1" applyAlignment="1">
      <alignment horizontal="center" vertical="center"/>
    </xf>
    <xf numFmtId="0" fontId="9" fillId="6" borderId="13" xfId="1" applyFont="1" applyFill="1" applyBorder="1" applyAlignment="1">
      <alignment horizontal="left" vertical="center"/>
    </xf>
    <xf numFmtId="0" fontId="2" fillId="13" borderId="19" xfId="1" applyFont="1" applyFill="1" applyBorder="1" applyAlignment="1">
      <alignment horizontal="center"/>
    </xf>
    <xf numFmtId="0" fontId="2" fillId="6" borderId="36" xfId="1" applyFont="1" applyFill="1" applyBorder="1" applyAlignment="1">
      <alignment horizontal="center"/>
    </xf>
    <xf numFmtId="0" fontId="2" fillId="6" borderId="19" xfId="1" applyFont="1" applyFill="1" applyBorder="1" applyAlignment="1">
      <alignment horizontal="center"/>
    </xf>
    <xf numFmtId="0" fontId="9" fillId="6" borderId="23" xfId="1" applyFont="1" applyFill="1" applyBorder="1" applyAlignment="1">
      <alignment horizontal="left" vertical="center"/>
    </xf>
    <xf numFmtId="0" fontId="9" fillId="6" borderId="23" xfId="1" applyFont="1" applyFill="1" applyBorder="1" applyAlignment="1">
      <alignment horizontal="center" vertical="center"/>
    </xf>
    <xf numFmtId="0" fontId="5" fillId="4" borderId="2" xfId="1" applyFont="1" applyFill="1" applyBorder="1" applyAlignment="1">
      <alignment horizontal="center"/>
    </xf>
    <xf numFmtId="0" fontId="5" fillId="4" borderId="3" xfId="1" applyFont="1" applyFill="1" applyBorder="1" applyAlignment="1">
      <alignment horizontal="center"/>
    </xf>
    <xf numFmtId="0" fontId="2" fillId="0" borderId="0" xfId="1" applyFont="1" applyAlignment="1">
      <alignment horizontal="left" vertical="center"/>
    </xf>
    <xf numFmtId="0" fontId="5" fillId="4" borderId="10" xfId="1" applyFont="1" applyFill="1" applyBorder="1" applyAlignment="1">
      <alignment horizontal="center"/>
    </xf>
    <xf numFmtId="0" fontId="5" fillId="4" borderId="11" xfId="1" applyFont="1" applyFill="1" applyBorder="1" applyAlignment="1">
      <alignment horizontal="center"/>
    </xf>
    <xf numFmtId="0" fontId="5" fillId="4" borderId="12" xfId="1" applyFont="1" applyFill="1" applyBorder="1" applyAlignment="1">
      <alignment horizontal="center"/>
    </xf>
    <xf numFmtId="0" fontId="5" fillId="2" borderId="4" xfId="1" applyFont="1" applyFill="1" applyBorder="1" applyAlignment="1">
      <alignment horizontal="center"/>
    </xf>
    <xf numFmtId="0" fontId="5" fillId="4" borderId="2" xfId="1" applyFont="1" applyFill="1" applyBorder="1" applyAlignment="1">
      <alignment horizontal="center"/>
    </xf>
    <xf numFmtId="0" fontId="5" fillId="4" borderId="28" xfId="1" applyFont="1" applyFill="1" applyBorder="1" applyAlignment="1">
      <alignment horizontal="center"/>
    </xf>
    <xf numFmtId="0" fontId="5" fillId="4" borderId="3" xfId="1" applyFont="1" applyFill="1" applyBorder="1" applyAlignment="1">
      <alignment horizontal="center"/>
    </xf>
    <xf numFmtId="0" fontId="5" fillId="4" borderId="17" xfId="1" applyFont="1" applyFill="1" applyBorder="1" applyAlignment="1">
      <alignment horizontal="center"/>
    </xf>
    <xf numFmtId="0" fontId="5" fillId="4" borderId="29" xfId="1" applyFont="1" applyFill="1" applyBorder="1" applyAlignment="1">
      <alignment horizontal="center"/>
    </xf>
    <xf numFmtId="0" fontId="5" fillId="4" borderId="10" xfId="1" applyFont="1" applyFill="1" applyBorder="1" applyAlignment="1">
      <alignment horizontal="left" vertical="center"/>
    </xf>
    <xf numFmtId="0" fontId="5" fillId="4" borderId="11" xfId="1" applyFont="1" applyFill="1" applyBorder="1" applyAlignment="1">
      <alignment horizontal="left" vertical="center"/>
    </xf>
    <xf numFmtId="0" fontId="5" fillId="4" borderId="8" xfId="1" applyFont="1" applyFill="1" applyBorder="1" applyAlignment="1">
      <alignment horizontal="left" vertical="center"/>
    </xf>
    <xf numFmtId="0" fontId="5" fillId="4" borderId="0" xfId="1" applyFont="1" applyFill="1" applyAlignment="1">
      <alignment horizontal="left" vertical="center"/>
    </xf>
    <xf numFmtId="166" fontId="0" fillId="0" borderId="0" xfId="7" applyFont="1" applyFill="1" applyBorder="1" applyAlignment="1">
      <alignment horizontal="left" vertical="center"/>
    </xf>
    <xf numFmtId="0" fontId="2" fillId="0" borderId="0" xfId="6" applyAlignment="1">
      <alignment horizontal="left" vertical="center"/>
    </xf>
    <xf numFmtId="0" fontId="5" fillId="2" borderId="10" xfId="1" applyFont="1" applyFill="1" applyBorder="1" applyAlignment="1">
      <alignment horizontal="center"/>
    </xf>
    <xf numFmtId="0" fontId="5" fillId="2" borderId="11" xfId="1" applyFont="1" applyFill="1" applyBorder="1" applyAlignment="1">
      <alignment horizontal="center"/>
    </xf>
    <xf numFmtId="0" fontId="5" fillId="2" borderId="12" xfId="1" applyFont="1" applyFill="1" applyBorder="1" applyAlignment="1">
      <alignment horizontal="center"/>
    </xf>
    <xf numFmtId="167" fontId="2" fillId="0" borderId="22" xfId="3" applyFont="1" applyFill="1" applyBorder="1" applyAlignment="1">
      <alignment horizontal="left" vertical="center" wrapText="1"/>
    </xf>
    <xf numFmtId="168" fontId="3" fillId="0" borderId="19" xfId="2" applyFont="1" applyFill="1" applyBorder="1" applyAlignment="1">
      <alignment horizontal="center" vertical="center"/>
    </xf>
    <xf numFmtId="0" fontId="4" fillId="0" borderId="19" xfId="1" applyFont="1" applyBorder="1" applyAlignment="1">
      <alignment horizontal="center" vertical="center"/>
    </xf>
    <xf numFmtId="168" fontId="3" fillId="0" borderId="13" xfId="2" applyFont="1" applyBorder="1" applyAlignment="1">
      <alignment horizontal="center" vertical="center"/>
    </xf>
    <xf numFmtId="1" fontId="3" fillId="0" borderId="0" xfId="1" applyNumberFormat="1" applyFont="1" applyAlignment="1">
      <alignment horizontal="right" vertical="center"/>
    </xf>
    <xf numFmtId="0" fontId="2" fillId="0" borderId="22" xfId="1" applyFont="1" applyBorder="1"/>
    <xf numFmtId="0" fontId="4" fillId="0" borderId="26" xfId="1" applyFont="1" applyBorder="1"/>
  </cellXfs>
  <cellStyles count="13">
    <cellStyle name="Euro" xfId="9" xr:uid="{E661D877-E98E-0541-AA61-48446B567B04}"/>
    <cellStyle name="Komma" xfId="4" builtinId="3"/>
    <cellStyle name="Komma 2" xfId="3" xr:uid="{5721F42C-7EBC-4D4C-AB9C-D3D602658CE3}"/>
    <cellStyle name="Komma 3" xfId="8" xr:uid="{55D1162F-D911-1C4A-956E-22FCBB44BAF4}"/>
    <cellStyle name="Procent 2" xfId="5" xr:uid="{689409AF-2D87-1D4A-9FFA-58B785BDE6F5}"/>
    <cellStyle name="Procent 2 2" xfId="11" xr:uid="{54631E56-97F9-FF40-B362-4E4F368251B3}"/>
    <cellStyle name="Standaard" xfId="0" builtinId="0"/>
    <cellStyle name="Standaard 2" xfId="1" xr:uid="{7A45E8BB-B0DD-2345-854A-9652251CE7F1}"/>
    <cellStyle name="Standaard 2 2" xfId="10" xr:uid="{E1F3502A-4ED8-A84E-887F-273018AB9BC4}"/>
    <cellStyle name="Standaard 3" xfId="6" xr:uid="{F8AA40FC-D449-7746-8643-C59044F4AA70}"/>
    <cellStyle name="Valuta" xfId="12" builtinId="4"/>
    <cellStyle name="Valuta 2" xfId="2" xr:uid="{05D4FD4D-7479-064A-BABD-8EB7FC5E8F7E}"/>
    <cellStyle name="Valuta 3" xfId="7" xr:uid="{03ED2FCC-7311-1B49-84A4-6365DE05A9AC}"/>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14</xdr:col>
      <xdr:colOff>495300</xdr:colOff>
      <xdr:row>2</xdr:row>
      <xdr:rowOff>292100</xdr:rowOff>
    </xdr:from>
    <xdr:to>
      <xdr:col>30</xdr:col>
      <xdr:colOff>571500</xdr:colOff>
      <xdr:row>45</xdr:row>
      <xdr:rowOff>123825</xdr:rowOff>
    </xdr:to>
    <xdr:pic>
      <xdr:nvPicPr>
        <xdr:cNvPr id="2" name="Afbeelding 1">
          <a:extLst>
            <a:ext uri="{FF2B5EF4-FFF2-40B4-BE49-F238E27FC236}">
              <a16:creationId xmlns:a16="http://schemas.microsoft.com/office/drawing/2014/main" id="{69873345-323D-4247-A62A-99A865CAB8F8}"/>
            </a:ext>
          </a:extLst>
        </xdr:cNvPr>
        <xdr:cNvPicPr>
          <a:picLocks noChangeAspect="1"/>
        </xdr:cNvPicPr>
      </xdr:nvPicPr>
      <xdr:blipFill>
        <a:blip xmlns:r="http://schemas.openxmlformats.org/officeDocument/2006/relationships" r:embed="rId1"/>
        <a:stretch>
          <a:fillRect/>
        </a:stretch>
      </xdr:blipFill>
      <xdr:spPr>
        <a:xfrm>
          <a:off x="12382500" y="635000"/>
          <a:ext cx="11252200" cy="7454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25400</xdr:colOff>
      <xdr:row>1</xdr:row>
      <xdr:rowOff>114300</xdr:rowOff>
    </xdr:from>
    <xdr:to>
      <xdr:col>30</xdr:col>
      <xdr:colOff>38100</xdr:colOff>
      <xdr:row>18</xdr:row>
      <xdr:rowOff>78945</xdr:rowOff>
    </xdr:to>
    <xdr:pic>
      <xdr:nvPicPr>
        <xdr:cNvPr id="2" name="Afbeelding 1">
          <a:extLst>
            <a:ext uri="{FF2B5EF4-FFF2-40B4-BE49-F238E27FC236}">
              <a16:creationId xmlns:a16="http://schemas.microsoft.com/office/drawing/2014/main" id="{3C09919D-3B53-4E44-BE0F-54B27EC1E499}"/>
            </a:ext>
          </a:extLst>
        </xdr:cNvPr>
        <xdr:cNvPicPr>
          <a:picLocks noChangeAspect="1"/>
        </xdr:cNvPicPr>
      </xdr:nvPicPr>
      <xdr:blipFill>
        <a:blip xmlns:r="http://schemas.openxmlformats.org/officeDocument/2006/relationships" r:embed="rId1"/>
        <a:stretch>
          <a:fillRect/>
        </a:stretch>
      </xdr:blipFill>
      <xdr:spPr>
        <a:xfrm>
          <a:off x="12661900" y="292100"/>
          <a:ext cx="11277600" cy="3012645"/>
        </a:xfrm>
        <a:prstGeom prst="rect">
          <a:avLst/>
        </a:prstGeom>
      </xdr:spPr>
    </xdr:pic>
    <xdr:clientData/>
  </xdr:twoCellAnchor>
  <xdr:twoCellAnchor editAs="oneCell">
    <xdr:from>
      <xdr:col>14</xdr:col>
      <xdr:colOff>88900</xdr:colOff>
      <xdr:row>19</xdr:row>
      <xdr:rowOff>76200</xdr:rowOff>
    </xdr:from>
    <xdr:to>
      <xdr:col>33</xdr:col>
      <xdr:colOff>508000</xdr:colOff>
      <xdr:row>52</xdr:row>
      <xdr:rowOff>152400</xdr:rowOff>
    </xdr:to>
    <xdr:pic>
      <xdr:nvPicPr>
        <xdr:cNvPr id="3" name="Afbeelding 2">
          <a:extLst>
            <a:ext uri="{FF2B5EF4-FFF2-40B4-BE49-F238E27FC236}">
              <a16:creationId xmlns:a16="http://schemas.microsoft.com/office/drawing/2014/main" id="{7CA470FA-D3A3-8241-9F78-CD48FAE09193}"/>
            </a:ext>
          </a:extLst>
        </xdr:cNvPr>
        <xdr:cNvPicPr>
          <a:picLocks noChangeAspect="1"/>
        </xdr:cNvPicPr>
      </xdr:nvPicPr>
      <xdr:blipFill>
        <a:blip xmlns:r="http://schemas.openxmlformats.org/officeDocument/2006/relationships" r:embed="rId2"/>
        <a:stretch>
          <a:fillRect/>
        </a:stretch>
      </xdr:blipFill>
      <xdr:spPr>
        <a:xfrm>
          <a:off x="12725400" y="3467100"/>
          <a:ext cx="13779500" cy="5638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279400</xdr:colOff>
      <xdr:row>46</xdr:row>
      <xdr:rowOff>50531</xdr:rowOff>
    </xdr:from>
    <xdr:to>
      <xdr:col>27</xdr:col>
      <xdr:colOff>495300</xdr:colOff>
      <xdr:row>70</xdr:row>
      <xdr:rowOff>101600</xdr:rowOff>
    </xdr:to>
    <xdr:pic>
      <xdr:nvPicPr>
        <xdr:cNvPr id="2" name="Afbeelding 1">
          <a:extLst>
            <a:ext uri="{FF2B5EF4-FFF2-40B4-BE49-F238E27FC236}">
              <a16:creationId xmlns:a16="http://schemas.microsoft.com/office/drawing/2014/main" id="{3F858571-B2A6-E046-81D4-03C73B59E8D4}"/>
            </a:ext>
          </a:extLst>
        </xdr:cNvPr>
        <xdr:cNvPicPr>
          <a:picLocks noChangeAspect="1"/>
        </xdr:cNvPicPr>
      </xdr:nvPicPr>
      <xdr:blipFill>
        <a:blip xmlns:r="http://schemas.openxmlformats.org/officeDocument/2006/relationships" r:embed="rId1"/>
        <a:stretch>
          <a:fillRect/>
        </a:stretch>
      </xdr:blipFill>
      <xdr:spPr>
        <a:xfrm>
          <a:off x="12788900" y="8267431"/>
          <a:ext cx="10096500" cy="4064269"/>
        </a:xfrm>
        <a:prstGeom prst="rect">
          <a:avLst/>
        </a:prstGeom>
      </xdr:spPr>
    </xdr:pic>
    <xdr:clientData/>
  </xdr:twoCellAnchor>
  <xdr:twoCellAnchor editAs="oneCell">
    <xdr:from>
      <xdr:col>14</xdr:col>
      <xdr:colOff>228600</xdr:colOff>
      <xdr:row>14</xdr:row>
      <xdr:rowOff>101600</xdr:rowOff>
    </xdr:from>
    <xdr:to>
      <xdr:col>28</xdr:col>
      <xdr:colOff>228600</xdr:colOff>
      <xdr:row>32</xdr:row>
      <xdr:rowOff>104345</xdr:rowOff>
    </xdr:to>
    <xdr:pic>
      <xdr:nvPicPr>
        <xdr:cNvPr id="3" name="Afbeelding 2">
          <a:extLst>
            <a:ext uri="{FF2B5EF4-FFF2-40B4-BE49-F238E27FC236}">
              <a16:creationId xmlns:a16="http://schemas.microsoft.com/office/drawing/2014/main" id="{E8DC57AB-3049-1B4D-BAA2-297D86634747}"/>
            </a:ext>
          </a:extLst>
        </xdr:cNvPr>
        <xdr:cNvPicPr>
          <a:picLocks noChangeAspect="1"/>
        </xdr:cNvPicPr>
      </xdr:nvPicPr>
      <xdr:blipFill>
        <a:blip xmlns:r="http://schemas.openxmlformats.org/officeDocument/2006/relationships" r:embed="rId2"/>
        <a:stretch>
          <a:fillRect/>
        </a:stretch>
      </xdr:blipFill>
      <xdr:spPr>
        <a:xfrm>
          <a:off x="12039600" y="2971800"/>
          <a:ext cx="11277600" cy="3012645"/>
        </a:xfrm>
        <a:prstGeom prst="rect">
          <a:avLst/>
        </a:prstGeom>
      </xdr:spPr>
    </xdr:pic>
    <xdr:clientData/>
  </xdr:twoCellAnchor>
  <xdr:twoCellAnchor editAs="oneCell">
    <xdr:from>
      <xdr:col>14</xdr:col>
      <xdr:colOff>139700</xdr:colOff>
      <xdr:row>1</xdr:row>
      <xdr:rowOff>25400</xdr:rowOff>
    </xdr:from>
    <xdr:to>
      <xdr:col>29</xdr:col>
      <xdr:colOff>546100</xdr:colOff>
      <xdr:row>14</xdr:row>
      <xdr:rowOff>32352</xdr:rowOff>
    </xdr:to>
    <xdr:pic>
      <xdr:nvPicPr>
        <xdr:cNvPr id="4" name="Afbeelding 3">
          <a:extLst>
            <a:ext uri="{FF2B5EF4-FFF2-40B4-BE49-F238E27FC236}">
              <a16:creationId xmlns:a16="http://schemas.microsoft.com/office/drawing/2014/main" id="{5667D6DE-10AB-8946-A343-6B63163075DC}"/>
            </a:ext>
          </a:extLst>
        </xdr:cNvPr>
        <xdr:cNvPicPr>
          <a:picLocks noChangeAspect="1"/>
        </xdr:cNvPicPr>
      </xdr:nvPicPr>
      <xdr:blipFill>
        <a:blip xmlns:r="http://schemas.openxmlformats.org/officeDocument/2006/relationships" r:embed="rId3"/>
        <a:stretch>
          <a:fillRect/>
        </a:stretch>
      </xdr:blipFill>
      <xdr:spPr>
        <a:xfrm>
          <a:off x="11950700" y="139700"/>
          <a:ext cx="12382500" cy="27628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76200</xdr:colOff>
      <xdr:row>42</xdr:row>
      <xdr:rowOff>105204</xdr:rowOff>
    </xdr:from>
    <xdr:to>
      <xdr:col>26</xdr:col>
      <xdr:colOff>558800</xdr:colOff>
      <xdr:row>68</xdr:row>
      <xdr:rowOff>101599</xdr:rowOff>
    </xdr:to>
    <xdr:pic>
      <xdr:nvPicPr>
        <xdr:cNvPr id="3" name="Afbeelding 2">
          <a:extLst>
            <a:ext uri="{FF2B5EF4-FFF2-40B4-BE49-F238E27FC236}">
              <a16:creationId xmlns:a16="http://schemas.microsoft.com/office/drawing/2014/main" id="{12B9A3A4-6FE2-0E49-8A3A-5F3D53BF9293}"/>
            </a:ext>
          </a:extLst>
        </xdr:cNvPr>
        <xdr:cNvPicPr>
          <a:picLocks noChangeAspect="1"/>
        </xdr:cNvPicPr>
      </xdr:nvPicPr>
      <xdr:blipFill>
        <a:blip xmlns:r="http://schemas.openxmlformats.org/officeDocument/2006/relationships" r:embed="rId1"/>
        <a:stretch>
          <a:fillRect/>
        </a:stretch>
      </xdr:blipFill>
      <xdr:spPr>
        <a:xfrm>
          <a:off x="12801600" y="7318804"/>
          <a:ext cx="8280400" cy="4327095"/>
        </a:xfrm>
        <a:prstGeom prst="rect">
          <a:avLst/>
        </a:prstGeom>
      </xdr:spPr>
    </xdr:pic>
    <xdr:clientData/>
  </xdr:twoCellAnchor>
  <xdr:twoCellAnchor editAs="oneCell">
    <xdr:from>
      <xdr:col>15</xdr:col>
      <xdr:colOff>203200</xdr:colOff>
      <xdr:row>1</xdr:row>
      <xdr:rowOff>114300</xdr:rowOff>
    </xdr:from>
    <xdr:to>
      <xdr:col>33</xdr:col>
      <xdr:colOff>520700</xdr:colOff>
      <xdr:row>40</xdr:row>
      <xdr:rowOff>152400</xdr:rowOff>
    </xdr:to>
    <xdr:pic>
      <xdr:nvPicPr>
        <xdr:cNvPr id="4" name="Afbeelding 3">
          <a:extLst>
            <a:ext uri="{FF2B5EF4-FFF2-40B4-BE49-F238E27FC236}">
              <a16:creationId xmlns:a16="http://schemas.microsoft.com/office/drawing/2014/main" id="{A9F40551-95CD-0340-A062-FEFBE17086B5}"/>
            </a:ext>
          </a:extLst>
        </xdr:cNvPr>
        <xdr:cNvPicPr>
          <a:picLocks noChangeAspect="1"/>
        </xdr:cNvPicPr>
      </xdr:nvPicPr>
      <xdr:blipFill>
        <a:blip xmlns:r="http://schemas.openxmlformats.org/officeDocument/2006/relationships" r:embed="rId2"/>
        <a:stretch>
          <a:fillRect/>
        </a:stretch>
      </xdr:blipFill>
      <xdr:spPr>
        <a:xfrm>
          <a:off x="12928600" y="279400"/>
          <a:ext cx="13004800" cy="680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469900</xdr:colOff>
      <xdr:row>1</xdr:row>
      <xdr:rowOff>0</xdr:rowOff>
    </xdr:from>
    <xdr:to>
      <xdr:col>26</xdr:col>
      <xdr:colOff>38100</xdr:colOff>
      <xdr:row>9</xdr:row>
      <xdr:rowOff>91577</xdr:rowOff>
    </xdr:to>
    <xdr:pic>
      <xdr:nvPicPr>
        <xdr:cNvPr id="2" name="Afbeelding 1">
          <a:extLst>
            <a:ext uri="{FF2B5EF4-FFF2-40B4-BE49-F238E27FC236}">
              <a16:creationId xmlns:a16="http://schemas.microsoft.com/office/drawing/2014/main" id="{63593EFC-A010-9843-92DD-DA3B8250B661}"/>
            </a:ext>
          </a:extLst>
        </xdr:cNvPr>
        <xdr:cNvPicPr>
          <a:picLocks noChangeAspect="1"/>
        </xdr:cNvPicPr>
      </xdr:nvPicPr>
      <xdr:blipFill>
        <a:blip xmlns:r="http://schemas.openxmlformats.org/officeDocument/2006/relationships" r:embed="rId1"/>
        <a:stretch>
          <a:fillRect/>
        </a:stretch>
      </xdr:blipFill>
      <xdr:spPr>
        <a:xfrm>
          <a:off x="14224000" y="114300"/>
          <a:ext cx="7950200" cy="1717177"/>
        </a:xfrm>
        <a:prstGeom prst="rect">
          <a:avLst/>
        </a:prstGeom>
      </xdr:spPr>
    </xdr:pic>
    <xdr:clientData/>
  </xdr:twoCellAnchor>
  <xdr:twoCellAnchor editAs="oneCell">
    <xdr:from>
      <xdr:col>14</xdr:col>
      <xdr:colOff>571500</xdr:colOff>
      <xdr:row>9</xdr:row>
      <xdr:rowOff>143202</xdr:rowOff>
    </xdr:from>
    <xdr:to>
      <xdr:col>25</xdr:col>
      <xdr:colOff>266108</xdr:colOff>
      <xdr:row>37</xdr:row>
      <xdr:rowOff>12700</xdr:rowOff>
    </xdr:to>
    <xdr:pic>
      <xdr:nvPicPr>
        <xdr:cNvPr id="3" name="Afbeelding 2">
          <a:extLst>
            <a:ext uri="{FF2B5EF4-FFF2-40B4-BE49-F238E27FC236}">
              <a16:creationId xmlns:a16="http://schemas.microsoft.com/office/drawing/2014/main" id="{40E2BEB2-FC0D-704E-B925-FB4CE980B7CC}"/>
            </a:ext>
          </a:extLst>
        </xdr:cNvPr>
        <xdr:cNvPicPr>
          <a:picLocks noChangeAspect="1"/>
        </xdr:cNvPicPr>
      </xdr:nvPicPr>
      <xdr:blipFill>
        <a:blip xmlns:r="http://schemas.openxmlformats.org/officeDocument/2006/relationships" r:embed="rId2"/>
        <a:stretch>
          <a:fillRect/>
        </a:stretch>
      </xdr:blipFill>
      <xdr:spPr>
        <a:xfrm>
          <a:off x="14325600" y="1883102"/>
          <a:ext cx="7378108" cy="4860598"/>
        </a:xfrm>
        <a:prstGeom prst="rect">
          <a:avLst/>
        </a:prstGeom>
      </xdr:spPr>
    </xdr:pic>
    <xdr:clientData/>
  </xdr:twoCellAnchor>
  <xdr:twoCellAnchor editAs="oneCell">
    <xdr:from>
      <xdr:col>14</xdr:col>
      <xdr:colOff>660400</xdr:colOff>
      <xdr:row>37</xdr:row>
      <xdr:rowOff>138952</xdr:rowOff>
    </xdr:from>
    <xdr:to>
      <xdr:col>25</xdr:col>
      <xdr:colOff>308786</xdr:colOff>
      <xdr:row>43</xdr:row>
      <xdr:rowOff>114299</xdr:rowOff>
    </xdr:to>
    <xdr:pic>
      <xdr:nvPicPr>
        <xdr:cNvPr id="4" name="Afbeelding 3">
          <a:extLst>
            <a:ext uri="{FF2B5EF4-FFF2-40B4-BE49-F238E27FC236}">
              <a16:creationId xmlns:a16="http://schemas.microsoft.com/office/drawing/2014/main" id="{C5007904-B814-1943-8497-EDE264D9A8E8}"/>
            </a:ext>
          </a:extLst>
        </xdr:cNvPr>
        <xdr:cNvPicPr>
          <a:picLocks noChangeAspect="1"/>
        </xdr:cNvPicPr>
      </xdr:nvPicPr>
      <xdr:blipFill>
        <a:blip xmlns:r="http://schemas.openxmlformats.org/officeDocument/2006/relationships" r:embed="rId3"/>
        <a:stretch>
          <a:fillRect/>
        </a:stretch>
      </xdr:blipFill>
      <xdr:spPr>
        <a:xfrm>
          <a:off x="14414500" y="6869952"/>
          <a:ext cx="7331886" cy="9659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33</xdr:col>
      <xdr:colOff>400050</xdr:colOff>
      <xdr:row>85</xdr:row>
      <xdr:rowOff>95250</xdr:rowOff>
    </xdr:from>
    <xdr:ext cx="4219575" cy="1400175"/>
    <xdr:grpSp>
      <xdr:nvGrpSpPr>
        <xdr:cNvPr id="2" name="Shape 2">
          <a:extLst>
            <a:ext uri="{FF2B5EF4-FFF2-40B4-BE49-F238E27FC236}">
              <a16:creationId xmlns:a16="http://schemas.microsoft.com/office/drawing/2014/main" id="{ADD8714C-261B-1543-87B4-D702C717FF3F}"/>
            </a:ext>
          </a:extLst>
        </xdr:cNvPr>
        <xdr:cNvGrpSpPr/>
      </xdr:nvGrpSpPr>
      <xdr:grpSpPr>
        <a:xfrm>
          <a:off x="26638250" y="16910050"/>
          <a:ext cx="4219575" cy="1400175"/>
          <a:chOff x="3264788" y="3108488"/>
          <a:chExt cx="4162425" cy="1343025"/>
        </a:xfrm>
      </xdr:grpSpPr>
      <xdr:cxnSp macro="">
        <xdr:nvCxnSpPr>
          <xdr:cNvPr id="3" name="Shape 3">
            <a:extLst>
              <a:ext uri="{FF2B5EF4-FFF2-40B4-BE49-F238E27FC236}">
                <a16:creationId xmlns:a16="http://schemas.microsoft.com/office/drawing/2014/main" id="{1A643816-226A-394B-B986-AF2C29300696}"/>
              </a:ext>
            </a:extLst>
          </xdr:cNvPr>
          <xdr:cNvCxnSpPr/>
        </xdr:nvCxnSpPr>
        <xdr:spPr>
          <a:xfrm>
            <a:off x="3264788" y="3108488"/>
            <a:ext cx="4162425" cy="1343025"/>
          </a:xfrm>
          <a:prstGeom prst="bentConnector3">
            <a:avLst>
              <a:gd name="adj1" fmla="val 50000"/>
            </a:avLst>
          </a:prstGeom>
          <a:noFill/>
          <a:ln w="57150" cap="flat" cmpd="sng">
            <a:solidFill>
              <a:srgbClr val="4A7EBB"/>
            </a:solidFill>
            <a:prstDash val="solid"/>
            <a:miter lim="800000"/>
            <a:headEnd type="none" w="med" len="med"/>
            <a:tailEnd type="triangle" w="med" len="med"/>
          </a:ln>
        </xdr:spPr>
      </xdr:cxnSp>
    </xdr:grpSp>
    <xdr:clientData fLocksWithSheet="0"/>
  </xdr:oneCellAnchor>
  <xdr:oneCellAnchor>
    <xdr:from>
      <xdr:col>30</xdr:col>
      <xdr:colOff>304800</xdr:colOff>
      <xdr:row>72</xdr:row>
      <xdr:rowOff>28575</xdr:rowOff>
    </xdr:from>
    <xdr:ext cx="1695450" cy="1019175"/>
    <xdr:sp macro="" textlink="">
      <xdr:nvSpPr>
        <xdr:cNvPr id="4" name="Shape 4">
          <a:extLst>
            <a:ext uri="{FF2B5EF4-FFF2-40B4-BE49-F238E27FC236}">
              <a16:creationId xmlns:a16="http://schemas.microsoft.com/office/drawing/2014/main" id="{3D6E30EA-2EA7-B14B-82DF-40DBF9813544}"/>
            </a:ext>
          </a:extLst>
        </xdr:cNvPr>
        <xdr:cNvSpPr/>
      </xdr:nvSpPr>
      <xdr:spPr>
        <a:xfrm>
          <a:off x="24434800" y="14125575"/>
          <a:ext cx="1695450" cy="1019175"/>
        </a:xfrm>
        <a:prstGeom prst="rightArrowCallout">
          <a:avLst>
            <a:gd name="adj1" fmla="val 25000"/>
            <a:gd name="adj2" fmla="val 25000"/>
            <a:gd name="adj3" fmla="val 25000"/>
            <a:gd name="adj4" fmla="val 64977"/>
          </a:avLst>
        </a:prstGeom>
        <a:solidFill>
          <a:srgbClr val="4F81BD"/>
        </a:solidFill>
        <a:ln w="25400" cap="flat" cmpd="sng">
          <a:solidFill>
            <a:srgbClr val="385D8A"/>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i="0" u="none" strike="noStrike">
              <a:solidFill>
                <a:srgbClr val="FFFFFF"/>
              </a:solidFill>
              <a:latin typeface="Calibri"/>
              <a:ea typeface="Calibri"/>
              <a:cs typeface="Calibri"/>
              <a:sym typeface="Calibri"/>
            </a:rPr>
            <a:t>Let op! Dit is de prijs exclusief BTW! </a:t>
          </a:r>
          <a:endParaRPr sz="1400"/>
        </a:p>
      </xdr:txBody>
    </xdr:sp>
    <xdr:clientData fLocksWithSheet="0"/>
  </xdr:oneCellAnchor>
  <xdr:oneCellAnchor>
    <xdr:from>
      <xdr:col>26</xdr:col>
      <xdr:colOff>523875</xdr:colOff>
      <xdr:row>92</xdr:row>
      <xdr:rowOff>57150</xdr:rowOff>
    </xdr:from>
    <xdr:ext cx="10487025" cy="1466850"/>
    <xdr:pic>
      <xdr:nvPicPr>
        <xdr:cNvPr id="5" name="image2.png">
          <a:extLst>
            <a:ext uri="{FF2B5EF4-FFF2-40B4-BE49-F238E27FC236}">
              <a16:creationId xmlns:a16="http://schemas.microsoft.com/office/drawing/2014/main" id="{55E6FF64-0B17-CD41-B932-67361F6482E6}"/>
            </a:ext>
          </a:extLst>
        </xdr:cNvPr>
        <xdr:cNvPicPr preferRelativeResize="0"/>
      </xdr:nvPicPr>
      <xdr:blipFill>
        <a:blip xmlns:r="http://schemas.openxmlformats.org/officeDocument/2006/relationships" r:embed="rId1" cstate="print"/>
        <a:stretch>
          <a:fillRect/>
        </a:stretch>
      </xdr:blipFill>
      <xdr:spPr>
        <a:xfrm>
          <a:off x="21694775" y="17964150"/>
          <a:ext cx="10487025" cy="1466850"/>
        </a:xfrm>
        <a:prstGeom prst="rect">
          <a:avLst/>
        </a:prstGeom>
        <a:noFill/>
      </xdr:spPr>
    </xdr:pic>
    <xdr:clientData fLocksWithSheet="0"/>
  </xdr:oneCellAnchor>
  <xdr:oneCellAnchor>
    <xdr:from>
      <xdr:col>33</xdr:col>
      <xdr:colOff>409575</xdr:colOff>
      <xdr:row>69</xdr:row>
      <xdr:rowOff>66675</xdr:rowOff>
    </xdr:from>
    <xdr:ext cx="3238500" cy="3438525"/>
    <xdr:pic>
      <xdr:nvPicPr>
        <xdr:cNvPr id="6" name="image3.png">
          <a:extLst>
            <a:ext uri="{FF2B5EF4-FFF2-40B4-BE49-F238E27FC236}">
              <a16:creationId xmlns:a16="http://schemas.microsoft.com/office/drawing/2014/main" id="{0881D7B7-2FC6-2040-895C-4C9F47F58B35}"/>
            </a:ext>
          </a:extLst>
        </xdr:cNvPr>
        <xdr:cNvPicPr preferRelativeResize="0"/>
      </xdr:nvPicPr>
      <xdr:blipFill>
        <a:blip xmlns:r="http://schemas.openxmlformats.org/officeDocument/2006/relationships" r:embed="rId2" cstate="print"/>
        <a:stretch>
          <a:fillRect/>
        </a:stretch>
      </xdr:blipFill>
      <xdr:spPr>
        <a:xfrm>
          <a:off x="26647775" y="13592175"/>
          <a:ext cx="3238500" cy="3438525"/>
        </a:xfrm>
        <a:prstGeom prst="rect">
          <a:avLst/>
        </a:prstGeom>
        <a:noFill/>
      </xdr:spPr>
    </xdr:pic>
    <xdr:clientData fLocksWithSheet="0"/>
  </xdr:oneCellAnchor>
  <xdr:oneCellAnchor>
    <xdr:from>
      <xdr:col>40</xdr:col>
      <xdr:colOff>371475</xdr:colOff>
      <xdr:row>76</xdr:row>
      <xdr:rowOff>114300</xdr:rowOff>
    </xdr:from>
    <xdr:ext cx="3419475" cy="3952875"/>
    <xdr:pic>
      <xdr:nvPicPr>
        <xdr:cNvPr id="7" name="image4.png">
          <a:extLst>
            <a:ext uri="{FF2B5EF4-FFF2-40B4-BE49-F238E27FC236}">
              <a16:creationId xmlns:a16="http://schemas.microsoft.com/office/drawing/2014/main" id="{0AFAF71F-B9A6-9945-B02E-1B3F717AB2B6}"/>
            </a:ext>
          </a:extLst>
        </xdr:cNvPr>
        <xdr:cNvPicPr preferRelativeResize="0"/>
      </xdr:nvPicPr>
      <xdr:blipFill>
        <a:blip xmlns:r="http://schemas.openxmlformats.org/officeDocument/2006/relationships" r:embed="rId3" cstate="print"/>
        <a:stretch>
          <a:fillRect/>
        </a:stretch>
      </xdr:blipFill>
      <xdr:spPr>
        <a:xfrm>
          <a:off x="30876875" y="14973300"/>
          <a:ext cx="3419475" cy="39528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35</xdr:col>
      <xdr:colOff>400050</xdr:colOff>
      <xdr:row>85</xdr:row>
      <xdr:rowOff>95250</xdr:rowOff>
    </xdr:from>
    <xdr:ext cx="4219575" cy="1400175"/>
    <xdr:grpSp>
      <xdr:nvGrpSpPr>
        <xdr:cNvPr id="2" name="Shape 2">
          <a:extLst>
            <a:ext uri="{FF2B5EF4-FFF2-40B4-BE49-F238E27FC236}">
              <a16:creationId xmlns:a16="http://schemas.microsoft.com/office/drawing/2014/main" id="{72CF1C6E-C3E9-9B49-B8D1-1B549F98D91A}"/>
            </a:ext>
          </a:extLst>
        </xdr:cNvPr>
        <xdr:cNvGrpSpPr/>
      </xdr:nvGrpSpPr>
      <xdr:grpSpPr>
        <a:xfrm>
          <a:off x="28568650" y="16910050"/>
          <a:ext cx="4219575" cy="1400175"/>
          <a:chOff x="3264788" y="3108488"/>
          <a:chExt cx="4162425" cy="1343025"/>
        </a:xfrm>
      </xdr:grpSpPr>
      <xdr:cxnSp macro="">
        <xdr:nvCxnSpPr>
          <xdr:cNvPr id="3" name="Shape 3">
            <a:extLst>
              <a:ext uri="{FF2B5EF4-FFF2-40B4-BE49-F238E27FC236}">
                <a16:creationId xmlns:a16="http://schemas.microsoft.com/office/drawing/2014/main" id="{D6B2C9A3-E0FE-8D4E-8123-A75801CEBB72}"/>
              </a:ext>
            </a:extLst>
          </xdr:cNvPr>
          <xdr:cNvCxnSpPr/>
        </xdr:nvCxnSpPr>
        <xdr:spPr>
          <a:xfrm>
            <a:off x="3264788" y="3108488"/>
            <a:ext cx="4162425" cy="1343025"/>
          </a:xfrm>
          <a:prstGeom prst="bentConnector3">
            <a:avLst>
              <a:gd name="adj1" fmla="val 50000"/>
            </a:avLst>
          </a:prstGeom>
          <a:noFill/>
          <a:ln w="57150" cap="flat" cmpd="sng">
            <a:solidFill>
              <a:srgbClr val="4A7EBB"/>
            </a:solidFill>
            <a:prstDash val="solid"/>
            <a:miter lim="800000"/>
            <a:headEnd type="none" w="med" len="med"/>
            <a:tailEnd type="triangle" w="med" len="med"/>
          </a:ln>
        </xdr:spPr>
      </xdr:cxnSp>
    </xdr:grpSp>
    <xdr:clientData fLocksWithSheet="0"/>
  </xdr:oneCellAnchor>
  <xdr:oneCellAnchor>
    <xdr:from>
      <xdr:col>30</xdr:col>
      <xdr:colOff>304800</xdr:colOff>
      <xdr:row>72</xdr:row>
      <xdr:rowOff>28575</xdr:rowOff>
    </xdr:from>
    <xdr:ext cx="1695450" cy="1019175"/>
    <xdr:sp macro="" textlink="">
      <xdr:nvSpPr>
        <xdr:cNvPr id="4" name="Shape 4">
          <a:extLst>
            <a:ext uri="{FF2B5EF4-FFF2-40B4-BE49-F238E27FC236}">
              <a16:creationId xmlns:a16="http://schemas.microsoft.com/office/drawing/2014/main" id="{24A831FE-98EC-C841-8868-9B9C0BCC7FAA}"/>
            </a:ext>
          </a:extLst>
        </xdr:cNvPr>
        <xdr:cNvSpPr/>
      </xdr:nvSpPr>
      <xdr:spPr>
        <a:xfrm>
          <a:off x="24765000" y="14125575"/>
          <a:ext cx="1695450" cy="1019175"/>
        </a:xfrm>
        <a:prstGeom prst="rightArrowCallout">
          <a:avLst>
            <a:gd name="adj1" fmla="val 25000"/>
            <a:gd name="adj2" fmla="val 25000"/>
            <a:gd name="adj3" fmla="val 25000"/>
            <a:gd name="adj4" fmla="val 64977"/>
          </a:avLst>
        </a:prstGeom>
        <a:solidFill>
          <a:srgbClr val="4F81BD"/>
        </a:solidFill>
        <a:ln w="25400" cap="flat" cmpd="sng">
          <a:solidFill>
            <a:srgbClr val="385D8A"/>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i="0" u="none" strike="noStrike">
              <a:solidFill>
                <a:srgbClr val="FFFFFF"/>
              </a:solidFill>
              <a:latin typeface="Calibri"/>
              <a:ea typeface="Calibri"/>
              <a:cs typeface="Calibri"/>
              <a:sym typeface="Calibri"/>
            </a:rPr>
            <a:t>Let op! Dit is de prijs exclusief BTW! </a:t>
          </a:r>
          <a:endParaRPr sz="1400"/>
        </a:p>
      </xdr:txBody>
    </xdr:sp>
    <xdr:clientData fLocksWithSheet="0"/>
  </xdr:oneCellAnchor>
  <xdr:oneCellAnchor>
    <xdr:from>
      <xdr:col>27</xdr:col>
      <xdr:colOff>9525</xdr:colOff>
      <xdr:row>90</xdr:row>
      <xdr:rowOff>152400</xdr:rowOff>
    </xdr:from>
    <xdr:ext cx="10487025" cy="1466850"/>
    <xdr:pic>
      <xdr:nvPicPr>
        <xdr:cNvPr id="5" name="image2.png">
          <a:extLst>
            <a:ext uri="{FF2B5EF4-FFF2-40B4-BE49-F238E27FC236}">
              <a16:creationId xmlns:a16="http://schemas.microsoft.com/office/drawing/2014/main" id="{3A2200D8-C1E2-1448-848D-F922D033D605}"/>
            </a:ext>
          </a:extLst>
        </xdr:cNvPr>
        <xdr:cNvPicPr preferRelativeResize="0"/>
      </xdr:nvPicPr>
      <xdr:blipFill>
        <a:blip xmlns:r="http://schemas.openxmlformats.org/officeDocument/2006/relationships" r:embed="rId1" cstate="print"/>
        <a:stretch>
          <a:fillRect/>
        </a:stretch>
      </xdr:blipFill>
      <xdr:spPr>
        <a:xfrm>
          <a:off x="21967825" y="17678400"/>
          <a:ext cx="10487025" cy="1466850"/>
        </a:xfrm>
        <a:prstGeom prst="rect">
          <a:avLst/>
        </a:prstGeom>
        <a:noFill/>
      </xdr:spPr>
    </xdr:pic>
    <xdr:clientData fLocksWithSheet="0"/>
  </xdr:oneCellAnchor>
  <xdr:oneCellAnchor>
    <xdr:from>
      <xdr:col>33</xdr:col>
      <xdr:colOff>409575</xdr:colOff>
      <xdr:row>69</xdr:row>
      <xdr:rowOff>66675</xdr:rowOff>
    </xdr:from>
    <xdr:ext cx="3238500" cy="3438525"/>
    <xdr:pic>
      <xdr:nvPicPr>
        <xdr:cNvPr id="6" name="image3.png">
          <a:extLst>
            <a:ext uri="{FF2B5EF4-FFF2-40B4-BE49-F238E27FC236}">
              <a16:creationId xmlns:a16="http://schemas.microsoft.com/office/drawing/2014/main" id="{59E02475-9744-E446-B37C-9F7C86CB2F59}"/>
            </a:ext>
          </a:extLst>
        </xdr:cNvPr>
        <xdr:cNvPicPr preferRelativeResize="0"/>
      </xdr:nvPicPr>
      <xdr:blipFill>
        <a:blip xmlns:r="http://schemas.openxmlformats.org/officeDocument/2006/relationships" r:embed="rId2" cstate="print"/>
        <a:stretch>
          <a:fillRect/>
        </a:stretch>
      </xdr:blipFill>
      <xdr:spPr>
        <a:xfrm>
          <a:off x="27358975" y="13592175"/>
          <a:ext cx="3238500" cy="3438525"/>
        </a:xfrm>
        <a:prstGeom prst="rect">
          <a:avLst/>
        </a:prstGeom>
        <a:noFill/>
      </xdr:spPr>
    </xdr:pic>
    <xdr:clientData fLocksWithSheet="0"/>
  </xdr:oneCellAnchor>
  <xdr:oneCellAnchor>
    <xdr:from>
      <xdr:col>40</xdr:col>
      <xdr:colOff>371475</xdr:colOff>
      <xdr:row>76</xdr:row>
      <xdr:rowOff>114300</xdr:rowOff>
    </xdr:from>
    <xdr:ext cx="3419475" cy="3952875"/>
    <xdr:pic>
      <xdr:nvPicPr>
        <xdr:cNvPr id="7" name="image4.png">
          <a:extLst>
            <a:ext uri="{FF2B5EF4-FFF2-40B4-BE49-F238E27FC236}">
              <a16:creationId xmlns:a16="http://schemas.microsoft.com/office/drawing/2014/main" id="{E1A2DC02-39B1-BF48-BFC9-968C73B06EDD}"/>
            </a:ext>
          </a:extLst>
        </xdr:cNvPr>
        <xdr:cNvPicPr preferRelativeResize="0"/>
      </xdr:nvPicPr>
      <xdr:blipFill>
        <a:blip xmlns:r="http://schemas.openxmlformats.org/officeDocument/2006/relationships" r:embed="rId3" cstate="print"/>
        <a:stretch>
          <a:fillRect/>
        </a:stretch>
      </xdr:blipFill>
      <xdr:spPr>
        <a:xfrm>
          <a:off x="31588075" y="14973300"/>
          <a:ext cx="3419475" cy="3952875"/>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Mark Garmann" id="{AC8F664B-98E7-6C41-9E4B-871C637C9041}" userId="edfd7df5731df956" providerId="Windows Live"/>
  <person displayName="Bezooijen, Natascha van" id="{26D96559-B648-CC48-BCCD-F50B460A6D70}" userId="S::n.vanbezooijen@arriva.nl::3816b803-7049-434b-98fe-2ef7809b3f65" providerId="AD"/>
  <person displayName="Eeckhout, Gerbrand van den" id="{FA753A3B-4C04-8C4F-BEDB-7CA694EAECEA}" userId="S::g.vandeneeckhout@arriva.nl::e0e65dc0-3093-403d-93c4-cf4438f846ea" providerId="AD"/>
  <person displayName="Verstegen - Cuijpers, Marijke" id="{FA060C5A-77B8-7344-ADF7-E46526A7FAC9}" userId="S::marijke.verstegen@arriva.nl::a135cfb4-f438-4624-babf-0873319b93f7" providerId="AD"/>
</personList>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0" dT="2020-12-04T12:10:00.05" personId="{26D96559-B648-CC48-BCCD-F50B460A6D70}" id="{F3E73933-88F8-8E40-B5F1-52C016D3B9A9}">
    <text>wordt pas week 50 vastgesteld</text>
  </threadedComment>
  <threadedComment ref="H53" dT="2019-12-10T14:46:13.77" personId="{26D96559-B648-CC48-BCCD-F50B460A6D70}" id="{16ECAC4E-5B37-C84F-9414-3C466081DD18}">
    <text>Let op per 1-1-2020 geen voorverkoop CT Stadskaartjes meer</text>
  </threadedComment>
</ThreadedComments>
</file>

<file path=xl/threadedComments/threadedComment2.xml><?xml version="1.0" encoding="utf-8"?>
<ThreadedComments xmlns="http://schemas.microsoft.com/office/spreadsheetml/2018/threadedcomments" xmlns:x="http://schemas.openxmlformats.org/spreadsheetml/2006/main">
  <threadedComment ref="C54" dT="2019-12-10T14:44:48.94" personId="{26D96559-B648-CC48-BCCD-F50B460A6D70}" id="{58EE57E0-6FE9-6B4B-B39A-504E23DE4DD1}">
    <text>tarief voor de Store op €0,- wordt uitgeleverd in de store maar vooraf verekend. 
Mailwisseling Pierre, Chris Henk 08-11-2018</text>
  </threadedComment>
  <threadedComment ref="G103" dT="2019-12-10T14:46:13.77" personId="{26D96559-B648-CC48-BCCD-F50B460A6D70}" id="{8F685352-9F34-5F48-835A-780855375D45}">
    <text>Let op per 1-1-2020 geen voorverkoop CT Stadskaartjes meer</text>
  </threadedComment>
</ThreadedComments>
</file>

<file path=xl/threadedComments/threadedComment3.xml><?xml version="1.0" encoding="utf-8"?>
<ThreadedComments xmlns="http://schemas.microsoft.com/office/spreadsheetml/2018/threadedcomments" xmlns:x="http://schemas.openxmlformats.org/spreadsheetml/2006/main">
  <threadedComment ref="B10" dT="2021-08-11T13:52:52.73" personId="{26D96559-B648-CC48-BCCD-F50B460A6D70}" id="{58FDD915-5DC5-174C-A6DE-312D7D4A2D6E}">
    <text>Opvragen bij CXX Herman de Gooijer en Martijn Cats</text>
  </threadedComment>
  <threadedComment ref="B76" dT="2021-08-11T14:08:15.26" personId="{26D96559-B648-CC48-BCCD-F50B460A6D70}" id="{2FDFC4F9-4EDC-2A4E-BB1E-5F7312ABFC90}">
    <text>CXX Herman de Gooijer en Martijn Cats</text>
  </threadedComment>
  <threadedComment ref="B81" dT="2021-09-24T12:15:38.88" personId="{FA060C5A-77B8-7344-ADF7-E46526A7FAC9}" id="{90F49774-56D6-D348-9B78-96E5BD9E69D0}">
    <text>In deze lijst ontbreekt het P+R Maastricht Altijd Vrij abonnement a € 27,85</text>
  </threadedComment>
  <threadedComment ref="J87" dT="2021-12-09T13:39:39.80" personId="{FA753A3B-4C04-8C4F-BEDB-7CA694EAECEA}" id="{4C322C6B-3556-AA4F-B2C9-58F2CD516121}">
    <text>Foutieve prijs doorgevoerd, dit had moeten zijn 42,30</text>
  </threadedComment>
  <threadedComment ref="J88" dT="2021-12-09T13:39:45.94" personId="{FA753A3B-4C04-8C4F-BEDB-7CA694EAECEA}" id="{89EBC38C-5B42-9F47-AC6C-9FF19B63F634}">
    <text>Foutieve prijs doorgevoerd, dit had moeten zijn 49,00</text>
  </threadedComment>
  <threadedComment ref="J90" dT="2021-12-09T13:40:19.17" personId="{FA753A3B-4C04-8C4F-BEDB-7CA694EAECEA}" id="{5A7AF5DA-9E54-AD45-B858-60611C7346ED}">
    <text>Foutieve prijs doorgevoerd, dit had moeten zijn 123,00</text>
  </threadedComment>
  <threadedComment ref="J91" dT="2021-12-09T13:49:24.52" personId="{FA753A3B-4C04-8C4F-BEDB-7CA694EAECEA}" id="{1AEF9911-9A04-EE4D-84E2-EDB0F8F0D849}">
    <text>Foutieve prijs doorgevoerd, had moeten zijn 139,90</text>
  </threadedComment>
  <threadedComment ref="B112" dT="2021-12-09T13:37:13.54" personId="{FA753A3B-4C04-8C4F-BEDB-7CA694EAECEA}" id="{2F973B74-5040-CA41-BEE0-2E2FDBE4A980}">
    <text>nieuw product</text>
  </threadedComment>
  <threadedComment ref="K142" dT="2021-12-09T13:45:10.39" personId="{FA753A3B-4C04-8C4F-BEDB-7CA694EAECEA}" id="{24D71B8D-5443-6043-81D7-F1AA573F7F2F}">
    <text>nog niet bekend</text>
  </threadedComment>
  <threadedComment ref="K142" dT="2021-12-09T16:01:45.71" personId="{AC8F664B-98E7-6C41-9E4B-871C637C9041}" id="{92338D01-BCBB-114D-8A40-3D2BF202B324}" parentId="{24D71B8D-5443-6043-81D7-F1AA573F7F2F}">
    <text xml:space="preserve">voorlopig prijzen 2021 ingevuld
</text>
  </threadedComment>
  <threadedComment ref="K143" dT="2021-12-09T13:45:20.08" personId="{FA753A3B-4C04-8C4F-BEDB-7CA694EAECEA}" id="{2B99588D-E418-7E48-B8EC-00EEA506A235}">
    <text>nog niet bekend</text>
  </threadedComment>
  <threadedComment ref="K143" dT="2021-12-09T16:01:58.36" personId="{AC8F664B-98E7-6C41-9E4B-871C637C9041}" id="{FC5F0583-3B8F-AF48-B2C9-A2545C1C7BFD}" parentId="{2B99588D-E418-7E48-B8EC-00EEA506A235}">
    <text>voorlopig prijzen 2021 ingevuld</text>
  </threadedComment>
</ThreadedComments>
</file>

<file path=xl/threadedComments/threadedComment4.xml><?xml version="1.0" encoding="utf-8"?>
<ThreadedComments xmlns="http://schemas.microsoft.com/office/spreadsheetml/2018/threadedcomments" xmlns:x="http://schemas.openxmlformats.org/spreadsheetml/2006/main">
  <threadedComment ref="H10" dT="2021-11-02T12:15:01.58" personId="{AC8F664B-98E7-6C41-9E4B-871C637C9041}" id="{75D57ADA-56B0-AF4E-805E-249DFB3197EB}">
    <text>tarief is niet juist, moet 34,50 zijn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 Id="rId4" Type="http://schemas.microsoft.com/office/2017/10/relationships/threadedComment" Target="../threadedComments/threadedComment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46C21-1260-6B47-9B12-D8AE41C12617}">
  <dimension ref="A1:D40"/>
  <sheetViews>
    <sheetView tabSelected="1" workbookViewId="0">
      <selection activeCell="D32" sqref="D32"/>
    </sheetView>
  </sheetViews>
  <sheetFormatPr baseColWidth="10" defaultColWidth="9.1640625" defaultRowHeight="13" x14ac:dyDescent="0.2"/>
  <cols>
    <col min="1" max="1" width="4.1640625" style="258" customWidth="1"/>
    <col min="2" max="2" width="8" style="258" customWidth="1"/>
    <col min="3" max="3" width="23" style="258" bestFit="1" customWidth="1"/>
    <col min="4" max="4" width="165.33203125" style="258" customWidth="1"/>
    <col min="5" max="16384" width="9.1640625" style="258"/>
  </cols>
  <sheetData>
    <row r="1" spans="1:4" x14ac:dyDescent="0.2">
      <c r="A1" s="268"/>
      <c r="B1" s="267" t="s">
        <v>167</v>
      </c>
      <c r="C1" s="267"/>
    </row>
    <row r="2" spans="1:4" x14ac:dyDescent="0.2">
      <c r="A2" s="266"/>
      <c r="B2" s="1110" t="s">
        <v>166</v>
      </c>
      <c r="C2" s="1110"/>
      <c r="D2" s="1110"/>
    </row>
    <row r="3" spans="1:4" x14ac:dyDescent="0.2">
      <c r="A3" s="264"/>
      <c r="B3" s="258" t="s">
        <v>165</v>
      </c>
    </row>
    <row r="5" spans="1:4" x14ac:dyDescent="0.2">
      <c r="B5" s="262" t="s">
        <v>619</v>
      </c>
      <c r="C5" s="263" t="s">
        <v>619</v>
      </c>
      <c r="D5" s="262" t="s">
        <v>1136</v>
      </c>
    </row>
    <row r="6" spans="1:4" x14ac:dyDescent="0.2">
      <c r="B6" s="261"/>
      <c r="C6" s="261"/>
    </row>
    <row r="7" spans="1:4" x14ac:dyDescent="0.2">
      <c r="B7" s="260" t="s">
        <v>164</v>
      </c>
      <c r="C7" s="260" t="s">
        <v>163</v>
      </c>
      <c r="D7" s="260" t="s">
        <v>162</v>
      </c>
    </row>
    <row r="8" spans="1:4" x14ac:dyDescent="0.15">
      <c r="B8" s="259">
        <v>44452</v>
      </c>
      <c r="C8" s="87" t="s">
        <v>619</v>
      </c>
      <c r="D8" s="91" t="s">
        <v>161</v>
      </c>
    </row>
    <row r="9" spans="1:4" x14ac:dyDescent="0.15">
      <c r="B9" s="259">
        <v>44502</v>
      </c>
      <c r="C9" s="87" t="s">
        <v>1192</v>
      </c>
      <c r="D9" s="91" t="s">
        <v>852</v>
      </c>
    </row>
    <row r="10" spans="1:4" x14ac:dyDescent="0.15">
      <c r="B10" s="259">
        <v>44526</v>
      </c>
      <c r="C10" s="87" t="s">
        <v>1193</v>
      </c>
      <c r="D10" s="91" t="s">
        <v>1068</v>
      </c>
    </row>
    <row r="11" spans="1:4" ht="15" x14ac:dyDescent="0.2">
      <c r="B11" s="259">
        <v>44533</v>
      </c>
      <c r="C11" s="87" t="s">
        <v>1194</v>
      </c>
      <c r="D11" s="1076" t="s">
        <v>1071</v>
      </c>
    </row>
    <row r="12" spans="1:4" x14ac:dyDescent="0.2">
      <c r="B12" s="259">
        <v>44537</v>
      </c>
      <c r="C12" s="87" t="s">
        <v>1160</v>
      </c>
      <c r="D12" s="87" t="s">
        <v>1137</v>
      </c>
    </row>
    <row r="13" spans="1:4" x14ac:dyDescent="0.2">
      <c r="B13" s="259">
        <v>44537</v>
      </c>
      <c r="C13" s="87" t="s">
        <v>1163</v>
      </c>
      <c r="D13" s="87" t="s">
        <v>1162</v>
      </c>
    </row>
    <row r="14" spans="1:4" x14ac:dyDescent="0.2">
      <c r="B14" s="259">
        <v>44538</v>
      </c>
      <c r="C14" s="87" t="s">
        <v>1164</v>
      </c>
      <c r="D14" s="87" t="s">
        <v>1165</v>
      </c>
    </row>
    <row r="15" spans="1:4" x14ac:dyDescent="0.2">
      <c r="B15" s="259">
        <v>44539</v>
      </c>
      <c r="C15" s="87" t="s">
        <v>1191</v>
      </c>
      <c r="D15" s="87" t="s">
        <v>1195</v>
      </c>
    </row>
    <row r="16" spans="1:4" x14ac:dyDescent="0.2">
      <c r="B16" s="259"/>
      <c r="C16" s="87"/>
      <c r="D16" s="87"/>
    </row>
    <row r="17" spans="2:4" x14ac:dyDescent="0.2">
      <c r="B17" s="259"/>
      <c r="C17" s="87"/>
      <c r="D17" s="87"/>
    </row>
    <row r="18" spans="2:4" x14ac:dyDescent="0.2">
      <c r="B18" s="259"/>
      <c r="C18" s="87"/>
      <c r="D18" s="87"/>
    </row>
    <row r="19" spans="2:4" x14ac:dyDescent="0.2">
      <c r="B19" s="259"/>
      <c r="C19" s="87"/>
      <c r="D19" s="87"/>
    </row>
    <row r="20" spans="2:4" x14ac:dyDescent="0.2">
      <c r="B20" s="259"/>
      <c r="C20" s="87"/>
      <c r="D20" s="87"/>
    </row>
    <row r="21" spans="2:4" x14ac:dyDescent="0.2">
      <c r="B21" s="259"/>
      <c r="C21" s="87"/>
      <c r="D21" s="87"/>
    </row>
    <row r="22" spans="2:4" x14ac:dyDescent="0.2">
      <c r="B22" s="259"/>
      <c r="C22" s="87"/>
      <c r="D22" s="87"/>
    </row>
    <row r="23" spans="2:4" x14ac:dyDescent="0.2">
      <c r="B23" s="259"/>
      <c r="C23" s="87"/>
      <c r="D23" s="87"/>
    </row>
    <row r="24" spans="2:4" x14ac:dyDescent="0.2">
      <c r="B24" s="259"/>
      <c r="C24" s="87"/>
      <c r="D24" s="87"/>
    </row>
    <row r="25" spans="2:4" x14ac:dyDescent="0.2">
      <c r="B25" s="259"/>
      <c r="C25" s="87"/>
      <c r="D25" s="87"/>
    </row>
    <row r="26" spans="2:4" x14ac:dyDescent="0.2">
      <c r="B26" s="259"/>
      <c r="C26" s="87"/>
      <c r="D26" s="87"/>
    </row>
    <row r="27" spans="2:4" x14ac:dyDescent="0.2">
      <c r="B27" s="259"/>
      <c r="C27" s="87"/>
      <c r="D27" s="87"/>
    </row>
    <row r="28" spans="2:4" x14ac:dyDescent="0.2">
      <c r="B28" s="259"/>
      <c r="C28" s="87"/>
      <c r="D28" s="87"/>
    </row>
    <row r="29" spans="2:4" x14ac:dyDescent="0.2">
      <c r="B29" s="259"/>
      <c r="C29" s="87"/>
      <c r="D29" s="87"/>
    </row>
    <row r="30" spans="2:4" x14ac:dyDescent="0.2">
      <c r="B30" s="259"/>
      <c r="C30" s="87"/>
      <c r="D30" s="87"/>
    </row>
    <row r="31" spans="2:4" x14ac:dyDescent="0.2">
      <c r="B31" s="259"/>
      <c r="C31" s="87"/>
      <c r="D31" s="87"/>
    </row>
    <row r="32" spans="2:4" x14ac:dyDescent="0.2">
      <c r="B32" s="259"/>
      <c r="C32" s="87"/>
      <c r="D32" s="87"/>
    </row>
    <row r="33" spans="2:4" x14ac:dyDescent="0.2">
      <c r="B33" s="87"/>
      <c r="C33" s="87"/>
      <c r="D33" s="87"/>
    </row>
    <row r="34" spans="2:4" x14ac:dyDescent="0.2">
      <c r="B34" s="87"/>
      <c r="C34" s="87"/>
      <c r="D34" s="87"/>
    </row>
    <row r="35" spans="2:4" x14ac:dyDescent="0.2">
      <c r="B35" s="87"/>
      <c r="C35" s="87"/>
      <c r="D35" s="87"/>
    </row>
    <row r="36" spans="2:4" x14ac:dyDescent="0.2">
      <c r="B36" s="87"/>
      <c r="C36" s="87"/>
      <c r="D36" s="87"/>
    </row>
    <row r="37" spans="2:4" x14ac:dyDescent="0.2">
      <c r="B37" s="87"/>
      <c r="C37" s="87"/>
      <c r="D37" s="87"/>
    </row>
    <row r="38" spans="2:4" x14ac:dyDescent="0.2">
      <c r="B38" s="87"/>
      <c r="C38" s="87"/>
      <c r="D38" s="87"/>
    </row>
    <row r="39" spans="2:4" x14ac:dyDescent="0.2">
      <c r="B39" s="87"/>
      <c r="C39" s="87"/>
      <c r="D39" s="87"/>
    </row>
    <row r="40" spans="2:4" x14ac:dyDescent="0.2">
      <c r="B40" s="87"/>
      <c r="C40" s="87"/>
      <c r="D40" s="87"/>
    </row>
  </sheetData>
  <mergeCells count="1">
    <mergeCell ref="B2:D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721F3-D5C7-E548-9C00-6F419D00774F}">
  <dimension ref="B1:P75"/>
  <sheetViews>
    <sheetView workbookViewId="0">
      <selection activeCell="B29" sqref="B29"/>
    </sheetView>
  </sheetViews>
  <sheetFormatPr baseColWidth="10" defaultColWidth="9.1640625" defaultRowHeight="13" x14ac:dyDescent="0.15"/>
  <cols>
    <col min="1" max="1" width="3.33203125" style="1" customWidth="1"/>
    <col min="2" max="2" width="55" style="1" customWidth="1"/>
    <col min="3" max="3" width="9.83203125" style="1" bestFit="1" customWidth="1"/>
    <col min="4" max="4" width="15.83203125" style="1" bestFit="1" customWidth="1"/>
    <col min="5" max="5" width="10.6640625" style="377" hidden="1" customWidth="1"/>
    <col min="6" max="6" width="10.83203125" style="377" hidden="1" customWidth="1"/>
    <col min="7" max="9" width="10.83203125" style="1" customWidth="1"/>
    <col min="10" max="10" width="6.1640625" style="1" customWidth="1"/>
    <col min="11" max="11" width="10.33203125" style="1" customWidth="1"/>
    <col min="12" max="12" width="12.5" style="1" customWidth="1"/>
    <col min="13" max="13" width="10.33203125" style="1" customWidth="1"/>
    <col min="14" max="14" width="10" style="1" customWidth="1"/>
    <col min="15" max="15" width="10.33203125" style="1" bestFit="1" customWidth="1"/>
    <col min="16" max="16384" width="9.1640625" style="1"/>
  </cols>
  <sheetData>
    <row r="1" spans="2:15" ht="14" thickBot="1" x14ac:dyDescent="0.2"/>
    <row r="2" spans="2:15" ht="14" thickBot="1" x14ac:dyDescent="0.2">
      <c r="B2" s="755" t="s">
        <v>661</v>
      </c>
      <c r="C2" s="756"/>
      <c r="D2" s="756"/>
      <c r="E2" s="757"/>
      <c r="F2" s="815"/>
      <c r="G2" s="758"/>
      <c r="H2" s="758"/>
      <c r="I2" s="758"/>
      <c r="J2" s="756"/>
      <c r="K2" s="816"/>
      <c r="L2" s="816"/>
      <c r="M2" s="816"/>
      <c r="N2" s="816"/>
    </row>
    <row r="3" spans="2:15" ht="29" thickBot="1" x14ac:dyDescent="0.2">
      <c r="B3" s="273" t="s">
        <v>3</v>
      </c>
      <c r="C3" s="500" t="s">
        <v>4</v>
      </c>
      <c r="D3" s="500" t="s">
        <v>5</v>
      </c>
      <c r="E3" s="275">
        <v>2018</v>
      </c>
      <c r="F3" s="275">
        <v>2019</v>
      </c>
      <c r="G3" s="817">
        <v>2020</v>
      </c>
      <c r="H3" s="817">
        <v>2021</v>
      </c>
      <c r="I3" s="818">
        <v>2022</v>
      </c>
      <c r="J3" s="278" t="s">
        <v>7</v>
      </c>
      <c r="K3" s="278" t="s">
        <v>8</v>
      </c>
      <c r="L3" s="278" t="s">
        <v>9</v>
      </c>
      <c r="M3" s="278" t="s">
        <v>10</v>
      </c>
      <c r="N3" s="278" t="s">
        <v>11</v>
      </c>
    </row>
    <row r="4" spans="2:15" ht="14" thickBot="1" x14ac:dyDescent="0.2">
      <c r="B4" s="385" t="s">
        <v>662</v>
      </c>
      <c r="C4" s="386"/>
      <c r="D4" s="386"/>
      <c r="E4" s="386"/>
      <c r="F4" s="387"/>
      <c r="G4" s="386"/>
      <c r="H4" s="386"/>
      <c r="I4" s="386"/>
      <c r="J4" s="386"/>
      <c r="K4" s="386"/>
      <c r="L4" s="386"/>
      <c r="M4" s="386"/>
      <c r="N4" s="761"/>
    </row>
    <row r="5" spans="2:15" x14ac:dyDescent="0.15">
      <c r="B5" s="283" t="s">
        <v>663</v>
      </c>
      <c r="C5" s="284" t="s">
        <v>19</v>
      </c>
      <c r="D5" s="284" t="s">
        <v>19</v>
      </c>
      <c r="E5" s="58">
        <v>1.5</v>
      </c>
      <c r="F5" s="58">
        <v>1.6</v>
      </c>
      <c r="G5" s="58">
        <v>1.65</v>
      </c>
      <c r="H5" s="59">
        <v>1.67</v>
      </c>
      <c r="I5" s="59">
        <v>1.7</v>
      </c>
      <c r="J5" s="819"/>
      <c r="K5" s="820" t="s">
        <v>20</v>
      </c>
      <c r="L5" s="820" t="s">
        <v>21</v>
      </c>
      <c r="M5" s="820" t="s">
        <v>21</v>
      </c>
      <c r="N5" s="821" t="s">
        <v>21</v>
      </c>
      <c r="O5" s="338"/>
    </row>
    <row r="6" spans="2:15" x14ac:dyDescent="0.15">
      <c r="B6" s="332" t="s">
        <v>664</v>
      </c>
      <c r="C6" s="227" t="s">
        <v>19</v>
      </c>
      <c r="D6" s="227" t="s">
        <v>19</v>
      </c>
      <c r="E6" s="198">
        <v>2.25</v>
      </c>
      <c r="F6" s="198">
        <v>2.5</v>
      </c>
      <c r="G6" s="198">
        <v>2.5499999999999998</v>
      </c>
      <c r="H6" s="782">
        <v>2.57</v>
      </c>
      <c r="I6" s="782">
        <v>2.63</v>
      </c>
      <c r="J6" s="822"/>
      <c r="K6" s="808" t="s">
        <v>20</v>
      </c>
      <c r="L6" s="808" t="s">
        <v>21</v>
      </c>
      <c r="M6" s="808" t="s">
        <v>21</v>
      </c>
      <c r="N6" s="823" t="s">
        <v>21</v>
      </c>
      <c r="O6" s="338"/>
    </row>
    <row r="7" spans="2:15" x14ac:dyDescent="0.15">
      <c r="B7" s="332" t="s">
        <v>665</v>
      </c>
      <c r="C7" s="227" t="s">
        <v>19</v>
      </c>
      <c r="D7" s="227" t="s">
        <v>19</v>
      </c>
      <c r="E7" s="198">
        <v>1.5</v>
      </c>
      <c r="F7" s="198">
        <v>1.6</v>
      </c>
      <c r="G7" s="198">
        <v>1.65</v>
      </c>
      <c r="H7" s="782">
        <v>1.67</v>
      </c>
      <c r="I7" s="782">
        <v>1.7</v>
      </c>
      <c r="J7" s="822"/>
      <c r="K7" s="808" t="s">
        <v>20</v>
      </c>
      <c r="L7" s="808" t="s">
        <v>21</v>
      </c>
      <c r="M7" s="808" t="s">
        <v>21</v>
      </c>
      <c r="N7" s="823" t="s">
        <v>21</v>
      </c>
      <c r="O7" s="338"/>
    </row>
    <row r="8" spans="2:15" x14ac:dyDescent="0.15">
      <c r="B8" s="332" t="s">
        <v>666</v>
      </c>
      <c r="C8" s="227" t="s">
        <v>19</v>
      </c>
      <c r="D8" s="227" t="s">
        <v>19</v>
      </c>
      <c r="E8" s="198">
        <v>2.25</v>
      </c>
      <c r="F8" s="198">
        <v>2.5</v>
      </c>
      <c r="G8" s="198">
        <v>2.5499999999999998</v>
      </c>
      <c r="H8" s="782">
        <v>2.57</v>
      </c>
      <c r="I8" s="782">
        <v>2.63</v>
      </c>
      <c r="J8" s="822"/>
      <c r="K8" s="808" t="s">
        <v>20</v>
      </c>
      <c r="L8" s="808" t="s">
        <v>21</v>
      </c>
      <c r="M8" s="808" t="s">
        <v>21</v>
      </c>
      <c r="N8" s="823" t="s">
        <v>21</v>
      </c>
      <c r="O8" s="338"/>
    </row>
    <row r="9" spans="2:15" x14ac:dyDescent="0.15">
      <c r="B9" s="332" t="s">
        <v>667</v>
      </c>
      <c r="C9" s="227" t="s">
        <v>19</v>
      </c>
      <c r="D9" s="227" t="s">
        <v>19</v>
      </c>
      <c r="E9" s="198">
        <v>1.5</v>
      </c>
      <c r="F9" s="198">
        <v>1.6</v>
      </c>
      <c r="G9" s="198">
        <v>1.65</v>
      </c>
      <c r="H9" s="782">
        <v>1.67</v>
      </c>
      <c r="I9" s="782">
        <v>1.7</v>
      </c>
      <c r="J9" s="822"/>
      <c r="K9" s="808" t="s">
        <v>20</v>
      </c>
      <c r="L9" s="808" t="s">
        <v>21</v>
      </c>
      <c r="M9" s="808" t="s">
        <v>21</v>
      </c>
      <c r="N9" s="823" t="s">
        <v>21</v>
      </c>
      <c r="O9" s="338"/>
    </row>
    <row r="10" spans="2:15" ht="14" thickBot="1" x14ac:dyDescent="0.2">
      <c r="B10" s="333" t="s">
        <v>668</v>
      </c>
      <c r="C10" s="242" t="s">
        <v>19</v>
      </c>
      <c r="D10" s="242" t="s">
        <v>19</v>
      </c>
      <c r="E10" s="65" t="s">
        <v>19</v>
      </c>
      <c r="F10" s="65">
        <v>2</v>
      </c>
      <c r="G10" s="65">
        <v>2.0499999999999998</v>
      </c>
      <c r="H10" s="66">
        <v>2.0699999999999998</v>
      </c>
      <c r="I10" s="66">
        <v>2.11</v>
      </c>
      <c r="J10" s="824"/>
      <c r="K10" s="809" t="s">
        <v>20</v>
      </c>
      <c r="L10" s="809" t="s">
        <v>21</v>
      </c>
      <c r="M10" s="809" t="s">
        <v>21</v>
      </c>
      <c r="N10" s="825" t="s">
        <v>21</v>
      </c>
      <c r="O10" s="338"/>
    </row>
    <row r="11" spans="2:15" x14ac:dyDescent="0.15">
      <c r="B11" s="125" t="s">
        <v>36</v>
      </c>
      <c r="C11" s="126"/>
      <c r="D11" s="126"/>
      <c r="E11" s="126"/>
      <c r="F11" s="127"/>
      <c r="G11" s="127"/>
      <c r="H11" s="126"/>
      <c r="I11" s="126"/>
      <c r="J11" s="126"/>
      <c r="K11" s="126"/>
      <c r="L11" s="126"/>
      <c r="M11" s="126"/>
      <c r="N11" s="129"/>
    </row>
    <row r="12" spans="2:15" x14ac:dyDescent="0.15">
      <c r="B12" s="86" t="s">
        <v>614</v>
      </c>
      <c r="C12" s="227">
        <v>3100</v>
      </c>
      <c r="D12" s="1098">
        <v>3100</v>
      </c>
      <c r="E12" s="327">
        <v>17.5</v>
      </c>
      <c r="F12" s="826">
        <v>19</v>
      </c>
      <c r="G12" s="826">
        <v>19.5</v>
      </c>
      <c r="H12" s="827">
        <v>19.5</v>
      </c>
      <c r="I12" s="782">
        <v>20</v>
      </c>
      <c r="J12" s="780"/>
      <c r="K12" s="295" t="s">
        <v>20</v>
      </c>
      <c r="L12" s="295" t="s">
        <v>20</v>
      </c>
      <c r="M12" s="781" t="s">
        <v>20</v>
      </c>
      <c r="N12" s="315" t="s">
        <v>20</v>
      </c>
    </row>
    <row r="13" spans="2:15" x14ac:dyDescent="0.15">
      <c r="B13" s="86" t="s">
        <v>669</v>
      </c>
      <c r="C13" s="227">
        <v>2460</v>
      </c>
      <c r="D13" s="1098">
        <v>2461</v>
      </c>
      <c r="E13" s="327">
        <v>185</v>
      </c>
      <c r="F13" s="826">
        <v>196</v>
      </c>
      <c r="G13" s="826">
        <v>200</v>
      </c>
      <c r="H13" s="827">
        <v>201</v>
      </c>
      <c r="I13" s="782">
        <v>206</v>
      </c>
      <c r="J13" s="780"/>
      <c r="K13" s="295" t="s">
        <v>20</v>
      </c>
      <c r="L13" s="295" t="s">
        <v>20</v>
      </c>
      <c r="M13" s="781" t="s">
        <v>20</v>
      </c>
      <c r="N13" s="315" t="s">
        <v>20</v>
      </c>
    </row>
    <row r="14" spans="2:15" x14ac:dyDescent="0.15">
      <c r="B14" s="86" t="s">
        <v>670</v>
      </c>
      <c r="C14" s="227">
        <v>2460</v>
      </c>
      <c r="D14" s="1098">
        <v>2462</v>
      </c>
      <c r="E14" s="327">
        <v>100</v>
      </c>
      <c r="F14" s="826">
        <v>107</v>
      </c>
      <c r="G14" s="826">
        <v>110</v>
      </c>
      <c r="H14" s="827">
        <v>111</v>
      </c>
      <c r="I14" s="782">
        <f>139-25</f>
        <v>114</v>
      </c>
      <c r="J14" s="780"/>
      <c r="K14" s="295" t="s">
        <v>20</v>
      </c>
      <c r="L14" s="295" t="s">
        <v>20</v>
      </c>
      <c r="M14" s="781" t="s">
        <v>20</v>
      </c>
      <c r="N14" s="315" t="s">
        <v>20</v>
      </c>
    </row>
    <row r="15" spans="2:15" x14ac:dyDescent="0.15">
      <c r="B15" s="86" t="s">
        <v>671</v>
      </c>
      <c r="C15" s="227">
        <v>2460</v>
      </c>
      <c r="D15" s="1098">
        <v>2463</v>
      </c>
      <c r="E15" s="327">
        <v>185</v>
      </c>
      <c r="F15" s="826">
        <v>196</v>
      </c>
      <c r="G15" s="826">
        <v>200</v>
      </c>
      <c r="H15" s="827">
        <v>201</v>
      </c>
      <c r="I15" s="782">
        <v>206</v>
      </c>
      <c r="J15" s="780"/>
      <c r="K15" s="295" t="s">
        <v>20</v>
      </c>
      <c r="L15" s="295" t="s">
        <v>20</v>
      </c>
      <c r="M15" s="781" t="s">
        <v>20</v>
      </c>
      <c r="N15" s="315" t="s">
        <v>20</v>
      </c>
    </row>
    <row r="16" spans="2:15" x14ac:dyDescent="0.15">
      <c r="B16" s="86" t="s">
        <v>672</v>
      </c>
      <c r="C16" s="227">
        <v>2460</v>
      </c>
      <c r="D16" s="1098">
        <v>2464</v>
      </c>
      <c r="E16" s="327">
        <v>185</v>
      </c>
      <c r="F16" s="826">
        <v>196</v>
      </c>
      <c r="G16" s="826">
        <v>200</v>
      </c>
      <c r="H16" s="827">
        <v>201</v>
      </c>
      <c r="I16" s="782">
        <v>206</v>
      </c>
      <c r="J16" s="780"/>
      <c r="K16" s="295" t="s">
        <v>20</v>
      </c>
      <c r="L16" s="295" t="s">
        <v>20</v>
      </c>
      <c r="M16" s="781" t="s">
        <v>20</v>
      </c>
      <c r="N16" s="315" t="s">
        <v>20</v>
      </c>
    </row>
    <row r="17" spans="2:15" x14ac:dyDescent="0.15">
      <c r="B17" s="86" t="s">
        <v>620</v>
      </c>
      <c r="C17" s="227">
        <v>2315</v>
      </c>
      <c r="D17" s="1098">
        <v>2315</v>
      </c>
      <c r="E17" s="327">
        <v>159</v>
      </c>
      <c r="F17" s="826" t="s">
        <v>19</v>
      </c>
      <c r="G17" s="826" t="s">
        <v>19</v>
      </c>
      <c r="H17" s="826" t="s">
        <v>19</v>
      </c>
      <c r="I17" s="198" t="s">
        <v>19</v>
      </c>
      <c r="J17" s="780"/>
      <c r="K17" s="295" t="s">
        <v>21</v>
      </c>
      <c r="L17" s="295" t="s">
        <v>21</v>
      </c>
      <c r="M17" s="781" t="s">
        <v>21</v>
      </c>
      <c r="N17" s="331" t="s">
        <v>21</v>
      </c>
    </row>
    <row r="18" spans="2:15" x14ac:dyDescent="0.15">
      <c r="B18" s="86" t="s">
        <v>673</v>
      </c>
      <c r="C18" s="227">
        <v>2315</v>
      </c>
      <c r="D18" s="1098">
        <v>2316</v>
      </c>
      <c r="E18" s="327">
        <v>159</v>
      </c>
      <c r="F18" s="826">
        <v>168</v>
      </c>
      <c r="G18" s="826">
        <v>172</v>
      </c>
      <c r="H18" s="827">
        <v>173</v>
      </c>
      <c r="I18" s="782">
        <v>177</v>
      </c>
      <c r="J18" s="780"/>
      <c r="K18" s="295" t="s">
        <v>20</v>
      </c>
      <c r="L18" s="295" t="s">
        <v>20</v>
      </c>
      <c r="M18" s="781" t="s">
        <v>20</v>
      </c>
      <c r="N18" s="785" t="s">
        <v>20</v>
      </c>
    </row>
    <row r="19" spans="2:15" x14ac:dyDescent="0.15">
      <c r="B19" s="86" t="s">
        <v>674</v>
      </c>
      <c r="C19" s="227">
        <v>2315</v>
      </c>
      <c r="D19" s="1098">
        <v>2317</v>
      </c>
      <c r="E19" s="327">
        <v>79</v>
      </c>
      <c r="F19" s="826">
        <v>85</v>
      </c>
      <c r="G19" s="826">
        <v>88</v>
      </c>
      <c r="H19" s="827">
        <v>89</v>
      </c>
      <c r="I19" s="782">
        <f>116-25</f>
        <v>91</v>
      </c>
      <c r="J19" s="828"/>
      <c r="K19" s="295" t="s">
        <v>20</v>
      </c>
      <c r="L19" s="295" t="s">
        <v>20</v>
      </c>
      <c r="M19" s="781" t="s">
        <v>20</v>
      </c>
      <c r="N19" s="785" t="s">
        <v>20</v>
      </c>
    </row>
    <row r="20" spans="2:15" x14ac:dyDescent="0.15">
      <c r="B20" s="86" t="s">
        <v>675</v>
      </c>
      <c r="C20" s="227">
        <v>2315</v>
      </c>
      <c r="D20" s="1098">
        <v>2318</v>
      </c>
      <c r="E20" s="327">
        <v>159</v>
      </c>
      <c r="F20" s="826">
        <v>168</v>
      </c>
      <c r="G20" s="826">
        <v>172</v>
      </c>
      <c r="H20" s="827">
        <v>173</v>
      </c>
      <c r="I20" s="782">
        <v>177</v>
      </c>
      <c r="J20" s="780"/>
      <c r="K20" s="295" t="s">
        <v>20</v>
      </c>
      <c r="L20" s="295" t="s">
        <v>20</v>
      </c>
      <c r="M20" s="781" t="s">
        <v>20</v>
      </c>
      <c r="N20" s="785" t="s">
        <v>20</v>
      </c>
    </row>
    <row r="21" spans="2:15" ht="14" thickBot="1" x14ac:dyDescent="0.2">
      <c r="B21" s="93" t="s">
        <v>676</v>
      </c>
      <c r="C21" s="242">
        <v>2315</v>
      </c>
      <c r="D21" s="1099">
        <v>2319</v>
      </c>
      <c r="E21" s="334">
        <v>159</v>
      </c>
      <c r="F21" s="829">
        <v>168</v>
      </c>
      <c r="G21" s="829">
        <v>172</v>
      </c>
      <c r="H21" s="830">
        <v>173</v>
      </c>
      <c r="I21" s="136">
        <v>177</v>
      </c>
      <c r="J21" s="787"/>
      <c r="K21" s="302" t="s">
        <v>20</v>
      </c>
      <c r="L21" s="302" t="s">
        <v>20</v>
      </c>
      <c r="M21" s="789" t="s">
        <v>20</v>
      </c>
      <c r="N21" s="790" t="s">
        <v>20</v>
      </c>
    </row>
    <row r="22" spans="2:15" x14ac:dyDescent="0.15">
      <c r="B22" s="125" t="s">
        <v>50</v>
      </c>
      <c r="C22" s="126"/>
      <c r="D22" s="126"/>
      <c r="E22" s="126"/>
      <c r="F22" s="127"/>
      <c r="G22" s="127"/>
      <c r="H22" s="126"/>
      <c r="I22" s="126"/>
      <c r="J22" s="126"/>
      <c r="K22" s="126"/>
      <c r="L22" s="126"/>
      <c r="M22" s="126"/>
      <c r="N22" s="129"/>
    </row>
    <row r="23" spans="2:15" x14ac:dyDescent="0.15">
      <c r="B23" s="332" t="s">
        <v>614</v>
      </c>
      <c r="C23" s="227">
        <v>3101</v>
      </c>
      <c r="D23" s="227">
        <v>3101</v>
      </c>
      <c r="E23" s="327">
        <v>175</v>
      </c>
      <c r="F23" s="198">
        <v>190</v>
      </c>
      <c r="G23" s="198">
        <v>195</v>
      </c>
      <c r="H23" s="782">
        <v>195</v>
      </c>
      <c r="I23" s="782">
        <v>200</v>
      </c>
      <c r="J23" s="780"/>
      <c r="K23" s="295" t="s">
        <v>20</v>
      </c>
      <c r="L23" s="295" t="s">
        <v>20</v>
      </c>
      <c r="M23" s="329" t="s">
        <v>20</v>
      </c>
      <c r="N23" s="331" t="s">
        <v>20</v>
      </c>
    </row>
    <row r="24" spans="2:15" x14ac:dyDescent="0.15">
      <c r="B24" s="332" t="s">
        <v>669</v>
      </c>
      <c r="C24" s="227">
        <v>2465</v>
      </c>
      <c r="D24" s="227">
        <v>2466</v>
      </c>
      <c r="E24" s="327">
        <v>1850</v>
      </c>
      <c r="F24" s="198">
        <v>1960</v>
      </c>
      <c r="G24" s="198">
        <v>2000</v>
      </c>
      <c r="H24" s="782">
        <v>2018</v>
      </c>
      <c r="I24" s="782">
        <v>2061</v>
      </c>
      <c r="J24" s="780"/>
      <c r="K24" s="295" t="s">
        <v>20</v>
      </c>
      <c r="L24" s="295" t="s">
        <v>20</v>
      </c>
      <c r="M24" s="329" t="s">
        <v>20</v>
      </c>
      <c r="N24" s="331" t="s">
        <v>20</v>
      </c>
    </row>
    <row r="25" spans="2:15" x14ac:dyDescent="0.15">
      <c r="B25" s="332" t="s">
        <v>670</v>
      </c>
      <c r="C25" s="227">
        <v>2465</v>
      </c>
      <c r="D25" s="227">
        <v>2467</v>
      </c>
      <c r="E25" s="327">
        <v>1000</v>
      </c>
      <c r="F25" s="198">
        <v>1070</v>
      </c>
      <c r="G25" s="198">
        <v>1100</v>
      </c>
      <c r="H25" s="782">
        <f>1362-250</f>
        <v>1112</v>
      </c>
      <c r="I25" s="782">
        <v>1141</v>
      </c>
      <c r="J25" s="780"/>
      <c r="K25" s="295" t="s">
        <v>20</v>
      </c>
      <c r="L25" s="295" t="s">
        <v>20</v>
      </c>
      <c r="M25" s="329" t="s">
        <v>20</v>
      </c>
      <c r="N25" s="331" t="s">
        <v>20</v>
      </c>
    </row>
    <row r="26" spans="2:15" x14ac:dyDescent="0.15">
      <c r="B26" s="332" t="s">
        <v>671</v>
      </c>
      <c r="C26" s="227">
        <v>2465</v>
      </c>
      <c r="D26" s="227">
        <v>2468</v>
      </c>
      <c r="E26" s="327">
        <v>1850</v>
      </c>
      <c r="F26" s="198">
        <v>1960</v>
      </c>
      <c r="G26" s="198">
        <v>2000</v>
      </c>
      <c r="H26" s="782">
        <v>2018</v>
      </c>
      <c r="I26" s="782">
        <v>2061</v>
      </c>
      <c r="J26" s="780"/>
      <c r="K26" s="295" t="s">
        <v>20</v>
      </c>
      <c r="L26" s="295" t="s">
        <v>20</v>
      </c>
      <c r="M26" s="329" t="s">
        <v>20</v>
      </c>
      <c r="N26" s="331" t="s">
        <v>20</v>
      </c>
    </row>
    <row r="27" spans="2:15" x14ac:dyDescent="0.15">
      <c r="B27" s="332" t="s">
        <v>672</v>
      </c>
      <c r="C27" s="227">
        <v>2465</v>
      </c>
      <c r="D27" s="227">
        <v>2469</v>
      </c>
      <c r="E27" s="327">
        <v>1850</v>
      </c>
      <c r="F27" s="198">
        <v>1960</v>
      </c>
      <c r="G27" s="198">
        <v>2000</v>
      </c>
      <c r="H27" s="782">
        <v>2018</v>
      </c>
      <c r="I27" s="782">
        <v>2061</v>
      </c>
      <c r="J27" s="780"/>
      <c r="K27" s="295" t="s">
        <v>20</v>
      </c>
      <c r="L27" s="295" t="s">
        <v>20</v>
      </c>
      <c r="M27" s="329" t="s">
        <v>20</v>
      </c>
      <c r="N27" s="331" t="s">
        <v>20</v>
      </c>
    </row>
    <row r="28" spans="2:15" x14ac:dyDescent="0.15">
      <c r="B28" s="332" t="s">
        <v>620</v>
      </c>
      <c r="C28" s="227">
        <v>2325</v>
      </c>
      <c r="D28" s="227">
        <v>2325</v>
      </c>
      <c r="E28" s="327">
        <v>1590</v>
      </c>
      <c r="F28" s="198" t="s">
        <v>19</v>
      </c>
      <c r="G28" s="198" t="s">
        <v>19</v>
      </c>
      <c r="H28" s="198" t="s">
        <v>19</v>
      </c>
      <c r="I28" s="198" t="s">
        <v>19</v>
      </c>
      <c r="J28" s="780"/>
      <c r="K28" s="295" t="s">
        <v>21</v>
      </c>
      <c r="L28" s="295" t="s">
        <v>21</v>
      </c>
      <c r="M28" s="329" t="s">
        <v>21</v>
      </c>
      <c r="N28" s="107" t="s">
        <v>21</v>
      </c>
    </row>
    <row r="29" spans="2:15" x14ac:dyDescent="0.15">
      <c r="B29" s="332" t="s">
        <v>673</v>
      </c>
      <c r="C29" s="227">
        <v>2325</v>
      </c>
      <c r="D29" s="227">
        <v>2326</v>
      </c>
      <c r="E29" s="327">
        <v>1590</v>
      </c>
      <c r="F29" s="198">
        <v>1680</v>
      </c>
      <c r="G29" s="198">
        <v>1720</v>
      </c>
      <c r="H29" s="782">
        <v>1736</v>
      </c>
      <c r="I29" s="782">
        <v>1773</v>
      </c>
      <c r="J29" s="780"/>
      <c r="K29" s="295" t="s">
        <v>20</v>
      </c>
      <c r="L29" s="295" t="s">
        <v>20</v>
      </c>
      <c r="M29" s="329" t="s">
        <v>20</v>
      </c>
      <c r="N29" s="107" t="s">
        <v>20</v>
      </c>
    </row>
    <row r="30" spans="2:15" x14ac:dyDescent="0.15">
      <c r="B30" s="332" t="s">
        <v>674</v>
      </c>
      <c r="C30" s="227">
        <v>2325</v>
      </c>
      <c r="D30" s="227">
        <v>2327</v>
      </c>
      <c r="E30" s="327">
        <v>790</v>
      </c>
      <c r="F30" s="198">
        <v>850</v>
      </c>
      <c r="G30" s="198">
        <v>880</v>
      </c>
      <c r="H30" s="782">
        <v>890</v>
      </c>
      <c r="I30" s="782">
        <v>914</v>
      </c>
      <c r="J30" s="780"/>
      <c r="K30" s="295" t="s">
        <v>20</v>
      </c>
      <c r="L30" s="295" t="s">
        <v>20</v>
      </c>
      <c r="M30" s="329" t="s">
        <v>20</v>
      </c>
      <c r="N30" s="107" t="s">
        <v>20</v>
      </c>
      <c r="O30" s="338"/>
    </row>
    <row r="31" spans="2:15" x14ac:dyDescent="0.15">
      <c r="B31" s="332" t="s">
        <v>675</v>
      </c>
      <c r="C31" s="227">
        <v>2325</v>
      </c>
      <c r="D31" s="227">
        <v>2328</v>
      </c>
      <c r="E31" s="327">
        <v>1590</v>
      </c>
      <c r="F31" s="198">
        <v>1680</v>
      </c>
      <c r="G31" s="198">
        <v>1720</v>
      </c>
      <c r="H31" s="782">
        <v>1736</v>
      </c>
      <c r="I31" s="782">
        <v>1773</v>
      </c>
      <c r="J31" s="780"/>
      <c r="K31" s="295" t="s">
        <v>20</v>
      </c>
      <c r="L31" s="295" t="s">
        <v>20</v>
      </c>
      <c r="M31" s="329" t="s">
        <v>20</v>
      </c>
      <c r="N31" s="107" t="s">
        <v>20</v>
      </c>
    </row>
    <row r="32" spans="2:15" ht="14" thickBot="1" x14ac:dyDescent="0.2">
      <c r="B32" s="93" t="s">
        <v>676</v>
      </c>
      <c r="C32" s="242">
        <v>2325</v>
      </c>
      <c r="D32" s="242">
        <v>2329</v>
      </c>
      <c r="E32" s="334">
        <v>1590</v>
      </c>
      <c r="F32" s="65">
        <v>1680</v>
      </c>
      <c r="G32" s="65">
        <v>1720</v>
      </c>
      <c r="H32" s="66">
        <v>1736</v>
      </c>
      <c r="I32" s="66">
        <v>1773</v>
      </c>
      <c r="J32" s="787"/>
      <c r="K32" s="302" t="s">
        <v>20</v>
      </c>
      <c r="L32" s="302" t="s">
        <v>20</v>
      </c>
      <c r="M32" s="335" t="s">
        <v>20</v>
      </c>
      <c r="N32" s="793" t="s">
        <v>20</v>
      </c>
    </row>
    <row r="33" spans="2:14" ht="14" thickBot="1" x14ac:dyDescent="0.2">
      <c r="B33" s="125" t="s">
        <v>677</v>
      </c>
      <c r="C33" s="126"/>
      <c r="D33" s="126"/>
      <c r="E33" s="126"/>
      <c r="F33" s="127"/>
      <c r="G33" s="127"/>
      <c r="H33" s="126"/>
      <c r="I33" s="126"/>
      <c r="J33" s="126"/>
      <c r="K33" s="126"/>
      <c r="L33" s="126"/>
      <c r="M33" s="126"/>
      <c r="N33" s="129"/>
    </row>
    <row r="34" spans="2:14" x14ac:dyDescent="0.15">
      <c r="B34" s="283" t="s">
        <v>663</v>
      </c>
      <c r="C34" s="284" t="s">
        <v>19</v>
      </c>
      <c r="D34" s="284" t="s">
        <v>19</v>
      </c>
      <c r="E34" s="58">
        <v>2</v>
      </c>
      <c r="F34" s="58">
        <v>2.2000000000000002</v>
      </c>
      <c r="G34" s="58">
        <v>2.2999999999999998</v>
      </c>
      <c r="H34" s="59">
        <v>2.2999999999999998</v>
      </c>
      <c r="I34" s="59">
        <v>2.35</v>
      </c>
      <c r="J34" s="764"/>
      <c r="K34" s="288" t="s">
        <v>19</v>
      </c>
      <c r="L34" s="288" t="s">
        <v>19</v>
      </c>
      <c r="M34" s="288" t="s">
        <v>19</v>
      </c>
      <c r="N34" s="289" t="s">
        <v>19</v>
      </c>
    </row>
    <row r="35" spans="2:14" x14ac:dyDescent="0.15">
      <c r="B35" s="332" t="s">
        <v>678</v>
      </c>
      <c r="C35" s="227" t="s">
        <v>19</v>
      </c>
      <c r="D35" s="227" t="s">
        <v>19</v>
      </c>
      <c r="E35" s="198">
        <v>3</v>
      </c>
      <c r="F35" s="198">
        <v>3.2</v>
      </c>
      <c r="G35" s="198">
        <v>3.3</v>
      </c>
      <c r="H35" s="782">
        <v>3.35</v>
      </c>
      <c r="I35" s="782">
        <v>3.4</v>
      </c>
      <c r="J35" s="767"/>
      <c r="K35" s="295" t="s">
        <v>19</v>
      </c>
      <c r="L35" s="295" t="s">
        <v>19</v>
      </c>
      <c r="M35" s="295" t="s">
        <v>19</v>
      </c>
      <c r="N35" s="296" t="s">
        <v>19</v>
      </c>
    </row>
    <row r="36" spans="2:14" x14ac:dyDescent="0.15">
      <c r="B36" s="332" t="s">
        <v>664</v>
      </c>
      <c r="C36" s="227" t="s">
        <v>19</v>
      </c>
      <c r="D36" s="227" t="s">
        <v>19</v>
      </c>
      <c r="E36" s="198">
        <v>2.5</v>
      </c>
      <c r="F36" s="198">
        <v>2.7</v>
      </c>
      <c r="G36" s="198">
        <v>2.8</v>
      </c>
      <c r="H36" s="782">
        <v>2.85</v>
      </c>
      <c r="I36" s="782">
        <v>2.9</v>
      </c>
      <c r="J36" s="767"/>
      <c r="K36" s="295" t="s">
        <v>19</v>
      </c>
      <c r="L36" s="295" t="s">
        <v>19</v>
      </c>
      <c r="M36" s="295" t="s">
        <v>19</v>
      </c>
      <c r="N36" s="296" t="s">
        <v>19</v>
      </c>
    </row>
    <row r="37" spans="2:14" x14ac:dyDescent="0.15">
      <c r="B37" s="332" t="s">
        <v>679</v>
      </c>
      <c r="C37" s="227" t="s">
        <v>19</v>
      </c>
      <c r="D37" s="227" t="s">
        <v>19</v>
      </c>
      <c r="E37" s="198">
        <v>4.5</v>
      </c>
      <c r="F37" s="198">
        <v>5</v>
      </c>
      <c r="G37" s="198">
        <v>5</v>
      </c>
      <c r="H37" s="782">
        <v>5.05</v>
      </c>
      <c r="I37" s="782">
        <v>5.15</v>
      </c>
      <c r="J37" s="767"/>
      <c r="K37" s="295" t="s">
        <v>19</v>
      </c>
      <c r="L37" s="295" t="s">
        <v>19</v>
      </c>
      <c r="M37" s="295" t="s">
        <v>19</v>
      </c>
      <c r="N37" s="296" t="s">
        <v>19</v>
      </c>
    </row>
    <row r="38" spans="2:14" x14ac:dyDescent="0.15">
      <c r="B38" s="332" t="s">
        <v>680</v>
      </c>
      <c r="C38" s="227" t="s">
        <v>19</v>
      </c>
      <c r="D38" s="227" t="s">
        <v>19</v>
      </c>
      <c r="E38" s="198">
        <v>5</v>
      </c>
      <c r="F38" s="198">
        <v>5.5</v>
      </c>
      <c r="G38" s="198">
        <v>5.6</v>
      </c>
      <c r="H38" s="782">
        <v>5.65</v>
      </c>
      <c r="I38" s="782">
        <v>5.75</v>
      </c>
      <c r="J38" s="767"/>
      <c r="K38" s="295" t="s">
        <v>19</v>
      </c>
      <c r="L38" s="295" t="s">
        <v>19</v>
      </c>
      <c r="M38" s="295" t="s">
        <v>19</v>
      </c>
      <c r="N38" s="296" t="s">
        <v>19</v>
      </c>
    </row>
    <row r="39" spans="2:14" x14ac:dyDescent="0.15">
      <c r="B39" s="332" t="s">
        <v>681</v>
      </c>
      <c r="C39" s="227" t="s">
        <v>19</v>
      </c>
      <c r="D39" s="227" t="s">
        <v>19</v>
      </c>
      <c r="E39" s="198">
        <v>15</v>
      </c>
      <c r="F39" s="198">
        <v>16</v>
      </c>
      <c r="G39" s="198">
        <v>16.399999999999999</v>
      </c>
      <c r="H39" s="782">
        <v>16.55</v>
      </c>
      <c r="I39" s="782">
        <v>16.899999999999999</v>
      </c>
      <c r="J39" s="770"/>
      <c r="K39" s="295" t="s">
        <v>19</v>
      </c>
      <c r="L39" s="295" t="s">
        <v>19</v>
      </c>
      <c r="M39" s="295" t="s">
        <v>19</v>
      </c>
      <c r="N39" s="296" t="s">
        <v>19</v>
      </c>
    </row>
    <row r="40" spans="2:14" ht="14" thickBot="1" x14ac:dyDescent="0.2">
      <c r="B40" s="333" t="s">
        <v>682</v>
      </c>
      <c r="C40" s="242" t="s">
        <v>19</v>
      </c>
      <c r="D40" s="242" t="s">
        <v>19</v>
      </c>
      <c r="E40" s="65">
        <v>20</v>
      </c>
      <c r="F40" s="65">
        <v>21</v>
      </c>
      <c r="G40" s="65">
        <v>21.5</v>
      </c>
      <c r="H40" s="66">
        <v>21.7</v>
      </c>
      <c r="I40" s="66">
        <v>22.15</v>
      </c>
      <c r="J40" s="774"/>
      <c r="K40" s="302" t="s">
        <v>19</v>
      </c>
      <c r="L40" s="302" t="s">
        <v>19</v>
      </c>
      <c r="M40" s="302" t="s">
        <v>19</v>
      </c>
      <c r="N40" s="303" t="s">
        <v>19</v>
      </c>
    </row>
    <row r="41" spans="2:14" ht="14" thickBot="1" x14ac:dyDescent="0.2">
      <c r="B41" s="125" t="s">
        <v>683</v>
      </c>
      <c r="C41" s="126"/>
      <c r="D41" s="126"/>
      <c r="E41" s="126"/>
      <c r="F41" s="127"/>
      <c r="G41" s="127"/>
      <c r="H41" s="126"/>
      <c r="I41" s="126"/>
      <c r="J41" s="126"/>
      <c r="K41" s="126"/>
      <c r="L41" s="126"/>
      <c r="M41" s="126"/>
      <c r="N41" s="129"/>
    </row>
    <row r="42" spans="2:14" x14ac:dyDescent="0.15">
      <c r="B42" s="283" t="s">
        <v>665</v>
      </c>
      <c r="C42" s="831" t="s">
        <v>19</v>
      </c>
      <c r="D42" s="831" t="s">
        <v>19</v>
      </c>
      <c r="E42" s="58">
        <v>2</v>
      </c>
      <c r="F42" s="58">
        <v>2.2000000000000002</v>
      </c>
      <c r="G42" s="58">
        <v>2.2999999999999998</v>
      </c>
      <c r="H42" s="59">
        <v>2.2999999999999998</v>
      </c>
      <c r="I42" s="59">
        <v>2.35</v>
      </c>
      <c r="J42" s="832"/>
      <c r="K42" s="288" t="s">
        <v>19</v>
      </c>
      <c r="L42" s="288" t="s">
        <v>19</v>
      </c>
      <c r="M42" s="288" t="s">
        <v>19</v>
      </c>
      <c r="N42" s="289" t="s">
        <v>19</v>
      </c>
    </row>
    <row r="43" spans="2:14" x14ac:dyDescent="0.15">
      <c r="B43" s="332" t="s">
        <v>684</v>
      </c>
      <c r="C43" s="609" t="s">
        <v>19</v>
      </c>
      <c r="D43" s="609" t="s">
        <v>19</v>
      </c>
      <c r="E43" s="198">
        <v>3</v>
      </c>
      <c r="F43" s="198">
        <v>3.2</v>
      </c>
      <c r="G43" s="198">
        <v>3.3</v>
      </c>
      <c r="H43" s="782">
        <v>3.35</v>
      </c>
      <c r="I43" s="782">
        <v>3.4</v>
      </c>
      <c r="J43" s="780"/>
      <c r="K43" s="295" t="s">
        <v>19</v>
      </c>
      <c r="L43" s="295" t="s">
        <v>19</v>
      </c>
      <c r="M43" s="295" t="s">
        <v>19</v>
      </c>
      <c r="N43" s="296" t="s">
        <v>19</v>
      </c>
    </row>
    <row r="44" spans="2:14" x14ac:dyDescent="0.15">
      <c r="B44" s="332" t="s">
        <v>666</v>
      </c>
      <c r="C44" s="609" t="s">
        <v>19</v>
      </c>
      <c r="D44" s="609" t="s">
        <v>19</v>
      </c>
      <c r="E44" s="198">
        <v>2.5</v>
      </c>
      <c r="F44" s="198">
        <v>2.7</v>
      </c>
      <c r="G44" s="198">
        <v>2.8</v>
      </c>
      <c r="H44" s="782">
        <v>2.85</v>
      </c>
      <c r="I44" s="782">
        <v>2.9</v>
      </c>
      <c r="J44" s="780"/>
      <c r="K44" s="295" t="s">
        <v>19</v>
      </c>
      <c r="L44" s="295" t="s">
        <v>19</v>
      </c>
      <c r="M44" s="295" t="s">
        <v>19</v>
      </c>
      <c r="N44" s="296" t="s">
        <v>19</v>
      </c>
    </row>
    <row r="45" spans="2:14" x14ac:dyDescent="0.15">
      <c r="B45" s="332" t="s">
        <v>685</v>
      </c>
      <c r="C45" s="609" t="s">
        <v>19</v>
      </c>
      <c r="D45" s="609" t="s">
        <v>19</v>
      </c>
      <c r="E45" s="198">
        <v>4.5</v>
      </c>
      <c r="F45" s="198">
        <v>5</v>
      </c>
      <c r="G45" s="198">
        <v>5</v>
      </c>
      <c r="H45" s="782">
        <v>5.05</v>
      </c>
      <c r="I45" s="782">
        <v>5.15</v>
      </c>
      <c r="J45" s="780"/>
      <c r="K45" s="295" t="s">
        <v>19</v>
      </c>
      <c r="L45" s="295" t="s">
        <v>19</v>
      </c>
      <c r="M45" s="295" t="s">
        <v>19</v>
      </c>
      <c r="N45" s="296" t="s">
        <v>19</v>
      </c>
    </row>
    <row r="46" spans="2:14" x14ac:dyDescent="0.15">
      <c r="B46" s="332" t="s">
        <v>686</v>
      </c>
      <c r="C46" s="609" t="s">
        <v>19</v>
      </c>
      <c r="D46" s="609" t="s">
        <v>19</v>
      </c>
      <c r="E46" s="198">
        <v>6</v>
      </c>
      <c r="F46" s="198">
        <v>6.5</v>
      </c>
      <c r="G46" s="198">
        <v>6.7</v>
      </c>
      <c r="H46" s="782">
        <v>6.75</v>
      </c>
      <c r="I46" s="782">
        <v>6.9</v>
      </c>
      <c r="J46" s="780"/>
      <c r="K46" s="295" t="s">
        <v>19</v>
      </c>
      <c r="L46" s="295" t="s">
        <v>19</v>
      </c>
      <c r="M46" s="295" t="s">
        <v>19</v>
      </c>
      <c r="N46" s="296" t="s">
        <v>19</v>
      </c>
    </row>
    <row r="47" spans="2:14" x14ac:dyDescent="0.15">
      <c r="B47" s="332" t="s">
        <v>687</v>
      </c>
      <c r="C47" s="609" t="s">
        <v>19</v>
      </c>
      <c r="D47" s="609" t="s">
        <v>19</v>
      </c>
      <c r="E47" s="198">
        <v>15</v>
      </c>
      <c r="F47" s="198">
        <v>16</v>
      </c>
      <c r="G47" s="198">
        <v>16.399999999999999</v>
      </c>
      <c r="H47" s="782">
        <v>16.55</v>
      </c>
      <c r="I47" s="782">
        <v>16.899999999999999</v>
      </c>
      <c r="J47" s="780"/>
      <c r="K47" s="295" t="s">
        <v>19</v>
      </c>
      <c r="L47" s="295" t="s">
        <v>19</v>
      </c>
      <c r="M47" s="295" t="s">
        <v>19</v>
      </c>
      <c r="N47" s="296" t="s">
        <v>19</v>
      </c>
    </row>
    <row r="48" spans="2:14" s="557" customFormat="1" ht="14" thickBot="1" x14ac:dyDescent="0.2">
      <c r="B48" s="333" t="s">
        <v>688</v>
      </c>
      <c r="C48" s="833" t="s">
        <v>19</v>
      </c>
      <c r="D48" s="833" t="s">
        <v>19</v>
      </c>
      <c r="E48" s="65">
        <v>20</v>
      </c>
      <c r="F48" s="65">
        <v>21</v>
      </c>
      <c r="G48" s="65">
        <v>21.5</v>
      </c>
      <c r="H48" s="66">
        <v>21.7</v>
      </c>
      <c r="I48" s="66">
        <v>22.15</v>
      </c>
      <c r="J48" s="787"/>
      <c r="K48" s="302" t="s">
        <v>19</v>
      </c>
      <c r="L48" s="302" t="s">
        <v>19</v>
      </c>
      <c r="M48" s="302" t="s">
        <v>19</v>
      </c>
      <c r="N48" s="303" t="s">
        <v>19</v>
      </c>
    </row>
    <row r="49" spans="2:16" s="557" customFormat="1" ht="14" thickBot="1" x14ac:dyDescent="0.2">
      <c r="B49" s="125" t="s">
        <v>689</v>
      </c>
      <c r="C49" s="126"/>
      <c r="D49" s="126"/>
      <c r="E49" s="126"/>
      <c r="F49" s="127"/>
      <c r="G49" s="127"/>
      <c r="H49" s="126"/>
      <c r="I49" s="126"/>
      <c r="J49" s="126"/>
      <c r="K49" s="126"/>
      <c r="L49" s="126"/>
      <c r="M49" s="126"/>
      <c r="N49" s="129"/>
    </row>
    <row r="50" spans="2:16" s="557" customFormat="1" x14ac:dyDescent="0.15">
      <c r="B50" s="283" t="s">
        <v>690</v>
      </c>
      <c r="C50" s="308" t="s">
        <v>19</v>
      </c>
      <c r="D50" s="308" t="s">
        <v>19</v>
      </c>
      <c r="E50" s="130">
        <v>2</v>
      </c>
      <c r="F50" s="130">
        <v>2.2000000000000002</v>
      </c>
      <c r="G50" s="130">
        <v>2.2999999999999998</v>
      </c>
      <c r="H50" s="131">
        <v>2.2999999999999998</v>
      </c>
      <c r="I50" s="131">
        <v>2.35</v>
      </c>
      <c r="J50" s="764"/>
      <c r="K50" s="288" t="s">
        <v>19</v>
      </c>
      <c r="L50" s="288" t="s">
        <v>19</v>
      </c>
      <c r="M50" s="288" t="s">
        <v>19</v>
      </c>
      <c r="N50" s="289" t="s">
        <v>19</v>
      </c>
    </row>
    <row r="51" spans="2:16" s="557" customFormat="1" ht="14" x14ac:dyDescent="0.15">
      <c r="B51" s="332" t="s">
        <v>691</v>
      </c>
      <c r="C51" s="834" t="s">
        <v>19</v>
      </c>
      <c r="D51" s="834" t="s">
        <v>19</v>
      </c>
      <c r="E51" s="199">
        <v>1.2</v>
      </c>
      <c r="F51" s="199">
        <v>1.5</v>
      </c>
      <c r="G51" s="199">
        <v>1.5</v>
      </c>
      <c r="H51" s="779">
        <v>1.5</v>
      </c>
      <c r="I51" s="779">
        <v>1.55</v>
      </c>
      <c r="J51" s="780"/>
      <c r="K51" s="295" t="s">
        <v>19</v>
      </c>
      <c r="L51" s="295" t="s">
        <v>19</v>
      </c>
      <c r="M51" s="295" t="s">
        <v>19</v>
      </c>
      <c r="N51" s="296" t="s">
        <v>19</v>
      </c>
    </row>
    <row r="52" spans="2:16" s="557" customFormat="1" ht="14" x14ac:dyDescent="0.15">
      <c r="B52" s="332" t="s">
        <v>692</v>
      </c>
      <c r="C52" s="834" t="s">
        <v>19</v>
      </c>
      <c r="D52" s="834" t="s">
        <v>19</v>
      </c>
      <c r="E52" s="199">
        <v>3.5</v>
      </c>
      <c r="F52" s="199">
        <v>4</v>
      </c>
      <c r="G52" s="199">
        <v>4</v>
      </c>
      <c r="H52" s="779">
        <v>4.05</v>
      </c>
      <c r="I52" s="779">
        <v>4.1500000000000004</v>
      </c>
      <c r="J52" s="780"/>
      <c r="K52" s="295"/>
      <c r="L52" s="295"/>
      <c r="M52" s="295"/>
      <c r="N52" s="296"/>
    </row>
    <row r="53" spans="2:16" s="557" customFormat="1" ht="14" x14ac:dyDescent="0.15">
      <c r="B53" s="332" t="s">
        <v>693</v>
      </c>
      <c r="C53" s="834" t="s">
        <v>19</v>
      </c>
      <c r="D53" s="834" t="s">
        <v>19</v>
      </c>
      <c r="E53" s="199">
        <v>2.5</v>
      </c>
      <c r="F53" s="199">
        <v>2.5</v>
      </c>
      <c r="G53" s="199">
        <v>2.5</v>
      </c>
      <c r="H53" s="779">
        <v>2.5</v>
      </c>
      <c r="I53" s="779">
        <v>2.5499999999999998</v>
      </c>
      <c r="J53" s="780"/>
      <c r="K53" s="295"/>
      <c r="L53" s="295"/>
      <c r="M53" s="295"/>
      <c r="N53" s="296"/>
    </row>
    <row r="54" spans="2:16" ht="15" thickBot="1" x14ac:dyDescent="0.2">
      <c r="B54" s="333" t="s">
        <v>694</v>
      </c>
      <c r="C54" s="835" t="s">
        <v>19</v>
      </c>
      <c r="D54" s="835" t="s">
        <v>19</v>
      </c>
      <c r="E54" s="135">
        <v>13</v>
      </c>
      <c r="F54" s="135">
        <v>14</v>
      </c>
      <c r="G54" s="135">
        <v>14.3</v>
      </c>
      <c r="H54" s="136">
        <v>14.45</v>
      </c>
      <c r="I54" s="136">
        <v>14.75</v>
      </c>
      <c r="J54" s="787"/>
      <c r="K54" s="302" t="s">
        <v>19</v>
      </c>
      <c r="L54" s="302" t="s">
        <v>19</v>
      </c>
      <c r="M54" s="302" t="s">
        <v>19</v>
      </c>
      <c r="N54" s="303" t="s">
        <v>19</v>
      </c>
    </row>
    <row r="55" spans="2:16" ht="14" thickBot="1" x14ac:dyDescent="0.2">
      <c r="B55" s="125" t="s">
        <v>695</v>
      </c>
      <c r="C55" s="126"/>
      <c r="D55" s="126"/>
      <c r="E55" s="126"/>
      <c r="F55" s="127"/>
      <c r="G55" s="127"/>
      <c r="H55" s="126"/>
      <c r="I55" s="126"/>
      <c r="J55" s="126"/>
      <c r="K55" s="126"/>
      <c r="L55" s="126"/>
      <c r="M55" s="126"/>
      <c r="N55" s="129"/>
    </row>
    <row r="56" spans="2:16" x14ac:dyDescent="0.15">
      <c r="B56" s="367" t="s">
        <v>696</v>
      </c>
      <c r="C56" s="605" t="s">
        <v>19</v>
      </c>
      <c r="D56" s="605" t="s">
        <v>19</v>
      </c>
      <c r="E56" s="130">
        <v>2</v>
      </c>
      <c r="F56" s="130">
        <v>2.2000000000000002</v>
      </c>
      <c r="G56" s="130">
        <v>2.2999999999999998</v>
      </c>
      <c r="H56" s="131">
        <v>2.2999999999999998</v>
      </c>
      <c r="I56" s="131">
        <v>2.35</v>
      </c>
      <c r="J56" s="836"/>
      <c r="K56" s="324" t="s">
        <v>19</v>
      </c>
      <c r="L56" s="324" t="s">
        <v>19</v>
      </c>
      <c r="M56" s="324" t="s">
        <v>19</v>
      </c>
      <c r="N56" s="326" t="s">
        <v>19</v>
      </c>
    </row>
    <row r="57" spans="2:16" x14ac:dyDescent="0.15">
      <c r="B57" s="332" t="s">
        <v>697</v>
      </c>
      <c r="C57" s="211" t="s">
        <v>19</v>
      </c>
      <c r="D57" s="211" t="s">
        <v>19</v>
      </c>
      <c r="E57" s="199">
        <v>3</v>
      </c>
      <c r="F57" s="199">
        <v>3.2</v>
      </c>
      <c r="G57" s="199">
        <v>3.3</v>
      </c>
      <c r="H57" s="779">
        <v>3.35</v>
      </c>
      <c r="I57" s="779">
        <v>3.4</v>
      </c>
      <c r="J57" s="780"/>
      <c r="K57" s="329" t="s">
        <v>19</v>
      </c>
      <c r="L57" s="329" t="s">
        <v>19</v>
      </c>
      <c r="M57" s="329" t="s">
        <v>19</v>
      </c>
      <c r="N57" s="331" t="s">
        <v>19</v>
      </c>
    </row>
    <row r="58" spans="2:16" x14ac:dyDescent="0.15">
      <c r="B58" s="332" t="s">
        <v>698</v>
      </c>
      <c r="C58" s="211" t="s">
        <v>19</v>
      </c>
      <c r="D58" s="211" t="s">
        <v>19</v>
      </c>
      <c r="E58" s="199">
        <v>15</v>
      </c>
      <c r="F58" s="199">
        <v>16</v>
      </c>
      <c r="G58" s="199">
        <v>16.399999999999999</v>
      </c>
      <c r="H58" s="779">
        <v>16.55</v>
      </c>
      <c r="I58" s="779">
        <v>16.899999999999999</v>
      </c>
      <c r="J58" s="780"/>
      <c r="K58" s="329" t="s">
        <v>19</v>
      </c>
      <c r="L58" s="329" t="s">
        <v>19</v>
      </c>
      <c r="M58" s="329" t="s">
        <v>19</v>
      </c>
      <c r="N58" s="331" t="s">
        <v>19</v>
      </c>
    </row>
    <row r="59" spans="2:16" x14ac:dyDescent="0.15">
      <c r="B59" s="332" t="s">
        <v>699</v>
      </c>
      <c r="C59" s="87" t="s">
        <v>19</v>
      </c>
      <c r="D59" s="87" t="s">
        <v>19</v>
      </c>
      <c r="E59" s="199"/>
      <c r="F59" s="199">
        <v>1.5</v>
      </c>
      <c r="G59" s="199">
        <v>1.5</v>
      </c>
      <c r="H59" s="779">
        <v>1.5</v>
      </c>
      <c r="I59" s="779">
        <v>1.55</v>
      </c>
      <c r="J59" s="767"/>
      <c r="K59" s="295" t="s">
        <v>19</v>
      </c>
      <c r="L59" s="295" t="s">
        <v>19</v>
      </c>
      <c r="M59" s="295" t="s">
        <v>19</v>
      </c>
      <c r="N59" s="296" t="s">
        <v>19</v>
      </c>
    </row>
    <row r="60" spans="2:16" x14ac:dyDescent="0.15">
      <c r="B60" s="332" t="s">
        <v>700</v>
      </c>
      <c r="C60" s="87" t="s">
        <v>19</v>
      </c>
      <c r="D60" s="87" t="s">
        <v>19</v>
      </c>
      <c r="E60" s="199"/>
      <c r="F60" s="199">
        <v>2.5</v>
      </c>
      <c r="G60" s="199">
        <v>2.5</v>
      </c>
      <c r="H60" s="779">
        <v>2.5</v>
      </c>
      <c r="I60" s="779">
        <v>2.5499999999999998</v>
      </c>
      <c r="J60" s="767"/>
      <c r="K60" s="295" t="s">
        <v>19</v>
      </c>
      <c r="L60" s="295" t="s">
        <v>19</v>
      </c>
      <c r="M60" s="295" t="s">
        <v>19</v>
      </c>
      <c r="N60" s="296" t="s">
        <v>19</v>
      </c>
    </row>
    <row r="61" spans="2:16" ht="14" thickBot="1" x14ac:dyDescent="0.2">
      <c r="B61" s="333" t="s">
        <v>701</v>
      </c>
      <c r="C61" s="837" t="s">
        <v>19</v>
      </c>
      <c r="D61" s="837" t="s">
        <v>19</v>
      </c>
      <c r="E61" s="135">
        <v>4</v>
      </c>
      <c r="F61" s="135">
        <v>4.2</v>
      </c>
      <c r="G61" s="135">
        <v>4.3</v>
      </c>
      <c r="H61" s="136">
        <v>4.3499999999999996</v>
      </c>
      <c r="I61" s="136">
        <v>4.45</v>
      </c>
      <c r="J61" s="787"/>
      <c r="K61" s="335" t="s">
        <v>19</v>
      </c>
      <c r="L61" s="335" t="s">
        <v>19</v>
      </c>
      <c r="M61" s="335" t="s">
        <v>19</v>
      </c>
      <c r="N61" s="337" t="s">
        <v>19</v>
      </c>
    </row>
    <row r="62" spans="2:16" ht="14" thickBot="1" x14ac:dyDescent="0.2">
      <c r="B62" s="125" t="s">
        <v>702</v>
      </c>
      <c r="C62" s="126"/>
      <c r="D62" s="126"/>
      <c r="E62" s="126"/>
      <c r="F62" s="127"/>
      <c r="G62" s="127"/>
      <c r="H62" s="126"/>
      <c r="I62" s="126"/>
      <c r="J62" s="126"/>
      <c r="K62" s="126"/>
      <c r="L62" s="126"/>
      <c r="M62" s="126"/>
      <c r="N62" s="129"/>
    </row>
    <row r="63" spans="2:16" ht="14" x14ac:dyDescent="0.15">
      <c r="B63" s="367" t="s">
        <v>703</v>
      </c>
      <c r="C63" s="605" t="s">
        <v>19</v>
      </c>
      <c r="D63" s="605" t="s">
        <v>19</v>
      </c>
      <c r="E63" s="77">
        <v>1.5</v>
      </c>
      <c r="F63" s="77">
        <v>1.6</v>
      </c>
      <c r="G63" s="77">
        <v>1.64</v>
      </c>
      <c r="H63" s="838">
        <v>1.66</v>
      </c>
      <c r="I63" s="838">
        <f>1.0212*H63</f>
        <v>1.695192</v>
      </c>
      <c r="J63" s="836" t="s">
        <v>289</v>
      </c>
      <c r="K63" s="288" t="s">
        <v>19</v>
      </c>
      <c r="L63" s="288" t="s">
        <v>19</v>
      </c>
      <c r="M63" s="288" t="s">
        <v>19</v>
      </c>
      <c r="N63" s="289" t="s">
        <v>19</v>
      </c>
      <c r="O63" s="338"/>
      <c r="P63" s="338"/>
    </row>
    <row r="64" spans="2:16" x14ac:dyDescent="0.15">
      <c r="B64" s="86" t="s">
        <v>704</v>
      </c>
      <c r="C64" s="211" t="s">
        <v>19</v>
      </c>
      <c r="D64" s="211" t="s">
        <v>19</v>
      </c>
      <c r="E64" s="45">
        <v>3</v>
      </c>
      <c r="F64" s="45">
        <v>3.2</v>
      </c>
      <c r="G64" s="45">
        <v>3.28</v>
      </c>
      <c r="H64" s="452">
        <v>3.31</v>
      </c>
      <c r="I64" s="452">
        <f t="shared" ref="I64:I69" si="0">1.0212*H64</f>
        <v>3.3801720000000004</v>
      </c>
      <c r="J64" s="780" t="s">
        <v>289</v>
      </c>
      <c r="K64" s="295" t="s">
        <v>19</v>
      </c>
      <c r="L64" s="295" t="s">
        <v>19</v>
      </c>
      <c r="M64" s="295" t="s">
        <v>19</v>
      </c>
      <c r="N64" s="296" t="s">
        <v>19</v>
      </c>
      <c r="O64" s="338"/>
      <c r="P64" s="338"/>
    </row>
    <row r="65" spans="2:16" x14ac:dyDescent="0.15">
      <c r="B65" s="86" t="s">
        <v>705</v>
      </c>
      <c r="C65" s="211" t="s">
        <v>19</v>
      </c>
      <c r="D65" s="211" t="s">
        <v>19</v>
      </c>
      <c r="E65" s="45">
        <v>7.5</v>
      </c>
      <c r="F65" s="45">
        <v>8</v>
      </c>
      <c r="G65" s="45">
        <v>8.1999999999999993</v>
      </c>
      <c r="H65" s="452">
        <v>8.2799999999999994</v>
      </c>
      <c r="I65" s="452">
        <f t="shared" si="0"/>
        <v>8.4555360000000004</v>
      </c>
      <c r="J65" s="780" t="s">
        <v>289</v>
      </c>
      <c r="K65" s="295" t="s">
        <v>19</v>
      </c>
      <c r="L65" s="295" t="s">
        <v>19</v>
      </c>
      <c r="M65" s="295" t="s">
        <v>19</v>
      </c>
      <c r="N65" s="296" t="s">
        <v>19</v>
      </c>
      <c r="O65" s="338"/>
      <c r="P65" s="338"/>
    </row>
    <row r="66" spans="2:16" ht="14" x14ac:dyDescent="0.15">
      <c r="B66" s="86" t="s">
        <v>706</v>
      </c>
      <c r="C66" s="211" t="s">
        <v>19</v>
      </c>
      <c r="D66" s="211" t="s">
        <v>19</v>
      </c>
      <c r="E66" s="45">
        <v>15</v>
      </c>
      <c r="F66" s="45">
        <v>16</v>
      </c>
      <c r="G66" s="45">
        <v>16.399999999999999</v>
      </c>
      <c r="H66" s="452">
        <v>16.549240000000001</v>
      </c>
      <c r="I66" s="452">
        <f t="shared" si="0"/>
        <v>16.900083888000005</v>
      </c>
      <c r="J66" s="839" t="s">
        <v>289</v>
      </c>
      <c r="K66" s="295" t="s">
        <v>19</v>
      </c>
      <c r="L66" s="295" t="s">
        <v>19</v>
      </c>
      <c r="M66" s="295" t="s">
        <v>19</v>
      </c>
      <c r="N66" s="296" t="s">
        <v>19</v>
      </c>
      <c r="O66" s="338"/>
      <c r="P66" s="338"/>
    </row>
    <row r="67" spans="2:16" x14ac:dyDescent="0.15">
      <c r="B67" s="86" t="s">
        <v>707</v>
      </c>
      <c r="C67" s="211" t="s">
        <v>19</v>
      </c>
      <c r="D67" s="211" t="s">
        <v>19</v>
      </c>
      <c r="E67" s="45">
        <v>2</v>
      </c>
      <c r="F67" s="45">
        <v>2.2000000000000002</v>
      </c>
      <c r="G67" s="45">
        <v>2.15</v>
      </c>
      <c r="H67" s="452">
        <v>2.169565</v>
      </c>
      <c r="I67" s="452">
        <f t="shared" si="0"/>
        <v>2.2155597780000003</v>
      </c>
      <c r="J67" s="780" t="s">
        <v>289</v>
      </c>
      <c r="K67" s="295" t="s">
        <v>19</v>
      </c>
      <c r="L67" s="295" t="s">
        <v>19</v>
      </c>
      <c r="M67" s="295" t="s">
        <v>19</v>
      </c>
      <c r="N67" s="296" t="s">
        <v>19</v>
      </c>
      <c r="O67" s="338"/>
      <c r="P67" s="338"/>
    </row>
    <row r="68" spans="2:16" x14ac:dyDescent="0.15">
      <c r="B68" s="86" t="s">
        <v>708</v>
      </c>
      <c r="C68" s="211" t="s">
        <v>19</v>
      </c>
      <c r="D68" s="211" t="s">
        <v>19</v>
      </c>
      <c r="E68" s="45">
        <v>4</v>
      </c>
      <c r="F68" s="45">
        <v>4.4000000000000004</v>
      </c>
      <c r="G68" s="45">
        <v>4.3</v>
      </c>
      <c r="H68" s="452">
        <v>4.3391299999999999</v>
      </c>
      <c r="I68" s="452">
        <f t="shared" si="0"/>
        <v>4.4311195560000005</v>
      </c>
      <c r="J68" s="780" t="s">
        <v>289</v>
      </c>
      <c r="K68" s="295" t="s">
        <v>19</v>
      </c>
      <c r="L68" s="295" t="s">
        <v>19</v>
      </c>
      <c r="M68" s="295" t="s">
        <v>19</v>
      </c>
      <c r="N68" s="296" t="s">
        <v>19</v>
      </c>
      <c r="O68" s="338"/>
      <c r="P68" s="338"/>
    </row>
    <row r="69" spans="2:16" ht="14" x14ac:dyDescent="0.15">
      <c r="B69" s="86" t="s">
        <v>709</v>
      </c>
      <c r="C69" s="211" t="s">
        <v>19</v>
      </c>
      <c r="D69" s="211" t="s">
        <v>19</v>
      </c>
      <c r="E69" s="45">
        <v>10</v>
      </c>
      <c r="F69" s="45">
        <v>11</v>
      </c>
      <c r="G69" s="45">
        <v>10.75</v>
      </c>
      <c r="H69" s="452">
        <v>10.847825</v>
      </c>
      <c r="I69" s="452">
        <f t="shared" si="0"/>
        <v>11.077798890000002</v>
      </c>
      <c r="J69" s="839" t="s">
        <v>289</v>
      </c>
      <c r="K69" s="295" t="s">
        <v>19</v>
      </c>
      <c r="L69" s="295" t="s">
        <v>19</v>
      </c>
      <c r="M69" s="295" t="s">
        <v>19</v>
      </c>
      <c r="N69" s="296" t="s">
        <v>19</v>
      </c>
      <c r="O69" s="338"/>
      <c r="P69" s="338"/>
    </row>
    <row r="70" spans="2:16" ht="14" thickBot="1" x14ac:dyDescent="0.2">
      <c r="B70" s="93" t="s">
        <v>710</v>
      </c>
      <c r="C70" s="837" t="s">
        <v>19</v>
      </c>
      <c r="D70" s="837" t="s">
        <v>19</v>
      </c>
      <c r="E70" s="95">
        <v>20</v>
      </c>
      <c r="F70" s="95">
        <v>22</v>
      </c>
      <c r="G70" s="95">
        <v>21.5</v>
      </c>
      <c r="H70" s="840">
        <v>21.695650000000001</v>
      </c>
      <c r="I70" s="840">
        <v>22.15</v>
      </c>
      <c r="J70" s="787" t="s">
        <v>289</v>
      </c>
      <c r="K70" s="302" t="s">
        <v>19</v>
      </c>
      <c r="L70" s="302" t="s">
        <v>19</v>
      </c>
      <c r="M70" s="302" t="s">
        <v>19</v>
      </c>
      <c r="N70" s="303" t="s">
        <v>19</v>
      </c>
      <c r="O70" s="338"/>
      <c r="P70" s="338"/>
    </row>
    <row r="71" spans="2:16" x14ac:dyDescent="0.15">
      <c r="B71" s="557"/>
      <c r="C71" s="557"/>
      <c r="D71" s="841"/>
      <c r="E71" s="842"/>
      <c r="G71" s="557"/>
      <c r="H71" s="557"/>
      <c r="I71" s="557"/>
      <c r="J71" s="557"/>
      <c r="K71" s="557"/>
      <c r="L71" s="557"/>
      <c r="M71" s="557"/>
      <c r="N71" s="557"/>
    </row>
    <row r="72" spans="2:16" x14ac:dyDescent="0.15">
      <c r="B72" s="620" t="s">
        <v>711</v>
      </c>
      <c r="C72" s="557"/>
      <c r="D72" s="841"/>
      <c r="E72" s="842"/>
      <c r="G72" s="557"/>
      <c r="H72" s="557"/>
      <c r="I72" s="557"/>
      <c r="J72" s="557"/>
      <c r="K72" s="557"/>
      <c r="L72" s="557"/>
      <c r="M72" s="557"/>
      <c r="N72" s="557"/>
    </row>
    <row r="73" spans="2:16" x14ac:dyDescent="0.15">
      <c r="B73" s="557"/>
      <c r="C73" s="557"/>
      <c r="D73" s="841"/>
      <c r="E73" s="842"/>
      <c r="G73" s="557"/>
      <c r="H73" s="843"/>
      <c r="I73" s="843"/>
      <c r="J73" s="557"/>
      <c r="K73" s="557"/>
      <c r="L73" s="557"/>
      <c r="M73" s="557"/>
      <c r="N73" s="557"/>
    </row>
    <row r="74" spans="2:16" x14ac:dyDescent="0.15">
      <c r="B74" s="557"/>
      <c r="H74" s="338"/>
      <c r="I74" s="338"/>
    </row>
    <row r="75" spans="2:16" x14ac:dyDescent="0.15">
      <c r="B75" s="557"/>
      <c r="H75" s="338"/>
      <c r="I75" s="338"/>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6BEDE-8265-F14B-B95E-AADE2B26E226}">
  <dimension ref="A1:T180"/>
  <sheetViews>
    <sheetView workbookViewId="0">
      <selection activeCell="I25" sqref="I25"/>
    </sheetView>
  </sheetViews>
  <sheetFormatPr baseColWidth="10" defaultColWidth="9.1640625" defaultRowHeight="13" x14ac:dyDescent="0.15"/>
  <cols>
    <col min="1" max="1" width="2.83203125" style="1" customWidth="1"/>
    <col min="2" max="2" width="52.6640625" style="1" bestFit="1" customWidth="1"/>
    <col min="3" max="3" width="10.6640625" style="1" bestFit="1" customWidth="1"/>
    <col min="4" max="4" width="16.33203125" style="1" bestFit="1" customWidth="1"/>
    <col min="5" max="5" width="14" style="3" hidden="1" customWidth="1"/>
    <col min="6" max="6" width="14" style="2" hidden="1" customWidth="1"/>
    <col min="7" max="7" width="14" style="3" hidden="1" customWidth="1"/>
    <col min="8" max="9" width="14" style="3" customWidth="1"/>
    <col min="10" max="10" width="6" style="3" customWidth="1"/>
    <col min="11" max="11" width="8.33203125" style="1" customWidth="1"/>
    <col min="12" max="13" width="10.33203125" style="1" customWidth="1"/>
    <col min="14" max="14" width="9.5" style="1" customWidth="1"/>
    <col min="15" max="15" width="9.1640625" style="1"/>
    <col min="16" max="16" width="13.6640625" style="1" customWidth="1"/>
    <col min="17" max="17" width="12.5" style="1" customWidth="1"/>
    <col min="18" max="18" width="11.5" style="1" customWidth="1"/>
    <col min="19" max="19" width="10.6640625" style="1" customWidth="1"/>
    <col min="20" max="20" width="17.1640625" style="1" customWidth="1"/>
    <col min="21" max="16384" width="9.1640625" style="1"/>
  </cols>
  <sheetData>
    <row r="1" spans="1:20" ht="9.75" customHeight="1" thickBot="1" x14ac:dyDescent="0.2">
      <c r="A1" s="269"/>
    </row>
    <row r="2" spans="1:20" ht="14" thickBot="1" x14ac:dyDescent="0.2">
      <c r="B2" s="755" t="s">
        <v>603</v>
      </c>
      <c r="C2" s="756"/>
      <c r="D2" s="756"/>
      <c r="E2" s="757"/>
      <c r="F2" s="757"/>
      <c r="G2" s="758"/>
      <c r="H2" s="758"/>
      <c r="I2" s="758"/>
      <c r="J2" s="756"/>
      <c r="K2" s="750"/>
      <c r="L2" s="750"/>
      <c r="M2" s="750"/>
      <c r="N2" s="751"/>
      <c r="P2" s="1126" t="s">
        <v>2</v>
      </c>
      <c r="Q2" s="1127"/>
      <c r="R2" s="1127"/>
      <c r="S2" s="1127"/>
      <c r="T2" s="1128"/>
    </row>
    <row r="3" spans="1:20" ht="57" thickBot="1" x14ac:dyDescent="0.2">
      <c r="B3" s="752" t="s">
        <v>3</v>
      </c>
      <c r="C3" s="759" t="s">
        <v>4</v>
      </c>
      <c r="D3" s="759" t="s">
        <v>5</v>
      </c>
      <c r="E3" s="753">
        <v>2018</v>
      </c>
      <c r="F3" s="753">
        <v>2019</v>
      </c>
      <c r="G3" s="760">
        <v>2020</v>
      </c>
      <c r="H3" s="760">
        <v>2021</v>
      </c>
      <c r="I3" s="754">
        <v>2022</v>
      </c>
      <c r="J3" s="279" t="s">
        <v>7</v>
      </c>
      <c r="K3" s="278" t="s">
        <v>8</v>
      </c>
      <c r="L3" s="278" t="s">
        <v>9</v>
      </c>
      <c r="M3" s="278" t="s">
        <v>10</v>
      </c>
      <c r="N3" s="278" t="s">
        <v>11</v>
      </c>
      <c r="P3" s="21" t="s">
        <v>12</v>
      </c>
      <c r="Q3" s="22" t="s">
        <v>13</v>
      </c>
      <c r="R3" s="22" t="s">
        <v>14</v>
      </c>
      <c r="S3" s="22" t="s">
        <v>15</v>
      </c>
      <c r="T3" s="22" t="s">
        <v>16</v>
      </c>
    </row>
    <row r="4" spans="1:20" ht="14" thickBot="1" x14ac:dyDescent="0.2">
      <c r="B4" s="385" t="s">
        <v>17</v>
      </c>
      <c r="C4" s="386"/>
      <c r="D4" s="386"/>
      <c r="E4" s="386"/>
      <c r="F4" s="387"/>
      <c r="G4" s="387"/>
      <c r="H4" s="386"/>
      <c r="I4" s="386"/>
      <c r="J4" s="386"/>
      <c r="K4" s="386"/>
      <c r="L4" s="386"/>
      <c r="M4" s="386"/>
      <c r="N4" s="761"/>
      <c r="P4" s="1111"/>
      <c r="Q4" s="1112"/>
      <c r="R4" s="1112"/>
      <c r="S4" s="1112"/>
      <c r="T4" s="1113"/>
    </row>
    <row r="5" spans="1:20" x14ac:dyDescent="0.15">
      <c r="B5" s="367" t="s">
        <v>604</v>
      </c>
      <c r="C5" s="308" t="s">
        <v>19</v>
      </c>
      <c r="D5" s="308" t="s">
        <v>19</v>
      </c>
      <c r="E5" s="762">
        <v>0.157</v>
      </c>
      <c r="F5" s="161">
        <v>0.16596426150000004</v>
      </c>
      <c r="G5" s="161">
        <v>0.17</v>
      </c>
      <c r="H5" s="763">
        <v>0.17100000000000001</v>
      </c>
      <c r="I5" s="763">
        <v>0.17499999999999999</v>
      </c>
      <c r="J5" s="764"/>
      <c r="K5" s="288" t="s">
        <v>20</v>
      </c>
      <c r="L5" s="288" t="s">
        <v>21</v>
      </c>
      <c r="M5" s="288" t="s">
        <v>21</v>
      </c>
      <c r="N5" s="289" t="s">
        <v>21</v>
      </c>
      <c r="P5" s="587"/>
      <c r="Q5" s="167"/>
      <c r="R5" s="167"/>
      <c r="S5" s="167"/>
      <c r="T5" s="588"/>
    </row>
    <row r="6" spans="1:20" x14ac:dyDescent="0.15">
      <c r="B6" s="86" t="s">
        <v>605</v>
      </c>
      <c r="C6" s="87" t="s">
        <v>19</v>
      </c>
      <c r="D6" s="87" t="s">
        <v>19</v>
      </c>
      <c r="E6" s="765">
        <v>0.157</v>
      </c>
      <c r="F6" s="178">
        <v>0.16596426150000004</v>
      </c>
      <c r="G6" s="178">
        <v>0.17</v>
      </c>
      <c r="H6" s="766">
        <v>0.17100000000000001</v>
      </c>
      <c r="I6" s="766">
        <v>0.17499999999999999</v>
      </c>
      <c r="J6" s="767"/>
      <c r="K6" s="295" t="s">
        <v>20</v>
      </c>
      <c r="L6" s="295" t="s">
        <v>21</v>
      </c>
      <c r="M6" s="295" t="s">
        <v>21</v>
      </c>
      <c r="N6" s="296" t="s">
        <v>21</v>
      </c>
      <c r="P6" s="92"/>
      <c r="T6" s="38"/>
    </row>
    <row r="7" spans="1:20" x14ac:dyDescent="0.15">
      <c r="B7" s="86" t="s">
        <v>606</v>
      </c>
      <c r="C7" s="87" t="s">
        <v>19</v>
      </c>
      <c r="D7" s="87" t="s">
        <v>19</v>
      </c>
      <c r="E7" s="765">
        <v>0.17899999999999999</v>
      </c>
      <c r="F7" s="765">
        <v>0.18949215600000002</v>
      </c>
      <c r="G7" s="765">
        <v>0.193</v>
      </c>
      <c r="H7" s="768">
        <v>0.19500000000000001</v>
      </c>
      <c r="I7" s="768">
        <v>0.19900000000000001</v>
      </c>
      <c r="J7" s="767"/>
      <c r="K7" s="295" t="s">
        <v>20</v>
      </c>
      <c r="L7" s="295" t="s">
        <v>21</v>
      </c>
      <c r="M7" s="295" t="s">
        <v>21</v>
      </c>
      <c r="N7" s="296" t="s">
        <v>21</v>
      </c>
      <c r="P7" s="92"/>
      <c r="T7" s="38"/>
    </row>
    <row r="8" spans="1:20" x14ac:dyDescent="0.15">
      <c r="B8" s="407" t="s">
        <v>607</v>
      </c>
      <c r="C8" s="87" t="s">
        <v>19</v>
      </c>
      <c r="D8" s="87" t="s">
        <v>19</v>
      </c>
      <c r="E8" s="769">
        <v>0.17899999999999999</v>
      </c>
      <c r="F8" s="769">
        <v>0.18949215600000002</v>
      </c>
      <c r="G8" s="769">
        <v>0.193</v>
      </c>
      <c r="H8" s="768">
        <v>0.19500000000000001</v>
      </c>
      <c r="I8" s="768">
        <v>0.19900000000000001</v>
      </c>
      <c r="J8" s="770"/>
      <c r="K8" s="295" t="s">
        <v>20</v>
      </c>
      <c r="L8" s="295" t="s">
        <v>21</v>
      </c>
      <c r="M8" s="295" t="s">
        <v>21</v>
      </c>
      <c r="N8" s="296" t="s">
        <v>21</v>
      </c>
      <c r="P8" s="92"/>
      <c r="T8" s="38"/>
    </row>
    <row r="9" spans="1:20" x14ac:dyDescent="0.15">
      <c r="B9" s="407" t="s">
        <v>608</v>
      </c>
      <c r="C9" s="87" t="s">
        <v>19</v>
      </c>
      <c r="D9" s="87" t="s">
        <v>19</v>
      </c>
      <c r="E9" s="769">
        <v>0.14299999999999999</v>
      </c>
      <c r="F9" s="771">
        <v>0.1537</v>
      </c>
      <c r="G9" s="771">
        <v>0.157</v>
      </c>
      <c r="H9" s="772">
        <v>0.159</v>
      </c>
      <c r="I9" s="772">
        <v>0.16200000000000001</v>
      </c>
      <c r="J9" s="770"/>
      <c r="K9" s="295" t="s">
        <v>20</v>
      </c>
      <c r="L9" s="295" t="s">
        <v>21</v>
      </c>
      <c r="M9" s="295" t="s">
        <v>21</v>
      </c>
      <c r="N9" s="296" t="s">
        <v>21</v>
      </c>
      <c r="P9" s="92"/>
      <c r="T9" s="38"/>
    </row>
    <row r="10" spans="1:20" x14ac:dyDescent="0.15">
      <c r="B10" s="86" t="s">
        <v>609</v>
      </c>
      <c r="C10" s="87" t="s">
        <v>19</v>
      </c>
      <c r="D10" s="87" t="s">
        <v>19</v>
      </c>
      <c r="E10" s="769">
        <v>0.17899999999999999</v>
      </c>
      <c r="F10" s="769">
        <v>0.18949215600000002</v>
      </c>
      <c r="G10" s="769">
        <v>0.193</v>
      </c>
      <c r="H10" s="773">
        <v>0.19500000000000001</v>
      </c>
      <c r="I10" s="773">
        <v>0.19900000000000001</v>
      </c>
      <c r="J10" s="770"/>
      <c r="K10" s="295" t="s">
        <v>20</v>
      </c>
      <c r="L10" s="295" t="s">
        <v>21</v>
      </c>
      <c r="M10" s="295" t="s">
        <v>21</v>
      </c>
      <c r="N10" s="296" t="s">
        <v>21</v>
      </c>
      <c r="P10" s="92"/>
      <c r="T10" s="38"/>
    </row>
    <row r="11" spans="1:20" x14ac:dyDescent="0.15">
      <c r="B11" s="86" t="s">
        <v>610</v>
      </c>
      <c r="C11" s="87" t="s">
        <v>19</v>
      </c>
      <c r="D11" s="87" t="s">
        <v>19</v>
      </c>
      <c r="E11" s="769">
        <v>0.17899999999999999</v>
      </c>
      <c r="F11" s="769">
        <v>0.18949215600000002</v>
      </c>
      <c r="G11" s="769">
        <v>0.193</v>
      </c>
      <c r="H11" s="773">
        <v>0.19500000000000001</v>
      </c>
      <c r="I11" s="773">
        <v>0.19900000000000001</v>
      </c>
      <c r="J11" s="770"/>
      <c r="K11" s="295" t="s">
        <v>20</v>
      </c>
      <c r="L11" s="295" t="s">
        <v>21</v>
      </c>
      <c r="M11" s="295" t="s">
        <v>21</v>
      </c>
      <c r="N11" s="296" t="s">
        <v>21</v>
      </c>
      <c r="P11" s="92"/>
      <c r="T11" s="38"/>
    </row>
    <row r="12" spans="1:20" x14ac:dyDescent="0.15">
      <c r="B12" s="86" t="s">
        <v>611</v>
      </c>
      <c r="C12" s="87" t="s">
        <v>19</v>
      </c>
      <c r="D12" s="87" t="s">
        <v>19</v>
      </c>
      <c r="E12" s="178">
        <v>7.0000000000000007E-2</v>
      </c>
      <c r="F12" s="178">
        <v>7.0000000000000007E-2</v>
      </c>
      <c r="G12" s="178">
        <v>7.0000000000000007E-2</v>
      </c>
      <c r="H12" s="766">
        <v>7.0000000000000007E-2</v>
      </c>
      <c r="I12" s="766">
        <v>7.3999999999999996E-2</v>
      </c>
      <c r="J12" s="770"/>
      <c r="K12" s="295" t="s">
        <v>20</v>
      </c>
      <c r="L12" s="295" t="s">
        <v>21</v>
      </c>
      <c r="M12" s="295" t="s">
        <v>21</v>
      </c>
      <c r="N12" s="296" t="s">
        <v>21</v>
      </c>
      <c r="P12" s="92"/>
      <c r="T12" s="38"/>
    </row>
    <row r="13" spans="1:20" x14ac:dyDescent="0.15">
      <c r="B13" s="407" t="s">
        <v>612</v>
      </c>
      <c r="C13" s="87" t="s">
        <v>19</v>
      </c>
      <c r="D13" s="87" t="s">
        <v>19</v>
      </c>
      <c r="E13" s="769">
        <v>0.157</v>
      </c>
      <c r="F13" s="769">
        <v>0.16596426150000004</v>
      </c>
      <c r="G13" s="769">
        <v>0.17</v>
      </c>
      <c r="H13" s="773">
        <v>0.17100000000000001</v>
      </c>
      <c r="I13" s="773">
        <v>0.17499999999999999</v>
      </c>
      <c r="J13" s="770"/>
      <c r="K13" s="295" t="s">
        <v>20</v>
      </c>
      <c r="L13" s="295" t="s">
        <v>21</v>
      </c>
      <c r="M13" s="295" t="s">
        <v>21</v>
      </c>
      <c r="N13" s="296" t="s">
        <v>21</v>
      </c>
      <c r="P13" s="92"/>
      <c r="T13" s="38"/>
    </row>
    <row r="14" spans="1:20" ht="15" thickBot="1" x14ac:dyDescent="0.2">
      <c r="B14" s="935" t="s">
        <v>613</v>
      </c>
      <c r="C14" s="936" t="s">
        <v>19</v>
      </c>
      <c r="D14" s="936" t="s">
        <v>19</v>
      </c>
      <c r="E14" s="937">
        <v>0.157</v>
      </c>
      <c r="F14" s="938">
        <v>0.16596426150000004</v>
      </c>
      <c r="G14" s="938">
        <v>0.17</v>
      </c>
      <c r="H14" s="939">
        <v>0.17100000000000001</v>
      </c>
      <c r="I14" s="939" t="s">
        <v>31</v>
      </c>
      <c r="J14" s="940"/>
      <c r="K14" s="941" t="s">
        <v>20</v>
      </c>
      <c r="L14" s="941" t="s">
        <v>21</v>
      </c>
      <c r="M14" s="941" t="s">
        <v>21</v>
      </c>
      <c r="N14" s="942" t="s">
        <v>21</v>
      </c>
      <c r="O14" s="397"/>
      <c r="P14" s="92"/>
      <c r="T14" s="38"/>
    </row>
    <row r="15" spans="1:20" ht="14" thickBot="1" x14ac:dyDescent="0.2">
      <c r="B15" s="125" t="s">
        <v>36</v>
      </c>
      <c r="C15" s="126"/>
      <c r="D15" s="126"/>
      <c r="E15" s="126"/>
      <c r="F15" s="127"/>
      <c r="G15" s="127"/>
      <c r="H15" s="126"/>
      <c r="I15" s="126"/>
      <c r="J15" s="126"/>
      <c r="K15" s="126"/>
      <c r="L15" s="126"/>
      <c r="M15" s="126"/>
      <c r="N15" s="129"/>
      <c r="P15" s="92"/>
      <c r="T15" s="38"/>
    </row>
    <row r="16" spans="1:20" x14ac:dyDescent="0.15">
      <c r="B16" s="418" t="s">
        <v>614</v>
      </c>
      <c r="C16" s="831">
        <v>3100</v>
      </c>
      <c r="D16" s="831">
        <v>3100</v>
      </c>
      <c r="E16" s="775">
        <v>17.5</v>
      </c>
      <c r="F16" s="130">
        <v>19</v>
      </c>
      <c r="G16" s="130">
        <v>19.5</v>
      </c>
      <c r="H16" s="194">
        <v>19.5</v>
      </c>
      <c r="I16" s="194">
        <v>20</v>
      </c>
      <c r="J16" s="776"/>
      <c r="K16" s="288" t="s">
        <v>20</v>
      </c>
      <c r="L16" s="309" t="s">
        <v>20</v>
      </c>
      <c r="M16" s="777" t="s">
        <v>20</v>
      </c>
      <c r="N16" s="311" t="s">
        <v>20</v>
      </c>
      <c r="P16" s="92"/>
      <c r="T16" s="38"/>
    </row>
    <row r="17" spans="2:20" x14ac:dyDescent="0.15">
      <c r="B17" s="86" t="s">
        <v>615</v>
      </c>
      <c r="C17" s="227">
        <v>2460</v>
      </c>
      <c r="D17" s="1098">
        <v>2461</v>
      </c>
      <c r="E17" s="778">
        <v>185</v>
      </c>
      <c r="F17" s="199">
        <v>196</v>
      </c>
      <c r="G17" s="199">
        <v>200</v>
      </c>
      <c r="H17" s="779">
        <v>201</v>
      </c>
      <c r="I17" s="779">
        <v>206</v>
      </c>
      <c r="J17" s="780"/>
      <c r="K17" s="295" t="s">
        <v>20</v>
      </c>
      <c r="L17" s="313" t="s">
        <v>20</v>
      </c>
      <c r="M17" s="781" t="s">
        <v>20</v>
      </c>
      <c r="N17" s="315" t="s">
        <v>20</v>
      </c>
      <c r="P17" s="92"/>
      <c r="T17" s="38"/>
    </row>
    <row r="18" spans="2:20" x14ac:dyDescent="0.15">
      <c r="B18" s="86" t="s">
        <v>616</v>
      </c>
      <c r="C18" s="227">
        <v>2460</v>
      </c>
      <c r="D18" s="1098">
        <v>2462</v>
      </c>
      <c r="E18" s="327">
        <v>100</v>
      </c>
      <c r="F18" s="198">
        <v>107</v>
      </c>
      <c r="G18" s="198">
        <v>110</v>
      </c>
      <c r="H18" s="782">
        <f>136-25</f>
        <v>111</v>
      </c>
      <c r="I18" s="782">
        <f>139-25</f>
        <v>114</v>
      </c>
      <c r="J18" s="780"/>
      <c r="K18" s="295" t="s">
        <v>20</v>
      </c>
      <c r="L18" s="313" t="s">
        <v>20</v>
      </c>
      <c r="M18" s="781" t="s">
        <v>20</v>
      </c>
      <c r="N18" s="315" t="s">
        <v>20</v>
      </c>
      <c r="O18" s="783"/>
      <c r="P18" s="92"/>
      <c r="T18" s="38"/>
    </row>
    <row r="19" spans="2:20" x14ac:dyDescent="0.15">
      <c r="B19" s="86" t="s">
        <v>617</v>
      </c>
      <c r="C19" s="227">
        <v>2460</v>
      </c>
      <c r="D19" s="1098">
        <v>2463</v>
      </c>
      <c r="E19" s="327">
        <v>185</v>
      </c>
      <c r="F19" s="198">
        <v>196</v>
      </c>
      <c r="G19" s="198">
        <v>200</v>
      </c>
      <c r="H19" s="782">
        <v>201</v>
      </c>
      <c r="I19" s="782">
        <v>206</v>
      </c>
      <c r="J19" s="780"/>
      <c r="K19" s="295" t="s">
        <v>20</v>
      </c>
      <c r="L19" s="313" t="s">
        <v>20</v>
      </c>
      <c r="M19" s="781" t="s">
        <v>20</v>
      </c>
      <c r="N19" s="315" t="s">
        <v>20</v>
      </c>
      <c r="P19" s="92"/>
      <c r="T19" s="38"/>
    </row>
    <row r="20" spans="2:20" x14ac:dyDescent="0.15">
      <c r="B20" s="86" t="s">
        <v>618</v>
      </c>
      <c r="C20" s="227">
        <v>2460</v>
      </c>
      <c r="D20" s="1098">
        <v>2464</v>
      </c>
      <c r="E20" s="327">
        <v>185</v>
      </c>
      <c r="F20" s="198">
        <v>196</v>
      </c>
      <c r="G20" s="198">
        <v>200</v>
      </c>
      <c r="H20" s="782">
        <v>201</v>
      </c>
      <c r="I20" s="782">
        <v>206</v>
      </c>
      <c r="J20" s="780"/>
      <c r="K20" s="295" t="s">
        <v>20</v>
      </c>
      <c r="L20" s="313" t="s">
        <v>20</v>
      </c>
      <c r="M20" s="781" t="s">
        <v>20</v>
      </c>
      <c r="N20" s="315" t="s">
        <v>20</v>
      </c>
      <c r="P20" s="92"/>
      <c r="Q20" s="1" t="s">
        <v>619</v>
      </c>
      <c r="T20" s="38"/>
    </row>
    <row r="21" spans="2:20" x14ac:dyDescent="0.15">
      <c r="B21" s="86" t="s">
        <v>620</v>
      </c>
      <c r="C21" s="227">
        <v>2315</v>
      </c>
      <c r="D21" s="1098">
        <v>2315</v>
      </c>
      <c r="E21" s="327">
        <v>159</v>
      </c>
      <c r="F21" s="198" t="s">
        <v>19</v>
      </c>
      <c r="G21" s="198" t="s">
        <v>19</v>
      </c>
      <c r="H21" s="198" t="s">
        <v>19</v>
      </c>
      <c r="I21" s="198" t="s">
        <v>19</v>
      </c>
      <c r="J21" s="780"/>
      <c r="K21" s="295" t="s">
        <v>21</v>
      </c>
      <c r="L21" s="329" t="s">
        <v>21</v>
      </c>
      <c r="M21" s="781" t="s">
        <v>21</v>
      </c>
      <c r="N21" s="331" t="s">
        <v>21</v>
      </c>
      <c r="P21" s="92"/>
      <c r="T21" s="38"/>
    </row>
    <row r="22" spans="2:20" x14ac:dyDescent="0.15">
      <c r="B22" s="86" t="s">
        <v>621</v>
      </c>
      <c r="C22" s="227">
        <v>2315</v>
      </c>
      <c r="D22" s="1098">
        <v>2316</v>
      </c>
      <c r="E22" s="327">
        <v>159</v>
      </c>
      <c r="F22" s="198">
        <v>168</v>
      </c>
      <c r="G22" s="198">
        <v>172</v>
      </c>
      <c r="H22" s="782">
        <v>173</v>
      </c>
      <c r="I22" s="782">
        <v>177</v>
      </c>
      <c r="J22" s="780"/>
      <c r="K22" s="295" t="s">
        <v>20</v>
      </c>
      <c r="L22" s="784" t="s">
        <v>20</v>
      </c>
      <c r="M22" s="781" t="s">
        <v>20</v>
      </c>
      <c r="N22" s="785" t="s">
        <v>20</v>
      </c>
      <c r="P22" s="92"/>
      <c r="T22" s="38"/>
    </row>
    <row r="23" spans="2:20" x14ac:dyDescent="0.15">
      <c r="B23" s="86" t="s">
        <v>622</v>
      </c>
      <c r="C23" s="227">
        <v>2315</v>
      </c>
      <c r="D23" s="1098">
        <v>2317</v>
      </c>
      <c r="E23" s="327">
        <v>79</v>
      </c>
      <c r="F23" s="198">
        <v>85</v>
      </c>
      <c r="G23" s="198">
        <v>88</v>
      </c>
      <c r="H23" s="782">
        <v>89</v>
      </c>
      <c r="I23" s="782">
        <f>116-25</f>
        <v>91</v>
      </c>
      <c r="J23" s="780"/>
      <c r="K23" s="295" t="s">
        <v>20</v>
      </c>
      <c r="L23" s="784" t="s">
        <v>20</v>
      </c>
      <c r="M23" s="781" t="s">
        <v>20</v>
      </c>
      <c r="N23" s="785" t="s">
        <v>20</v>
      </c>
      <c r="O23" s="338"/>
      <c r="P23" s="92"/>
      <c r="Q23" s="1" t="s">
        <v>619</v>
      </c>
      <c r="T23" s="38"/>
    </row>
    <row r="24" spans="2:20" x14ac:dyDescent="0.15">
      <c r="B24" s="86" t="s">
        <v>623</v>
      </c>
      <c r="C24" s="227">
        <v>2315</v>
      </c>
      <c r="D24" s="1098">
        <v>2318</v>
      </c>
      <c r="E24" s="327">
        <v>159</v>
      </c>
      <c r="F24" s="198">
        <v>168</v>
      </c>
      <c r="G24" s="198">
        <v>172</v>
      </c>
      <c r="H24" s="782">
        <v>173</v>
      </c>
      <c r="I24" s="782">
        <v>177</v>
      </c>
      <c r="J24" s="780"/>
      <c r="K24" s="295" t="s">
        <v>20</v>
      </c>
      <c r="L24" s="784" t="s">
        <v>20</v>
      </c>
      <c r="M24" s="781" t="s">
        <v>20</v>
      </c>
      <c r="N24" s="785" t="s">
        <v>20</v>
      </c>
      <c r="P24" s="92"/>
      <c r="T24" s="38"/>
    </row>
    <row r="25" spans="2:20" ht="14" thickBot="1" x14ac:dyDescent="0.2">
      <c r="B25" s="93" t="s">
        <v>624</v>
      </c>
      <c r="C25" s="242">
        <v>2315</v>
      </c>
      <c r="D25" s="1099">
        <v>2319</v>
      </c>
      <c r="E25" s="786">
        <v>159</v>
      </c>
      <c r="F25" s="135">
        <v>168</v>
      </c>
      <c r="G25" s="135">
        <v>172</v>
      </c>
      <c r="H25" s="136">
        <v>173</v>
      </c>
      <c r="I25" s="136">
        <v>177</v>
      </c>
      <c r="J25" s="787"/>
      <c r="K25" s="302" t="s">
        <v>20</v>
      </c>
      <c r="L25" s="788" t="s">
        <v>20</v>
      </c>
      <c r="M25" s="789" t="s">
        <v>20</v>
      </c>
      <c r="N25" s="790" t="s">
        <v>20</v>
      </c>
      <c r="P25" s="92"/>
      <c r="T25" s="38"/>
    </row>
    <row r="26" spans="2:20" ht="14" thickBot="1" x14ac:dyDescent="0.2">
      <c r="B26" s="125" t="s">
        <v>50</v>
      </c>
      <c r="C26" s="126"/>
      <c r="D26" s="126"/>
      <c r="E26" s="126"/>
      <c r="F26" s="127"/>
      <c r="G26" s="127"/>
      <c r="H26" s="126"/>
      <c r="I26" s="126"/>
      <c r="J26" s="126"/>
      <c r="K26" s="126"/>
      <c r="L26" s="126"/>
      <c r="M26" s="126"/>
      <c r="N26" s="129"/>
      <c r="P26" s="92"/>
      <c r="T26" s="38"/>
    </row>
    <row r="27" spans="2:20" x14ac:dyDescent="0.15">
      <c r="B27" s="791" t="s">
        <v>614</v>
      </c>
      <c r="C27" s="831">
        <v>3101</v>
      </c>
      <c r="D27" s="831">
        <v>3101</v>
      </c>
      <c r="E27" s="775">
        <v>175</v>
      </c>
      <c r="F27" s="130">
        <v>190</v>
      </c>
      <c r="G27" s="130">
        <v>195</v>
      </c>
      <c r="H27" s="194">
        <v>195</v>
      </c>
      <c r="I27" s="194">
        <v>200</v>
      </c>
      <c r="J27" s="776"/>
      <c r="K27" s="288" t="s">
        <v>20</v>
      </c>
      <c r="L27" s="324" t="s">
        <v>20</v>
      </c>
      <c r="M27" s="324" t="s">
        <v>20</v>
      </c>
      <c r="N27" s="326" t="s">
        <v>20</v>
      </c>
      <c r="P27" s="92"/>
      <c r="T27" s="38"/>
    </row>
    <row r="28" spans="2:20" x14ac:dyDescent="0.15">
      <c r="B28" s="332" t="s">
        <v>615</v>
      </c>
      <c r="C28" s="227">
        <v>2465</v>
      </c>
      <c r="D28" s="227">
        <v>2466</v>
      </c>
      <c r="E28" s="327">
        <v>1850</v>
      </c>
      <c r="F28" s="198">
        <v>1960</v>
      </c>
      <c r="G28" s="199">
        <v>2000</v>
      </c>
      <c r="H28" s="779">
        <v>2018</v>
      </c>
      <c r="I28" s="779">
        <v>2061</v>
      </c>
      <c r="J28" s="780"/>
      <c r="K28" s="295" t="s">
        <v>20</v>
      </c>
      <c r="L28" s="329" t="s">
        <v>20</v>
      </c>
      <c r="M28" s="329" t="s">
        <v>20</v>
      </c>
      <c r="N28" s="331" t="s">
        <v>20</v>
      </c>
      <c r="P28" s="92"/>
      <c r="T28" s="38"/>
    </row>
    <row r="29" spans="2:20" x14ac:dyDescent="0.15">
      <c r="B29" s="332" t="s">
        <v>616</v>
      </c>
      <c r="C29" s="227">
        <v>2465</v>
      </c>
      <c r="D29" s="227">
        <v>2467</v>
      </c>
      <c r="E29" s="327">
        <v>1000</v>
      </c>
      <c r="F29" s="198">
        <v>1070</v>
      </c>
      <c r="G29" s="198">
        <v>1100</v>
      </c>
      <c r="H29" s="782">
        <f>1362-250</f>
        <v>1112</v>
      </c>
      <c r="I29" s="782">
        <f>1391-250</f>
        <v>1141</v>
      </c>
      <c r="J29" s="780"/>
      <c r="K29" s="295" t="s">
        <v>20</v>
      </c>
      <c r="L29" s="329" t="s">
        <v>20</v>
      </c>
      <c r="M29" s="329" t="s">
        <v>20</v>
      </c>
      <c r="N29" s="331" t="s">
        <v>20</v>
      </c>
      <c r="P29" s="92"/>
      <c r="T29" s="38"/>
    </row>
    <row r="30" spans="2:20" x14ac:dyDescent="0.15">
      <c r="B30" s="332" t="s">
        <v>617</v>
      </c>
      <c r="C30" s="227">
        <v>2465</v>
      </c>
      <c r="D30" s="227">
        <v>2468</v>
      </c>
      <c r="E30" s="327">
        <v>1850</v>
      </c>
      <c r="F30" s="198">
        <v>1960</v>
      </c>
      <c r="G30" s="198">
        <v>2000</v>
      </c>
      <c r="H30" s="782">
        <v>2018</v>
      </c>
      <c r="I30" s="782">
        <v>2061</v>
      </c>
      <c r="J30" s="780"/>
      <c r="K30" s="295" t="s">
        <v>20</v>
      </c>
      <c r="L30" s="329" t="s">
        <v>20</v>
      </c>
      <c r="M30" s="329" t="s">
        <v>20</v>
      </c>
      <c r="N30" s="331" t="s">
        <v>20</v>
      </c>
      <c r="P30" s="92"/>
      <c r="T30" s="38"/>
    </row>
    <row r="31" spans="2:20" x14ac:dyDescent="0.15">
      <c r="B31" s="332" t="s">
        <v>618</v>
      </c>
      <c r="C31" s="227">
        <v>2465</v>
      </c>
      <c r="D31" s="227">
        <v>2469</v>
      </c>
      <c r="E31" s="327">
        <v>1850</v>
      </c>
      <c r="F31" s="198">
        <v>1960</v>
      </c>
      <c r="G31" s="198">
        <v>2000</v>
      </c>
      <c r="H31" s="782">
        <v>2018</v>
      </c>
      <c r="I31" s="782">
        <v>2061</v>
      </c>
      <c r="J31" s="780"/>
      <c r="K31" s="295" t="s">
        <v>20</v>
      </c>
      <c r="L31" s="329" t="s">
        <v>20</v>
      </c>
      <c r="M31" s="329" t="s">
        <v>20</v>
      </c>
      <c r="N31" s="331" t="s">
        <v>20</v>
      </c>
      <c r="P31" s="92"/>
      <c r="T31" s="38"/>
    </row>
    <row r="32" spans="2:20" x14ac:dyDescent="0.15">
      <c r="B32" s="332" t="s">
        <v>620</v>
      </c>
      <c r="C32" s="227">
        <v>2325</v>
      </c>
      <c r="D32" s="227">
        <v>2325</v>
      </c>
      <c r="E32" s="327">
        <v>1590</v>
      </c>
      <c r="F32" s="198" t="s">
        <v>19</v>
      </c>
      <c r="G32" s="198" t="s">
        <v>19</v>
      </c>
      <c r="H32" s="198" t="s">
        <v>19</v>
      </c>
      <c r="I32" s="198" t="s">
        <v>19</v>
      </c>
      <c r="J32" s="780"/>
      <c r="K32" s="295" t="s">
        <v>21</v>
      </c>
      <c r="L32" s="329" t="s">
        <v>21</v>
      </c>
      <c r="M32" s="781" t="s">
        <v>21</v>
      </c>
      <c r="N32" s="331" t="s">
        <v>21</v>
      </c>
      <c r="P32" s="92"/>
      <c r="T32" s="38"/>
    </row>
    <row r="33" spans="2:20" x14ac:dyDescent="0.15">
      <c r="B33" s="332" t="s">
        <v>621</v>
      </c>
      <c r="C33" s="227">
        <v>2325</v>
      </c>
      <c r="D33" s="227">
        <v>2326</v>
      </c>
      <c r="E33" s="327">
        <v>1590</v>
      </c>
      <c r="F33" s="198">
        <v>1680</v>
      </c>
      <c r="G33" s="198">
        <v>1720</v>
      </c>
      <c r="H33" s="782">
        <v>1736</v>
      </c>
      <c r="I33" s="782">
        <v>1773</v>
      </c>
      <c r="J33" s="780"/>
      <c r="K33" s="295" t="s">
        <v>20</v>
      </c>
      <c r="L33" s="91" t="s">
        <v>20</v>
      </c>
      <c r="M33" s="329" t="s">
        <v>20</v>
      </c>
      <c r="N33" s="107" t="s">
        <v>20</v>
      </c>
      <c r="P33" s="92"/>
      <c r="T33" s="38"/>
    </row>
    <row r="34" spans="2:20" x14ac:dyDescent="0.15">
      <c r="B34" s="332" t="s">
        <v>622</v>
      </c>
      <c r="C34" s="227">
        <v>2325</v>
      </c>
      <c r="D34" s="227">
        <v>2327</v>
      </c>
      <c r="E34" s="327">
        <v>790</v>
      </c>
      <c r="F34" s="198">
        <v>850</v>
      </c>
      <c r="G34" s="198">
        <v>880</v>
      </c>
      <c r="H34" s="782">
        <f>1140-250</f>
        <v>890</v>
      </c>
      <c r="I34" s="782">
        <f>1164-250</f>
        <v>914</v>
      </c>
      <c r="J34" s="780"/>
      <c r="K34" s="295" t="s">
        <v>20</v>
      </c>
      <c r="L34" s="91" t="s">
        <v>20</v>
      </c>
      <c r="M34" s="329" t="s">
        <v>20</v>
      </c>
      <c r="N34" s="107" t="s">
        <v>20</v>
      </c>
      <c r="P34" s="92"/>
      <c r="T34" s="38"/>
    </row>
    <row r="35" spans="2:20" x14ac:dyDescent="0.15">
      <c r="B35" s="332" t="s">
        <v>623</v>
      </c>
      <c r="C35" s="227">
        <v>2325</v>
      </c>
      <c r="D35" s="227">
        <v>2328</v>
      </c>
      <c r="E35" s="327">
        <v>1590</v>
      </c>
      <c r="F35" s="198">
        <v>1680</v>
      </c>
      <c r="G35" s="198">
        <v>1720</v>
      </c>
      <c r="H35" s="782">
        <v>1736</v>
      </c>
      <c r="I35" s="782">
        <v>1773</v>
      </c>
      <c r="J35" s="780"/>
      <c r="K35" s="295" t="s">
        <v>20</v>
      </c>
      <c r="L35" s="91" t="s">
        <v>20</v>
      </c>
      <c r="M35" s="329" t="s">
        <v>20</v>
      </c>
      <c r="N35" s="107" t="s">
        <v>20</v>
      </c>
      <c r="P35" s="92"/>
      <c r="T35" s="38"/>
    </row>
    <row r="36" spans="2:20" ht="14" thickBot="1" x14ac:dyDescent="0.2">
      <c r="B36" s="93" t="s">
        <v>624</v>
      </c>
      <c r="C36" s="242">
        <v>2325</v>
      </c>
      <c r="D36" s="242">
        <v>2329</v>
      </c>
      <c r="E36" s="334">
        <v>1590</v>
      </c>
      <c r="F36" s="65">
        <v>1680</v>
      </c>
      <c r="G36" s="135">
        <v>1720</v>
      </c>
      <c r="H36" s="136">
        <v>1736</v>
      </c>
      <c r="I36" s="136">
        <v>1773</v>
      </c>
      <c r="J36" s="787"/>
      <c r="K36" s="302" t="s">
        <v>20</v>
      </c>
      <c r="L36" s="792" t="s">
        <v>20</v>
      </c>
      <c r="M36" s="335" t="s">
        <v>20</v>
      </c>
      <c r="N36" s="793" t="s">
        <v>20</v>
      </c>
      <c r="P36" s="92"/>
      <c r="T36" s="38"/>
    </row>
    <row r="37" spans="2:20" ht="14" thickBot="1" x14ac:dyDescent="0.2">
      <c r="B37" s="125" t="s">
        <v>69</v>
      </c>
      <c r="C37" s="126"/>
      <c r="D37" s="126"/>
      <c r="E37" s="126"/>
      <c r="F37" s="127"/>
      <c r="G37" s="127"/>
      <c r="H37" s="126"/>
      <c r="I37" s="126"/>
      <c r="J37" s="126"/>
      <c r="K37" s="126"/>
      <c r="L37" s="126"/>
      <c r="M37" s="126"/>
      <c r="N37" s="129"/>
      <c r="P37" s="92"/>
      <c r="T37" s="38"/>
    </row>
    <row r="38" spans="2:20" x14ac:dyDescent="0.15">
      <c r="B38" s="283" t="s">
        <v>625</v>
      </c>
      <c r="C38" s="308" t="s">
        <v>19</v>
      </c>
      <c r="D38" s="308" t="s">
        <v>19</v>
      </c>
      <c r="E38" s="130">
        <v>2</v>
      </c>
      <c r="F38" s="130">
        <v>2.25</v>
      </c>
      <c r="G38" s="130">
        <v>2.2999999999999998</v>
      </c>
      <c r="H38" s="131">
        <v>2.2999999999999998</v>
      </c>
      <c r="I38" s="131">
        <v>2.35</v>
      </c>
      <c r="J38" s="524"/>
      <c r="K38" s="623" t="s">
        <v>19</v>
      </c>
      <c r="L38" s="623" t="s">
        <v>19</v>
      </c>
      <c r="M38" s="623" t="s">
        <v>19</v>
      </c>
      <c r="N38" s="631" t="s">
        <v>19</v>
      </c>
      <c r="P38" s="92"/>
      <c r="T38" s="38"/>
    </row>
    <row r="39" spans="2:20" x14ac:dyDescent="0.15">
      <c r="B39" s="332" t="s">
        <v>625</v>
      </c>
      <c r="C39" s="87">
        <v>8017</v>
      </c>
      <c r="D39" s="87"/>
      <c r="E39" s="199">
        <v>2</v>
      </c>
      <c r="F39" s="199">
        <v>2.25</v>
      </c>
      <c r="G39" s="199">
        <v>2.2999999999999998</v>
      </c>
      <c r="H39" s="779">
        <v>2.2999999999999998</v>
      </c>
      <c r="I39" s="779">
        <v>2.35</v>
      </c>
      <c r="J39" s="530"/>
      <c r="K39" s="91" t="s">
        <v>20</v>
      </c>
      <c r="L39" s="91" t="s">
        <v>20</v>
      </c>
      <c r="M39" s="91" t="s">
        <v>19</v>
      </c>
      <c r="N39" s="107" t="s">
        <v>19</v>
      </c>
      <c r="P39" s="92"/>
      <c r="T39" s="38"/>
    </row>
    <row r="40" spans="2:20" x14ac:dyDescent="0.15">
      <c r="B40" s="332" t="s">
        <v>626</v>
      </c>
      <c r="C40" s="87" t="s">
        <v>19</v>
      </c>
      <c r="D40" s="87" t="s">
        <v>19</v>
      </c>
      <c r="E40" s="199">
        <v>5</v>
      </c>
      <c r="F40" s="199">
        <v>5.25</v>
      </c>
      <c r="G40" s="199">
        <v>5.35</v>
      </c>
      <c r="H40" s="779">
        <v>5.4</v>
      </c>
      <c r="I40" s="779">
        <v>5.5</v>
      </c>
      <c r="J40" s="530"/>
      <c r="K40" s="91" t="s">
        <v>19</v>
      </c>
      <c r="L40" s="91" t="s">
        <v>19</v>
      </c>
      <c r="M40" s="91" t="s">
        <v>19</v>
      </c>
      <c r="N40" s="107" t="s">
        <v>19</v>
      </c>
      <c r="P40" s="92"/>
      <c r="T40" s="38"/>
    </row>
    <row r="41" spans="2:20" x14ac:dyDescent="0.15">
      <c r="B41" s="332" t="s">
        <v>626</v>
      </c>
      <c r="C41" s="87">
        <v>8018</v>
      </c>
      <c r="D41" s="87"/>
      <c r="E41" s="199">
        <v>5</v>
      </c>
      <c r="F41" s="199">
        <v>5.25</v>
      </c>
      <c r="G41" s="199">
        <v>5.35</v>
      </c>
      <c r="H41" s="779">
        <v>5.4</v>
      </c>
      <c r="I41" s="779">
        <v>5.5</v>
      </c>
      <c r="J41" s="530"/>
      <c r="K41" s="91" t="s">
        <v>20</v>
      </c>
      <c r="L41" s="91" t="s">
        <v>20</v>
      </c>
      <c r="M41" s="91" t="s">
        <v>19</v>
      </c>
      <c r="N41" s="107" t="s">
        <v>19</v>
      </c>
      <c r="P41" s="92"/>
      <c r="T41" s="38"/>
    </row>
    <row r="42" spans="2:20" x14ac:dyDescent="0.15">
      <c r="B42" s="332" t="s">
        <v>627</v>
      </c>
      <c r="C42" s="87" t="s">
        <v>19</v>
      </c>
      <c r="D42" s="87" t="s">
        <v>19</v>
      </c>
      <c r="E42" s="199">
        <v>7</v>
      </c>
      <c r="F42" s="199">
        <v>7.5</v>
      </c>
      <c r="G42" s="199">
        <v>7.65</v>
      </c>
      <c r="H42" s="203">
        <v>7.7</v>
      </c>
      <c r="I42" s="203">
        <v>7.85</v>
      </c>
      <c r="J42" s="530"/>
      <c r="K42" s="91" t="s">
        <v>19</v>
      </c>
      <c r="L42" s="91" t="s">
        <v>19</v>
      </c>
      <c r="M42" s="91" t="s">
        <v>19</v>
      </c>
      <c r="N42" s="107" t="s">
        <v>19</v>
      </c>
      <c r="P42" s="92"/>
      <c r="T42" s="38"/>
    </row>
    <row r="43" spans="2:20" x14ac:dyDescent="0.15">
      <c r="B43" s="86" t="s">
        <v>628</v>
      </c>
      <c r="C43" s="87" t="s">
        <v>19</v>
      </c>
      <c r="D43" s="87" t="s">
        <v>19</v>
      </c>
      <c r="E43" s="199">
        <v>9</v>
      </c>
      <c r="F43" s="199">
        <v>9.5</v>
      </c>
      <c r="G43" s="199">
        <v>9.6999999999999993</v>
      </c>
      <c r="H43" s="203">
        <v>9.8000000000000007</v>
      </c>
      <c r="I43" s="203">
        <v>10</v>
      </c>
      <c r="J43" s="530"/>
      <c r="K43" s="91" t="s">
        <v>19</v>
      </c>
      <c r="L43" s="91" t="s">
        <v>19</v>
      </c>
      <c r="M43" s="91" t="s">
        <v>19</v>
      </c>
      <c r="N43" s="107" t="s">
        <v>19</v>
      </c>
      <c r="P43" s="92"/>
      <c r="T43" s="38"/>
    </row>
    <row r="44" spans="2:20" x14ac:dyDescent="0.15">
      <c r="B44" s="86" t="s">
        <v>629</v>
      </c>
      <c r="C44" s="87" t="s">
        <v>19</v>
      </c>
      <c r="D44" s="87" t="s">
        <v>19</v>
      </c>
      <c r="E44" s="199">
        <v>11</v>
      </c>
      <c r="F44" s="199">
        <v>11.5</v>
      </c>
      <c r="G44" s="199">
        <v>11.75</v>
      </c>
      <c r="H44" s="203">
        <v>11.85</v>
      </c>
      <c r="I44" s="203">
        <v>12.1</v>
      </c>
      <c r="J44" s="530"/>
      <c r="K44" s="91" t="s">
        <v>19</v>
      </c>
      <c r="L44" s="91" t="s">
        <v>19</v>
      </c>
      <c r="M44" s="91" t="s">
        <v>19</v>
      </c>
      <c r="N44" s="107" t="s">
        <v>19</v>
      </c>
      <c r="P44" s="92"/>
      <c r="T44" s="38"/>
    </row>
    <row r="45" spans="2:20" x14ac:dyDescent="0.15">
      <c r="B45" s="86" t="s">
        <v>630</v>
      </c>
      <c r="C45" s="87" t="s">
        <v>19</v>
      </c>
      <c r="D45" s="87" t="s">
        <v>19</v>
      </c>
      <c r="E45" s="199">
        <v>13</v>
      </c>
      <c r="F45" s="199">
        <v>14</v>
      </c>
      <c r="G45" s="199">
        <v>14.3</v>
      </c>
      <c r="H45" s="203">
        <v>14.45</v>
      </c>
      <c r="I45" s="203">
        <v>14.75</v>
      </c>
      <c r="J45" s="530"/>
      <c r="K45" s="91" t="s">
        <v>19</v>
      </c>
      <c r="L45" s="91" t="s">
        <v>19</v>
      </c>
      <c r="M45" s="91" t="s">
        <v>19</v>
      </c>
      <c r="N45" s="107" t="s">
        <v>19</v>
      </c>
      <c r="P45" s="92"/>
      <c r="T45" s="38"/>
    </row>
    <row r="46" spans="2:20" x14ac:dyDescent="0.15">
      <c r="B46" s="86" t="s">
        <v>631</v>
      </c>
      <c r="C46" s="87" t="s">
        <v>19</v>
      </c>
      <c r="D46" s="87" t="s">
        <v>19</v>
      </c>
      <c r="E46" s="199">
        <v>15</v>
      </c>
      <c r="F46" s="199">
        <v>16</v>
      </c>
      <c r="G46" s="199">
        <v>16.350000000000001</v>
      </c>
      <c r="H46" s="203">
        <v>16.5</v>
      </c>
      <c r="I46" s="203">
        <v>16.850000000000001</v>
      </c>
      <c r="J46" s="530"/>
      <c r="K46" s="91" t="s">
        <v>19</v>
      </c>
      <c r="L46" s="91" t="s">
        <v>19</v>
      </c>
      <c r="M46" s="91" t="s">
        <v>19</v>
      </c>
      <c r="N46" s="107" t="s">
        <v>19</v>
      </c>
      <c r="P46" s="92"/>
      <c r="T46" s="38"/>
    </row>
    <row r="47" spans="2:20" x14ac:dyDescent="0.15">
      <c r="B47" s="86" t="s">
        <v>632</v>
      </c>
      <c r="C47" s="87" t="s">
        <v>19</v>
      </c>
      <c r="D47" s="87" t="s">
        <v>19</v>
      </c>
      <c r="E47" s="199">
        <v>17</v>
      </c>
      <c r="F47" s="199">
        <v>18</v>
      </c>
      <c r="G47" s="199">
        <v>18.399999999999999</v>
      </c>
      <c r="H47" s="203">
        <v>18.55</v>
      </c>
      <c r="I47" s="203">
        <v>18.95</v>
      </c>
      <c r="J47" s="530"/>
      <c r="K47" s="91" t="s">
        <v>19</v>
      </c>
      <c r="L47" s="91" t="s">
        <v>19</v>
      </c>
      <c r="M47" s="91" t="s">
        <v>19</v>
      </c>
      <c r="N47" s="107" t="s">
        <v>19</v>
      </c>
      <c r="P47" s="92"/>
      <c r="T47" s="38"/>
    </row>
    <row r="48" spans="2:20" x14ac:dyDescent="0.15">
      <c r="B48" s="86" t="s">
        <v>633</v>
      </c>
      <c r="C48" s="87" t="s">
        <v>19</v>
      </c>
      <c r="D48" s="87" t="s">
        <v>19</v>
      </c>
      <c r="E48" s="199">
        <v>19</v>
      </c>
      <c r="F48" s="199">
        <v>20</v>
      </c>
      <c r="G48" s="199">
        <v>20.45</v>
      </c>
      <c r="H48" s="203">
        <v>20.65</v>
      </c>
      <c r="I48" s="203">
        <v>21.1</v>
      </c>
      <c r="J48" s="530"/>
      <c r="K48" s="91" t="s">
        <v>19</v>
      </c>
      <c r="L48" s="91" t="s">
        <v>19</v>
      </c>
      <c r="M48" s="91" t="s">
        <v>19</v>
      </c>
      <c r="N48" s="107" t="s">
        <v>19</v>
      </c>
      <c r="P48" s="92"/>
      <c r="T48" s="38"/>
    </row>
    <row r="49" spans="2:20" x14ac:dyDescent="0.15">
      <c r="B49" s="86" t="s">
        <v>634</v>
      </c>
      <c r="C49" s="87" t="s">
        <v>19</v>
      </c>
      <c r="D49" s="87" t="s">
        <v>19</v>
      </c>
      <c r="E49" s="199">
        <v>10</v>
      </c>
      <c r="F49" s="199">
        <v>11</v>
      </c>
      <c r="G49" s="199">
        <v>11.25</v>
      </c>
      <c r="H49" s="779">
        <v>11.35</v>
      </c>
      <c r="I49" s="779">
        <v>11.6</v>
      </c>
      <c r="J49" s="780"/>
      <c r="K49" s="91" t="s">
        <v>19</v>
      </c>
      <c r="L49" s="91" t="s">
        <v>19</v>
      </c>
      <c r="M49" s="91" t="s">
        <v>19</v>
      </c>
      <c r="N49" s="107" t="s">
        <v>19</v>
      </c>
      <c r="P49" s="92"/>
      <c r="T49" s="38"/>
    </row>
    <row r="50" spans="2:20" x14ac:dyDescent="0.15">
      <c r="B50" s="86" t="s">
        <v>635</v>
      </c>
      <c r="C50" s="87">
        <v>8080</v>
      </c>
      <c r="D50" s="87"/>
      <c r="E50" s="199">
        <v>10</v>
      </c>
      <c r="F50" s="199">
        <v>11</v>
      </c>
      <c r="G50" s="199">
        <v>11.25</v>
      </c>
      <c r="H50" s="779">
        <v>11.35</v>
      </c>
      <c r="I50" s="779">
        <v>11.6</v>
      </c>
      <c r="J50" s="780"/>
      <c r="K50" s="91" t="s">
        <v>20</v>
      </c>
      <c r="L50" s="91" t="s">
        <v>20</v>
      </c>
      <c r="M50" s="91" t="s">
        <v>19</v>
      </c>
      <c r="N50" s="107" t="s">
        <v>19</v>
      </c>
      <c r="P50" s="92"/>
      <c r="T50" s="38"/>
    </row>
    <row r="51" spans="2:20" x14ac:dyDescent="0.15">
      <c r="B51" s="86" t="s">
        <v>636</v>
      </c>
      <c r="C51" s="87" t="s">
        <v>19</v>
      </c>
      <c r="D51" s="87" t="s">
        <v>19</v>
      </c>
      <c r="E51" s="199">
        <v>16</v>
      </c>
      <c r="F51" s="199">
        <v>17</v>
      </c>
      <c r="G51" s="199">
        <v>17.5</v>
      </c>
      <c r="H51" s="779">
        <v>17.649999999999999</v>
      </c>
      <c r="I51" s="779">
        <v>18</v>
      </c>
      <c r="J51" s="780"/>
      <c r="K51" s="91" t="s">
        <v>19</v>
      </c>
      <c r="L51" s="91" t="s">
        <v>19</v>
      </c>
      <c r="M51" s="91" t="s">
        <v>19</v>
      </c>
      <c r="N51" s="107" t="s">
        <v>19</v>
      </c>
      <c r="P51" s="92"/>
      <c r="T51" s="38"/>
    </row>
    <row r="52" spans="2:20" x14ac:dyDescent="0.15">
      <c r="B52" s="86" t="s">
        <v>637</v>
      </c>
      <c r="C52" s="87" t="s">
        <v>19</v>
      </c>
      <c r="D52" s="87" t="s">
        <v>19</v>
      </c>
      <c r="E52" s="199">
        <v>20</v>
      </c>
      <c r="F52" s="199">
        <v>21</v>
      </c>
      <c r="G52" s="199">
        <v>21.5</v>
      </c>
      <c r="H52" s="779">
        <v>21.7</v>
      </c>
      <c r="I52" s="779">
        <v>22.15</v>
      </c>
      <c r="J52" s="780"/>
      <c r="K52" s="91" t="s">
        <v>19</v>
      </c>
      <c r="L52" s="91" t="s">
        <v>19</v>
      </c>
      <c r="M52" s="91" t="s">
        <v>19</v>
      </c>
      <c r="N52" s="107" t="s">
        <v>19</v>
      </c>
      <c r="P52" s="92"/>
      <c r="T52" s="38"/>
    </row>
    <row r="53" spans="2:20" x14ac:dyDescent="0.15">
      <c r="B53" s="86" t="s">
        <v>638</v>
      </c>
      <c r="C53" s="87" t="s">
        <v>19</v>
      </c>
      <c r="D53" s="87" t="s">
        <v>19</v>
      </c>
      <c r="E53" s="199">
        <v>0</v>
      </c>
      <c r="F53" s="199">
        <v>0</v>
      </c>
      <c r="G53" s="199">
        <v>0</v>
      </c>
      <c r="H53" s="199">
        <v>0</v>
      </c>
      <c r="I53" s="199">
        <v>0</v>
      </c>
      <c r="J53" s="780"/>
      <c r="K53" s="91" t="s">
        <v>19</v>
      </c>
      <c r="L53" s="91" t="s">
        <v>19</v>
      </c>
      <c r="M53" s="91" t="s">
        <v>19</v>
      </c>
      <c r="N53" s="107" t="s">
        <v>19</v>
      </c>
      <c r="P53" s="92"/>
      <c r="T53" s="38"/>
    </row>
    <row r="54" spans="2:20" x14ac:dyDescent="0.15">
      <c r="B54" s="86" t="s">
        <v>639</v>
      </c>
      <c r="C54" s="87" t="s">
        <v>19</v>
      </c>
      <c r="D54" s="87" t="s">
        <v>19</v>
      </c>
      <c r="E54" s="199">
        <v>2</v>
      </c>
      <c r="F54" s="199">
        <v>2.1</v>
      </c>
      <c r="G54" s="199">
        <v>2.15</v>
      </c>
      <c r="H54" s="779">
        <v>2.15</v>
      </c>
      <c r="I54" s="779">
        <v>2.2000000000000002</v>
      </c>
      <c r="J54" s="105"/>
      <c r="K54" s="91" t="s">
        <v>19</v>
      </c>
      <c r="L54" s="91" t="s">
        <v>19</v>
      </c>
      <c r="M54" s="91" t="s">
        <v>19</v>
      </c>
      <c r="N54" s="107" t="s">
        <v>19</v>
      </c>
      <c r="P54" s="92"/>
      <c r="T54" s="38"/>
    </row>
    <row r="55" spans="2:20" x14ac:dyDescent="0.15">
      <c r="B55" s="86" t="s">
        <v>640</v>
      </c>
      <c r="C55" s="87" t="s">
        <v>19</v>
      </c>
      <c r="D55" s="87" t="s">
        <v>19</v>
      </c>
      <c r="E55" s="199">
        <v>1.2</v>
      </c>
      <c r="F55" s="199">
        <v>1.3</v>
      </c>
      <c r="G55" s="199">
        <v>1.35</v>
      </c>
      <c r="H55" s="779">
        <v>1.35</v>
      </c>
      <c r="I55" s="779">
        <v>1.4</v>
      </c>
      <c r="J55" s="105"/>
      <c r="K55" s="91" t="s">
        <v>19</v>
      </c>
      <c r="L55" s="91" t="s">
        <v>19</v>
      </c>
      <c r="M55" s="91" t="s">
        <v>19</v>
      </c>
      <c r="N55" s="107" t="s">
        <v>19</v>
      </c>
      <c r="P55" s="92"/>
      <c r="T55" s="38"/>
    </row>
    <row r="56" spans="2:20" x14ac:dyDescent="0.15">
      <c r="B56" s="86" t="s">
        <v>641</v>
      </c>
      <c r="C56" s="87" t="s">
        <v>19</v>
      </c>
      <c r="D56" s="87" t="s">
        <v>19</v>
      </c>
      <c r="E56" s="199">
        <v>15</v>
      </c>
      <c r="F56" s="199">
        <v>16</v>
      </c>
      <c r="G56" s="199">
        <v>16.350000000000001</v>
      </c>
      <c r="H56" s="779">
        <v>16.5</v>
      </c>
      <c r="I56" s="779">
        <v>16.850000000000001</v>
      </c>
      <c r="J56" s="105"/>
      <c r="K56" s="91" t="s">
        <v>19</v>
      </c>
      <c r="L56" s="91" t="s">
        <v>19</v>
      </c>
      <c r="M56" s="91" t="s">
        <v>19</v>
      </c>
      <c r="N56" s="107" t="s">
        <v>19</v>
      </c>
      <c r="P56" s="92"/>
      <c r="T56" s="38"/>
    </row>
    <row r="57" spans="2:20" x14ac:dyDescent="0.15">
      <c r="B57" s="86" t="s">
        <v>642</v>
      </c>
      <c r="C57" s="87" t="s">
        <v>19</v>
      </c>
      <c r="D57" s="87" t="s">
        <v>19</v>
      </c>
      <c r="E57" s="199">
        <v>10</v>
      </c>
      <c r="F57" s="199">
        <v>11</v>
      </c>
      <c r="G57" s="199">
        <v>11.25</v>
      </c>
      <c r="H57" s="779">
        <v>11.35</v>
      </c>
      <c r="I57" s="779">
        <v>11.6</v>
      </c>
      <c r="J57" s="780"/>
      <c r="K57" s="91" t="s">
        <v>19</v>
      </c>
      <c r="L57" s="91" t="s">
        <v>19</v>
      </c>
      <c r="M57" s="91" t="s">
        <v>19</v>
      </c>
      <c r="N57" s="107" t="s">
        <v>19</v>
      </c>
      <c r="P57" s="92"/>
      <c r="T57" s="38"/>
    </row>
    <row r="58" spans="2:20" x14ac:dyDescent="0.15">
      <c r="B58" s="86" t="s">
        <v>643</v>
      </c>
      <c r="C58" s="87" t="s">
        <v>19</v>
      </c>
      <c r="D58" s="87" t="s">
        <v>19</v>
      </c>
      <c r="E58" s="199">
        <v>1.5</v>
      </c>
      <c r="F58" s="199">
        <v>1.6</v>
      </c>
      <c r="G58" s="199">
        <v>1.65</v>
      </c>
      <c r="H58" s="779">
        <v>1.65</v>
      </c>
      <c r="I58" s="779">
        <v>1.7</v>
      </c>
      <c r="J58" s="780"/>
      <c r="K58" s="91" t="s">
        <v>19</v>
      </c>
      <c r="L58" s="91" t="s">
        <v>19</v>
      </c>
      <c r="M58" s="91" t="s">
        <v>19</v>
      </c>
      <c r="N58" s="107" t="s">
        <v>19</v>
      </c>
      <c r="P58" s="92"/>
      <c r="T58" s="38"/>
    </row>
    <row r="59" spans="2:20" x14ac:dyDescent="0.15">
      <c r="B59" s="86" t="s">
        <v>644</v>
      </c>
      <c r="C59" s="87" t="s">
        <v>19</v>
      </c>
      <c r="D59" s="87" t="s">
        <v>19</v>
      </c>
      <c r="E59" s="199">
        <v>3</v>
      </c>
      <c r="F59" s="199">
        <v>3</v>
      </c>
      <c r="G59" s="198" t="s">
        <v>645</v>
      </c>
      <c r="H59" s="198" t="s">
        <v>645</v>
      </c>
      <c r="I59" s="198" t="s">
        <v>645</v>
      </c>
      <c r="J59" s="780"/>
      <c r="K59" s="91" t="s">
        <v>19</v>
      </c>
      <c r="L59" s="91" t="s">
        <v>19</v>
      </c>
      <c r="M59" s="91" t="s">
        <v>19</v>
      </c>
      <c r="N59" s="107" t="s">
        <v>19</v>
      </c>
      <c r="P59" s="92"/>
      <c r="T59" s="38"/>
    </row>
    <row r="60" spans="2:20" x14ac:dyDescent="0.15">
      <c r="B60" s="86" t="s">
        <v>646</v>
      </c>
      <c r="C60" s="87" t="s">
        <v>19</v>
      </c>
      <c r="D60" s="87" t="s">
        <v>19</v>
      </c>
      <c r="E60" s="199">
        <v>25</v>
      </c>
      <c r="F60" s="198" t="s">
        <v>645</v>
      </c>
      <c r="G60" s="198" t="s">
        <v>645</v>
      </c>
      <c r="H60" s="198" t="s">
        <v>645</v>
      </c>
      <c r="I60" s="198" t="s">
        <v>645</v>
      </c>
      <c r="J60" s="780"/>
      <c r="K60" s="91" t="s">
        <v>19</v>
      </c>
      <c r="L60" s="91" t="s">
        <v>19</v>
      </c>
      <c r="M60" s="91" t="s">
        <v>19</v>
      </c>
      <c r="N60" s="107" t="s">
        <v>19</v>
      </c>
      <c r="P60" s="92"/>
      <c r="T60" s="38"/>
    </row>
    <row r="61" spans="2:20" x14ac:dyDescent="0.15">
      <c r="B61" s="86" t="s">
        <v>647</v>
      </c>
      <c r="C61" s="87" t="s">
        <v>19</v>
      </c>
      <c r="D61" s="87" t="s">
        <v>19</v>
      </c>
      <c r="E61" s="199" t="s">
        <v>648</v>
      </c>
      <c r="F61" s="198" t="s">
        <v>645</v>
      </c>
      <c r="G61" s="198" t="s">
        <v>645</v>
      </c>
      <c r="H61" s="198" t="s">
        <v>645</v>
      </c>
      <c r="I61" s="198" t="s">
        <v>645</v>
      </c>
      <c r="J61" s="105"/>
      <c r="K61" s="91" t="s">
        <v>19</v>
      </c>
      <c r="L61" s="91" t="s">
        <v>19</v>
      </c>
      <c r="M61" s="91" t="s">
        <v>19</v>
      </c>
      <c r="N61" s="107" t="s">
        <v>19</v>
      </c>
      <c r="P61" s="92"/>
      <c r="T61" s="38"/>
    </row>
    <row r="62" spans="2:20" x14ac:dyDescent="0.15">
      <c r="B62" s="86" t="s">
        <v>649</v>
      </c>
      <c r="C62" s="87" t="s">
        <v>19</v>
      </c>
      <c r="D62" s="87" t="s">
        <v>19</v>
      </c>
      <c r="E62" s="199">
        <v>2.5</v>
      </c>
      <c r="F62" s="199">
        <v>2.5</v>
      </c>
      <c r="G62" s="199">
        <v>2.5</v>
      </c>
      <c r="H62" s="779">
        <v>2.5</v>
      </c>
      <c r="I62" s="779">
        <v>2.5</v>
      </c>
      <c r="J62" s="105"/>
      <c r="K62" s="91" t="s">
        <v>19</v>
      </c>
      <c r="L62" s="91" t="s">
        <v>19</v>
      </c>
      <c r="M62" s="91" t="s">
        <v>19</v>
      </c>
      <c r="N62" s="107" t="s">
        <v>19</v>
      </c>
      <c r="P62" s="92"/>
      <c r="T62" s="38"/>
    </row>
    <row r="63" spans="2:20" x14ac:dyDescent="0.15">
      <c r="B63" s="86" t="s">
        <v>650</v>
      </c>
      <c r="C63" s="87" t="s">
        <v>19</v>
      </c>
      <c r="D63" s="87" t="s">
        <v>19</v>
      </c>
      <c r="E63" s="199">
        <v>4</v>
      </c>
      <c r="F63" s="199">
        <v>4</v>
      </c>
      <c r="G63" s="199">
        <v>4</v>
      </c>
      <c r="H63" s="779">
        <v>4</v>
      </c>
      <c r="I63" s="779">
        <v>4</v>
      </c>
      <c r="J63" s="780"/>
      <c r="K63" s="91" t="s">
        <v>19</v>
      </c>
      <c r="L63" s="91" t="s">
        <v>19</v>
      </c>
      <c r="M63" s="91" t="s">
        <v>19</v>
      </c>
      <c r="N63" s="107" t="s">
        <v>19</v>
      </c>
      <c r="P63" s="92"/>
      <c r="T63" s="38"/>
    </row>
    <row r="64" spans="2:20" x14ac:dyDescent="0.15">
      <c r="B64" s="86" t="s">
        <v>651</v>
      </c>
      <c r="C64" s="87" t="s">
        <v>19</v>
      </c>
      <c r="D64" s="87" t="s">
        <v>19</v>
      </c>
      <c r="E64" s="199"/>
      <c r="F64" s="199">
        <v>3.5</v>
      </c>
      <c r="G64" s="199">
        <v>3.6</v>
      </c>
      <c r="H64" s="779">
        <v>3.65</v>
      </c>
      <c r="I64" s="779">
        <v>3.75</v>
      </c>
      <c r="J64" s="780"/>
      <c r="K64" s="91" t="s">
        <v>19</v>
      </c>
      <c r="L64" s="91" t="s">
        <v>19</v>
      </c>
      <c r="M64" s="91" t="s">
        <v>19</v>
      </c>
      <c r="N64" s="107" t="s">
        <v>19</v>
      </c>
      <c r="P64" s="92"/>
      <c r="T64" s="38"/>
    </row>
    <row r="65" spans="2:20" ht="14" thickBot="1" x14ac:dyDescent="0.2">
      <c r="B65" s="93" t="s">
        <v>652</v>
      </c>
      <c r="C65" s="94" t="s">
        <v>19</v>
      </c>
      <c r="D65" s="94" t="s">
        <v>19</v>
      </c>
      <c r="E65" s="135"/>
      <c r="F65" s="135" t="s">
        <v>19</v>
      </c>
      <c r="G65" s="135" t="s">
        <v>653</v>
      </c>
      <c r="H65" s="136">
        <v>4.6500000000000004</v>
      </c>
      <c r="I65" s="136">
        <v>4.75</v>
      </c>
      <c r="J65" s="787"/>
      <c r="K65" s="792" t="s">
        <v>19</v>
      </c>
      <c r="L65" s="792" t="s">
        <v>19</v>
      </c>
      <c r="M65" s="792" t="s">
        <v>19</v>
      </c>
      <c r="N65" s="793" t="s">
        <v>19</v>
      </c>
      <c r="P65" s="92"/>
      <c r="T65" s="38"/>
    </row>
    <row r="66" spans="2:20" ht="14" thickBot="1" x14ac:dyDescent="0.2">
      <c r="B66" s="125" t="s">
        <v>297</v>
      </c>
      <c r="C66" s="126"/>
      <c r="D66" s="126"/>
      <c r="E66" s="126"/>
      <c r="F66" s="127"/>
      <c r="G66" s="127"/>
      <c r="H66" s="126"/>
      <c r="I66" s="126"/>
      <c r="J66" s="126"/>
      <c r="K66" s="126"/>
      <c r="L66" s="126"/>
      <c r="M66" s="126"/>
      <c r="N66" s="129"/>
      <c r="P66" s="92"/>
      <c r="T66" s="38"/>
    </row>
    <row r="67" spans="2:20" x14ac:dyDescent="0.15">
      <c r="B67" s="367" t="s">
        <v>19</v>
      </c>
      <c r="C67" s="308" t="s">
        <v>19</v>
      </c>
      <c r="D67" s="308" t="s">
        <v>19</v>
      </c>
      <c r="E67" s="130" t="s">
        <v>19</v>
      </c>
      <c r="F67" s="130"/>
      <c r="G67" s="130"/>
      <c r="H67" s="131"/>
      <c r="I67" s="131" t="s">
        <v>19</v>
      </c>
      <c r="J67" s="391"/>
      <c r="K67" s="623" t="s">
        <v>19</v>
      </c>
      <c r="L67" s="623" t="s">
        <v>19</v>
      </c>
      <c r="M67" s="623" t="s">
        <v>19</v>
      </c>
      <c r="N67" s="631" t="s">
        <v>19</v>
      </c>
      <c r="P67" s="92"/>
      <c r="T67" s="38"/>
    </row>
    <row r="68" spans="2:20" ht="14" thickBot="1" x14ac:dyDescent="0.2">
      <c r="B68" s="93" t="s">
        <v>19</v>
      </c>
      <c r="C68" s="94" t="s">
        <v>19</v>
      </c>
      <c r="D68" s="94" t="s">
        <v>19</v>
      </c>
      <c r="E68" s="135" t="s">
        <v>19</v>
      </c>
      <c r="F68" s="135"/>
      <c r="G68" s="135"/>
      <c r="H68" s="136"/>
      <c r="I68" s="136" t="s">
        <v>19</v>
      </c>
      <c r="J68" s="434"/>
      <c r="K68" s="792" t="s">
        <v>19</v>
      </c>
      <c r="L68" s="792" t="s">
        <v>19</v>
      </c>
      <c r="M68" s="792" t="s">
        <v>19</v>
      </c>
      <c r="N68" s="793" t="s">
        <v>19</v>
      </c>
      <c r="P68" s="92"/>
      <c r="T68" s="38"/>
    </row>
    <row r="69" spans="2:20" ht="14" thickBot="1" x14ac:dyDescent="0.2">
      <c r="B69" s="125" t="s">
        <v>314</v>
      </c>
      <c r="C69" s="126"/>
      <c r="D69" s="126"/>
      <c r="E69" s="794"/>
      <c r="F69" s="794"/>
      <c r="G69" s="794"/>
      <c r="H69" s="794"/>
      <c r="I69" s="794"/>
      <c r="J69" s="794"/>
      <c r="K69" s="794"/>
      <c r="L69" s="794"/>
      <c r="M69" s="794"/>
      <c r="N69" s="795"/>
      <c r="P69" s="92"/>
      <c r="T69" s="38"/>
    </row>
    <row r="70" spans="2:20" x14ac:dyDescent="0.15">
      <c r="B70" s="796" t="s">
        <v>654</v>
      </c>
      <c r="C70" s="1100">
        <v>2475</v>
      </c>
      <c r="D70" s="1101">
        <v>2475</v>
      </c>
      <c r="E70" s="58">
        <v>25</v>
      </c>
      <c r="F70" s="58">
        <v>25</v>
      </c>
      <c r="G70" s="58">
        <v>25</v>
      </c>
      <c r="H70" s="797">
        <v>25</v>
      </c>
      <c r="I70" s="797">
        <v>25</v>
      </c>
      <c r="J70" s="798"/>
      <c r="K70" s="799" t="s">
        <v>20</v>
      </c>
      <c r="L70" s="799" t="s">
        <v>20</v>
      </c>
      <c r="M70" s="799" t="s">
        <v>20</v>
      </c>
      <c r="N70" s="800" t="s">
        <v>20</v>
      </c>
      <c r="P70" s="92"/>
      <c r="T70" s="38"/>
    </row>
    <row r="71" spans="2:20" x14ac:dyDescent="0.15">
      <c r="B71" s="801" t="s">
        <v>655</v>
      </c>
      <c r="C71" s="1102">
        <v>2475</v>
      </c>
      <c r="D71" s="1082">
        <v>2476</v>
      </c>
      <c r="E71" s="198">
        <v>25</v>
      </c>
      <c r="F71" s="198">
        <v>25</v>
      </c>
      <c r="G71" s="198">
        <v>25</v>
      </c>
      <c r="H71" s="802">
        <v>25</v>
      </c>
      <c r="I71" s="802">
        <v>25</v>
      </c>
      <c r="J71" s="803"/>
      <c r="K71" s="804" t="s">
        <v>20</v>
      </c>
      <c r="L71" s="804" t="s">
        <v>20</v>
      </c>
      <c r="M71" s="804" t="s">
        <v>20</v>
      </c>
      <c r="N71" s="805" t="s">
        <v>20</v>
      </c>
      <c r="P71" s="92"/>
      <c r="T71" s="38"/>
    </row>
    <row r="72" spans="2:20" x14ac:dyDescent="0.15">
      <c r="B72" s="801" t="s">
        <v>656</v>
      </c>
      <c r="C72" s="1102">
        <v>2475</v>
      </c>
      <c r="D72" s="1082">
        <v>2477</v>
      </c>
      <c r="E72" s="198">
        <v>25</v>
      </c>
      <c r="F72" s="198">
        <v>25</v>
      </c>
      <c r="G72" s="198">
        <v>25</v>
      </c>
      <c r="H72" s="802">
        <v>25</v>
      </c>
      <c r="I72" s="802">
        <v>25</v>
      </c>
      <c r="J72" s="803"/>
      <c r="K72" s="804" t="s">
        <v>20</v>
      </c>
      <c r="L72" s="804" t="s">
        <v>20</v>
      </c>
      <c r="M72" s="804" t="s">
        <v>20</v>
      </c>
      <c r="N72" s="805" t="s">
        <v>20</v>
      </c>
      <c r="P72" s="92"/>
      <c r="T72" s="38"/>
    </row>
    <row r="73" spans="2:20" x14ac:dyDescent="0.15">
      <c r="B73" s="801" t="s">
        <v>657</v>
      </c>
      <c r="C73" s="1102">
        <v>2475</v>
      </c>
      <c r="D73" s="1082">
        <v>2478</v>
      </c>
      <c r="E73" s="198">
        <v>25</v>
      </c>
      <c r="F73" s="198">
        <v>25</v>
      </c>
      <c r="G73" s="198">
        <v>25</v>
      </c>
      <c r="H73" s="802">
        <v>25</v>
      </c>
      <c r="I73" s="802">
        <v>25</v>
      </c>
      <c r="J73" s="803"/>
      <c r="K73" s="804" t="s">
        <v>20</v>
      </c>
      <c r="L73" s="804" t="s">
        <v>20</v>
      </c>
      <c r="M73" s="804" t="s">
        <v>20</v>
      </c>
      <c r="N73" s="805" t="s">
        <v>20</v>
      </c>
      <c r="P73" s="92"/>
      <c r="T73" s="38"/>
    </row>
    <row r="74" spans="2:20" x14ac:dyDescent="0.15">
      <c r="B74" s="801" t="s">
        <v>658</v>
      </c>
      <c r="C74" s="1102">
        <v>2475</v>
      </c>
      <c r="D74" s="1082">
        <v>2479</v>
      </c>
      <c r="E74" s="198">
        <v>25</v>
      </c>
      <c r="F74" s="198">
        <v>25</v>
      </c>
      <c r="G74" s="198">
        <v>25</v>
      </c>
      <c r="H74" s="802">
        <v>25</v>
      </c>
      <c r="I74" s="802">
        <v>25</v>
      </c>
      <c r="J74" s="105"/>
      <c r="K74" s="806" t="s">
        <v>20</v>
      </c>
      <c r="L74" s="806" t="s">
        <v>20</v>
      </c>
      <c r="M74" s="806" t="s">
        <v>20</v>
      </c>
      <c r="N74" s="807" t="s">
        <v>20</v>
      </c>
      <c r="P74" s="92"/>
      <c r="T74" s="38"/>
    </row>
    <row r="75" spans="2:20" ht="14" thickBot="1" x14ac:dyDescent="0.2">
      <c r="B75" s="125" t="s">
        <v>297</v>
      </c>
      <c r="C75" s="126"/>
      <c r="D75" s="126"/>
      <c r="E75" s="126"/>
      <c r="F75" s="127"/>
      <c r="G75" s="127"/>
      <c r="H75" s="126"/>
      <c r="I75" s="126"/>
      <c r="J75" s="126"/>
      <c r="K75" s="126"/>
      <c r="L75" s="126"/>
      <c r="M75" s="126"/>
      <c r="N75" s="129"/>
      <c r="P75" s="92"/>
      <c r="T75" s="38"/>
    </row>
    <row r="76" spans="2:20" x14ac:dyDescent="0.15">
      <c r="B76" s="367" t="s">
        <v>19</v>
      </c>
      <c r="C76" s="308" t="s">
        <v>19</v>
      </c>
      <c r="D76" s="308" t="s">
        <v>19</v>
      </c>
      <c r="E76" s="130" t="s">
        <v>19</v>
      </c>
      <c r="F76" s="130" t="s">
        <v>19</v>
      </c>
      <c r="G76" s="130"/>
      <c r="H76" s="130"/>
      <c r="I76" s="130" t="s">
        <v>19</v>
      </c>
      <c r="J76" s="810"/>
      <c r="K76" s="391"/>
      <c r="L76" s="623"/>
      <c r="M76" s="623" t="s">
        <v>19</v>
      </c>
      <c r="N76" s="631" t="s">
        <v>19</v>
      </c>
      <c r="P76" s="92"/>
      <c r="T76" s="38"/>
    </row>
    <row r="77" spans="2:20" ht="14" thickBot="1" x14ac:dyDescent="0.2">
      <c r="B77" s="93" t="s">
        <v>19</v>
      </c>
      <c r="C77" s="94" t="s">
        <v>19</v>
      </c>
      <c r="D77" s="94" t="s">
        <v>19</v>
      </c>
      <c r="E77" s="135" t="s">
        <v>19</v>
      </c>
      <c r="F77" s="135" t="s">
        <v>19</v>
      </c>
      <c r="G77" s="135"/>
      <c r="H77" s="135"/>
      <c r="I77" s="135" t="s">
        <v>19</v>
      </c>
      <c r="J77" s="121"/>
      <c r="K77" s="434"/>
      <c r="L77" s="792"/>
      <c r="M77" s="792" t="s">
        <v>19</v>
      </c>
      <c r="N77" s="793" t="s">
        <v>19</v>
      </c>
      <c r="P77" s="92"/>
      <c r="T77" s="38"/>
    </row>
    <row r="78" spans="2:20" ht="14" thickBot="1" x14ac:dyDescent="0.2">
      <c r="B78" s="125" t="s">
        <v>314</v>
      </c>
      <c r="C78" s="126"/>
      <c r="D78" s="126"/>
      <c r="E78" s="126"/>
      <c r="F78" s="127"/>
      <c r="G78" s="127"/>
      <c r="H78" s="126"/>
      <c r="I78" s="126"/>
      <c r="J78" s="126"/>
      <c r="K78" s="126"/>
      <c r="L78" s="126"/>
      <c r="M78" s="126"/>
      <c r="N78" s="129"/>
      <c r="P78" s="92"/>
      <c r="T78" s="38"/>
    </row>
    <row r="79" spans="2:20" x14ac:dyDescent="0.15">
      <c r="B79" s="367" t="s">
        <v>19</v>
      </c>
      <c r="C79" s="308" t="s">
        <v>19</v>
      </c>
      <c r="D79" s="308" t="s">
        <v>19</v>
      </c>
      <c r="E79" s="130" t="s">
        <v>19</v>
      </c>
      <c r="F79" s="130" t="s">
        <v>19</v>
      </c>
      <c r="G79" s="130"/>
      <c r="H79" s="130"/>
      <c r="I79" s="130" t="s">
        <v>19</v>
      </c>
      <c r="J79" s="810"/>
      <c r="K79" s="391"/>
      <c r="L79" s="623"/>
      <c r="M79" s="623" t="s">
        <v>19</v>
      </c>
      <c r="N79" s="631" t="s">
        <v>19</v>
      </c>
      <c r="P79" s="92"/>
      <c r="T79" s="38"/>
    </row>
    <row r="80" spans="2:20" ht="14" thickBot="1" x14ac:dyDescent="0.2">
      <c r="B80" s="93" t="s">
        <v>19</v>
      </c>
      <c r="C80" s="94" t="s">
        <v>19</v>
      </c>
      <c r="D80" s="94" t="s">
        <v>19</v>
      </c>
      <c r="E80" s="135" t="s">
        <v>19</v>
      </c>
      <c r="F80" s="135" t="s">
        <v>19</v>
      </c>
      <c r="G80" s="135"/>
      <c r="H80" s="135"/>
      <c r="I80" s="135" t="s">
        <v>19</v>
      </c>
      <c r="J80" s="121"/>
      <c r="K80" s="434"/>
      <c r="L80" s="792"/>
      <c r="M80" s="792" t="s">
        <v>19</v>
      </c>
      <c r="N80" s="793" t="s">
        <v>19</v>
      </c>
      <c r="P80" s="40"/>
      <c r="Q80" s="116"/>
      <c r="R80" s="116"/>
      <c r="S80" s="116"/>
      <c r="T80" s="117"/>
    </row>
    <row r="82" spans="1:10" x14ac:dyDescent="0.15">
      <c r="A82" s="1" t="s">
        <v>289</v>
      </c>
      <c r="B82" s="620" t="s">
        <v>659</v>
      </c>
      <c r="C82" s="269"/>
      <c r="D82" s="269"/>
    </row>
    <row r="83" spans="1:10" x14ac:dyDescent="0.15">
      <c r="B83" s="811"/>
      <c r="C83" s="811"/>
      <c r="D83" s="811"/>
      <c r="E83" s="377"/>
      <c r="F83" s="377"/>
      <c r="G83" s="377"/>
      <c r="H83" s="377"/>
      <c r="I83" s="377"/>
    </row>
    <row r="84" spans="1:10" x14ac:dyDescent="0.15">
      <c r="B84" s="620" t="s">
        <v>660</v>
      </c>
      <c r="C84" s="811"/>
      <c r="D84" s="811"/>
      <c r="E84" s="377"/>
      <c r="F84" s="377"/>
      <c r="G84" s="377"/>
      <c r="H84" s="377"/>
      <c r="I84" s="377"/>
    </row>
    <row r="85" spans="1:10" x14ac:dyDescent="0.15">
      <c r="B85" s="491"/>
      <c r="C85" s="491"/>
      <c r="D85" s="812"/>
      <c r="E85" s="491"/>
      <c r="F85" s="491"/>
      <c r="G85" s="491"/>
      <c r="H85" s="491"/>
      <c r="I85" s="491"/>
    </row>
    <row r="86" spans="1:10" x14ac:dyDescent="0.15">
      <c r="B86" s="377"/>
      <c r="C86" s="377"/>
      <c r="D86" s="813"/>
      <c r="E86" s="814"/>
      <c r="F86" s="814"/>
      <c r="G86" s="814"/>
      <c r="H86" s="814"/>
      <c r="I86" s="814"/>
    </row>
    <row r="87" spans="1:10" x14ac:dyDescent="0.15">
      <c r="B87" s="377"/>
      <c r="C87" s="377"/>
      <c r="D87" s="813"/>
      <c r="E87" s="814"/>
      <c r="F87" s="814"/>
      <c r="G87" s="814"/>
      <c r="H87" s="814"/>
      <c r="I87" s="814"/>
    </row>
    <row r="88" spans="1:10" x14ac:dyDescent="0.15">
      <c r="B88" s="377"/>
      <c r="C88" s="377"/>
      <c r="D88" s="813"/>
      <c r="E88" s="814"/>
      <c r="F88" s="814"/>
      <c r="G88" s="814"/>
      <c r="H88" s="814"/>
      <c r="I88" s="814"/>
    </row>
    <row r="89" spans="1:10" x14ac:dyDescent="0.15">
      <c r="B89" s="377"/>
      <c r="C89" s="377"/>
      <c r="D89" s="813"/>
      <c r="E89" s="814"/>
      <c r="F89" s="814"/>
      <c r="G89" s="814"/>
      <c r="H89" s="814"/>
      <c r="I89" s="814"/>
    </row>
    <row r="90" spans="1:10" x14ac:dyDescent="0.15">
      <c r="B90" s="377"/>
      <c r="C90" s="377"/>
      <c r="D90" s="813"/>
      <c r="E90" s="814"/>
      <c r="F90" s="814"/>
      <c r="G90" s="814"/>
      <c r="H90" s="814"/>
      <c r="I90" s="814"/>
    </row>
    <row r="91" spans="1:10" x14ac:dyDescent="0.15">
      <c r="B91" s="377"/>
      <c r="C91" s="377"/>
      <c r="D91" s="813"/>
      <c r="E91" s="814"/>
      <c r="F91" s="814"/>
      <c r="G91" s="814"/>
      <c r="H91" s="814"/>
      <c r="I91" s="814"/>
      <c r="J91" s="1"/>
    </row>
    <row r="92" spans="1:10" x14ac:dyDescent="0.15">
      <c r="B92" s="377"/>
      <c r="C92" s="377"/>
      <c r="D92" s="813"/>
      <c r="E92" s="814"/>
      <c r="F92" s="814"/>
      <c r="G92" s="814"/>
      <c r="H92" s="814"/>
      <c r="I92" s="814"/>
      <c r="J92" s="1"/>
    </row>
    <row r="93" spans="1:10" x14ac:dyDescent="0.15">
      <c r="B93" s="377"/>
      <c r="C93" s="377"/>
      <c r="D93" s="813"/>
      <c r="E93" s="814"/>
      <c r="F93" s="814"/>
      <c r="G93" s="814"/>
      <c r="H93" s="814"/>
      <c r="I93" s="814"/>
      <c r="J93" s="1"/>
    </row>
    <row r="94" spans="1:10" x14ac:dyDescent="0.15">
      <c r="E94" s="1"/>
      <c r="F94" s="377"/>
      <c r="G94" s="1"/>
      <c r="H94" s="1"/>
      <c r="I94" s="1"/>
      <c r="J94" s="1"/>
    </row>
    <row r="95" spans="1:10" x14ac:dyDescent="0.15">
      <c r="E95" s="1"/>
      <c r="F95" s="377"/>
      <c r="G95" s="1"/>
      <c r="H95" s="1"/>
      <c r="I95" s="1"/>
      <c r="J95" s="1"/>
    </row>
    <row r="96" spans="1:10" x14ac:dyDescent="0.15">
      <c r="E96" s="1"/>
      <c r="F96" s="377"/>
      <c r="G96" s="1"/>
      <c r="H96" s="1"/>
      <c r="I96" s="1"/>
      <c r="J96" s="1"/>
    </row>
    <row r="97" spans="6:6" s="1" customFormat="1" x14ac:dyDescent="0.15">
      <c r="F97" s="377"/>
    </row>
    <row r="98" spans="6:6" s="1" customFormat="1" x14ac:dyDescent="0.15">
      <c r="F98" s="377"/>
    </row>
    <row r="99" spans="6:6" s="1" customFormat="1" x14ac:dyDescent="0.15">
      <c r="F99" s="377"/>
    </row>
    <row r="100" spans="6:6" s="1" customFormat="1" x14ac:dyDescent="0.15">
      <c r="F100" s="377"/>
    </row>
    <row r="101" spans="6:6" s="1" customFormat="1" x14ac:dyDescent="0.15">
      <c r="F101" s="377"/>
    </row>
    <row r="102" spans="6:6" s="1" customFormat="1" x14ac:dyDescent="0.15">
      <c r="F102" s="377"/>
    </row>
    <row r="103" spans="6:6" s="1" customFormat="1" x14ac:dyDescent="0.15">
      <c r="F103" s="377"/>
    </row>
    <row r="104" spans="6:6" s="1" customFormat="1" x14ac:dyDescent="0.15">
      <c r="F104" s="377"/>
    </row>
    <row r="105" spans="6:6" s="1" customFormat="1" x14ac:dyDescent="0.15">
      <c r="F105" s="377"/>
    </row>
    <row r="106" spans="6:6" s="1" customFormat="1" x14ac:dyDescent="0.15">
      <c r="F106" s="377"/>
    </row>
    <row r="107" spans="6:6" s="1" customFormat="1" x14ac:dyDescent="0.15">
      <c r="F107" s="377"/>
    </row>
    <row r="108" spans="6:6" s="1" customFormat="1" x14ac:dyDescent="0.15">
      <c r="F108" s="377"/>
    </row>
    <row r="109" spans="6:6" s="1" customFormat="1" x14ac:dyDescent="0.15">
      <c r="F109" s="377"/>
    </row>
    <row r="110" spans="6:6" s="1" customFormat="1" x14ac:dyDescent="0.15">
      <c r="F110" s="377"/>
    </row>
    <row r="111" spans="6:6" s="1" customFormat="1" x14ac:dyDescent="0.15">
      <c r="F111" s="377"/>
    </row>
    <row r="112" spans="6:6" s="1" customFormat="1" x14ac:dyDescent="0.15">
      <c r="F112" s="377"/>
    </row>
    <row r="113" spans="6:6" s="1" customFormat="1" x14ac:dyDescent="0.15">
      <c r="F113" s="377"/>
    </row>
    <row r="114" spans="6:6" s="1" customFormat="1" x14ac:dyDescent="0.15">
      <c r="F114" s="377"/>
    </row>
    <row r="115" spans="6:6" s="1" customFormat="1" x14ac:dyDescent="0.15">
      <c r="F115" s="377"/>
    </row>
    <row r="116" spans="6:6" s="1" customFormat="1" x14ac:dyDescent="0.15">
      <c r="F116" s="377"/>
    </row>
    <row r="117" spans="6:6" s="1" customFormat="1" x14ac:dyDescent="0.15">
      <c r="F117" s="377"/>
    </row>
    <row r="118" spans="6:6" s="1" customFormat="1" x14ac:dyDescent="0.15">
      <c r="F118" s="377"/>
    </row>
    <row r="119" spans="6:6" s="1" customFormat="1" x14ac:dyDescent="0.15">
      <c r="F119" s="377"/>
    </row>
    <row r="120" spans="6:6" s="1" customFormat="1" x14ac:dyDescent="0.15">
      <c r="F120" s="377"/>
    </row>
    <row r="121" spans="6:6" s="1" customFormat="1" x14ac:dyDescent="0.15">
      <c r="F121" s="377"/>
    </row>
    <row r="122" spans="6:6" s="1" customFormat="1" x14ac:dyDescent="0.15">
      <c r="F122" s="377"/>
    </row>
    <row r="123" spans="6:6" s="1" customFormat="1" x14ac:dyDescent="0.15">
      <c r="F123" s="377"/>
    </row>
    <row r="124" spans="6:6" s="1" customFormat="1" x14ac:dyDescent="0.15">
      <c r="F124" s="377"/>
    </row>
    <row r="125" spans="6:6" s="1" customFormat="1" x14ac:dyDescent="0.15">
      <c r="F125" s="377"/>
    </row>
    <row r="126" spans="6:6" s="1" customFormat="1" x14ac:dyDescent="0.15">
      <c r="F126" s="377"/>
    </row>
    <row r="127" spans="6:6" s="1" customFormat="1" x14ac:dyDescent="0.15">
      <c r="F127" s="377"/>
    </row>
    <row r="128" spans="6:6" s="1" customFormat="1" x14ac:dyDescent="0.15">
      <c r="F128" s="377"/>
    </row>
    <row r="129" spans="6:6" s="1" customFormat="1" x14ac:dyDescent="0.15">
      <c r="F129" s="377"/>
    </row>
    <row r="130" spans="6:6" s="1" customFormat="1" x14ac:dyDescent="0.15">
      <c r="F130" s="377"/>
    </row>
    <row r="131" spans="6:6" s="1" customFormat="1" x14ac:dyDescent="0.15">
      <c r="F131" s="377"/>
    </row>
    <row r="132" spans="6:6" s="1" customFormat="1" x14ac:dyDescent="0.15">
      <c r="F132" s="377"/>
    </row>
    <row r="133" spans="6:6" s="1" customFormat="1" x14ac:dyDescent="0.15">
      <c r="F133" s="377"/>
    </row>
    <row r="134" spans="6:6" s="1" customFormat="1" x14ac:dyDescent="0.15">
      <c r="F134" s="377"/>
    </row>
    <row r="135" spans="6:6" s="1" customFormat="1" x14ac:dyDescent="0.15">
      <c r="F135" s="377"/>
    </row>
    <row r="136" spans="6:6" s="1" customFormat="1" x14ac:dyDescent="0.15">
      <c r="F136" s="377"/>
    </row>
    <row r="137" spans="6:6" s="1" customFormat="1" x14ac:dyDescent="0.15">
      <c r="F137" s="377"/>
    </row>
    <row r="138" spans="6:6" s="1" customFormat="1" x14ac:dyDescent="0.15">
      <c r="F138" s="377"/>
    </row>
    <row r="139" spans="6:6" s="1" customFormat="1" x14ac:dyDescent="0.15">
      <c r="F139" s="377"/>
    </row>
    <row r="140" spans="6:6" s="1" customFormat="1" x14ac:dyDescent="0.15">
      <c r="F140" s="377"/>
    </row>
    <row r="141" spans="6:6" s="1" customFormat="1" x14ac:dyDescent="0.15">
      <c r="F141" s="377"/>
    </row>
    <row r="142" spans="6:6" s="1" customFormat="1" x14ac:dyDescent="0.15">
      <c r="F142" s="377"/>
    </row>
    <row r="143" spans="6:6" s="1" customFormat="1" x14ac:dyDescent="0.15">
      <c r="F143" s="377"/>
    </row>
    <row r="144" spans="6:6" s="1" customFormat="1" x14ac:dyDescent="0.15">
      <c r="F144" s="377"/>
    </row>
    <row r="145" spans="6:6" s="1" customFormat="1" x14ac:dyDescent="0.15">
      <c r="F145" s="377"/>
    </row>
    <row r="146" spans="6:6" s="1" customFormat="1" x14ac:dyDescent="0.15">
      <c r="F146" s="377"/>
    </row>
    <row r="147" spans="6:6" s="1" customFormat="1" x14ac:dyDescent="0.15">
      <c r="F147" s="377"/>
    </row>
    <row r="148" spans="6:6" s="1" customFormat="1" x14ac:dyDescent="0.15">
      <c r="F148" s="377"/>
    </row>
    <row r="149" spans="6:6" s="1" customFormat="1" x14ac:dyDescent="0.15">
      <c r="F149" s="377"/>
    </row>
    <row r="150" spans="6:6" s="1" customFormat="1" x14ac:dyDescent="0.15">
      <c r="F150" s="377"/>
    </row>
    <row r="151" spans="6:6" s="1" customFormat="1" x14ac:dyDescent="0.15">
      <c r="F151" s="377"/>
    </row>
    <row r="152" spans="6:6" s="1" customFormat="1" x14ac:dyDescent="0.15">
      <c r="F152" s="377"/>
    </row>
    <row r="153" spans="6:6" s="1" customFormat="1" x14ac:dyDescent="0.15">
      <c r="F153" s="377"/>
    </row>
    <row r="154" spans="6:6" s="1" customFormat="1" x14ac:dyDescent="0.15">
      <c r="F154" s="377"/>
    </row>
    <row r="155" spans="6:6" s="1" customFormat="1" x14ac:dyDescent="0.15">
      <c r="F155" s="377"/>
    </row>
    <row r="156" spans="6:6" s="1" customFormat="1" x14ac:dyDescent="0.15">
      <c r="F156" s="377"/>
    </row>
    <row r="157" spans="6:6" s="1" customFormat="1" x14ac:dyDescent="0.15">
      <c r="F157" s="377"/>
    </row>
    <row r="158" spans="6:6" s="1" customFormat="1" x14ac:dyDescent="0.15">
      <c r="F158" s="377"/>
    </row>
    <row r="159" spans="6:6" s="1" customFormat="1" x14ac:dyDescent="0.15">
      <c r="F159" s="377"/>
    </row>
    <row r="160" spans="6:6" s="1" customFormat="1" x14ac:dyDescent="0.15">
      <c r="F160" s="377"/>
    </row>
    <row r="161" spans="6:6" s="1" customFormat="1" x14ac:dyDescent="0.15">
      <c r="F161" s="377"/>
    </row>
    <row r="162" spans="6:6" s="1" customFormat="1" x14ac:dyDescent="0.15">
      <c r="F162" s="377"/>
    </row>
    <row r="163" spans="6:6" s="1" customFormat="1" x14ac:dyDescent="0.15">
      <c r="F163" s="377"/>
    </row>
    <row r="164" spans="6:6" s="1" customFormat="1" x14ac:dyDescent="0.15">
      <c r="F164" s="377"/>
    </row>
    <row r="165" spans="6:6" s="1" customFormat="1" x14ac:dyDescent="0.15">
      <c r="F165" s="377"/>
    </row>
    <row r="166" spans="6:6" s="1" customFormat="1" x14ac:dyDescent="0.15">
      <c r="F166" s="377"/>
    </row>
    <row r="167" spans="6:6" s="1" customFormat="1" x14ac:dyDescent="0.15">
      <c r="F167" s="377"/>
    </row>
    <row r="168" spans="6:6" s="1" customFormat="1" x14ac:dyDescent="0.15">
      <c r="F168" s="377"/>
    </row>
    <row r="169" spans="6:6" s="1" customFormat="1" x14ac:dyDescent="0.15">
      <c r="F169" s="377"/>
    </row>
    <row r="170" spans="6:6" s="1" customFormat="1" x14ac:dyDescent="0.15">
      <c r="F170" s="377"/>
    </row>
    <row r="171" spans="6:6" s="1" customFormat="1" x14ac:dyDescent="0.15">
      <c r="F171" s="377"/>
    </row>
    <row r="172" spans="6:6" s="1" customFormat="1" x14ac:dyDescent="0.15">
      <c r="F172" s="377"/>
    </row>
    <row r="173" spans="6:6" s="1" customFormat="1" x14ac:dyDescent="0.15">
      <c r="F173" s="377"/>
    </row>
    <row r="174" spans="6:6" s="1" customFormat="1" x14ac:dyDescent="0.15">
      <c r="F174" s="377"/>
    </row>
    <row r="175" spans="6:6" s="1" customFormat="1" x14ac:dyDescent="0.15">
      <c r="F175" s="377"/>
    </row>
    <row r="176" spans="6:6" s="1" customFormat="1" x14ac:dyDescent="0.15">
      <c r="F176" s="377"/>
    </row>
    <row r="177" spans="6:6" s="1" customFormat="1" x14ac:dyDescent="0.15">
      <c r="F177" s="377"/>
    </row>
    <row r="178" spans="6:6" s="1" customFormat="1" x14ac:dyDescent="0.15">
      <c r="F178" s="377"/>
    </row>
    <row r="179" spans="6:6" s="1" customFormat="1" x14ac:dyDescent="0.15">
      <c r="F179" s="377"/>
    </row>
    <row r="180" spans="6:6" s="1" customFormat="1" x14ac:dyDescent="0.15">
      <c r="F180" s="377"/>
    </row>
  </sheetData>
  <mergeCells count="2">
    <mergeCell ref="P2:T2"/>
    <mergeCell ref="P4:T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6382D-C236-3E4F-959F-7A0CADF0259C}">
  <dimension ref="A1:O91"/>
  <sheetViews>
    <sheetView topLeftCell="A27" zoomScale="119" workbookViewId="0">
      <selection activeCell="I32" sqref="I32"/>
    </sheetView>
  </sheetViews>
  <sheetFormatPr baseColWidth="10" defaultColWidth="9.1640625" defaultRowHeight="13" x14ac:dyDescent="0.15"/>
  <cols>
    <col min="1" max="1" width="2.83203125" style="1" customWidth="1"/>
    <col min="2" max="2" width="53" style="1" customWidth="1"/>
    <col min="3" max="3" width="9.83203125" style="1" bestFit="1" customWidth="1"/>
    <col min="4" max="4" width="13.5" style="1" customWidth="1"/>
    <col min="5" max="5" width="25.5" style="1" hidden="1" customWidth="1"/>
    <col min="6" max="6" width="14.5" style="377" hidden="1" customWidth="1"/>
    <col min="7" max="7" width="14.5" style="1" hidden="1" customWidth="1"/>
    <col min="8" max="9" width="14.5" style="378" customWidth="1"/>
    <col min="10" max="10" width="4.83203125" style="1" customWidth="1"/>
    <col min="11" max="12" width="11.1640625" style="1" customWidth="1"/>
    <col min="13" max="14" width="10.5" style="1" customWidth="1"/>
    <col min="15" max="16" width="10.6640625" style="1" bestFit="1" customWidth="1"/>
    <col min="17" max="16384" width="9.1640625" style="1"/>
  </cols>
  <sheetData>
    <row r="1" spans="1:15" ht="13.5" customHeight="1" thickBot="1" x14ac:dyDescent="0.2">
      <c r="A1" s="269"/>
    </row>
    <row r="2" spans="1:15" ht="14" thickBot="1" x14ac:dyDescent="0.2">
      <c r="B2" s="755" t="s">
        <v>712</v>
      </c>
      <c r="C2" s="756"/>
      <c r="D2" s="756"/>
      <c r="E2" s="756"/>
      <c r="F2" s="844"/>
      <c r="G2" s="756"/>
      <c r="H2" s="845"/>
      <c r="I2" s="845"/>
      <c r="J2" s="756"/>
      <c r="K2" s="756"/>
      <c r="L2" s="756"/>
      <c r="M2" s="756"/>
      <c r="N2" s="846"/>
    </row>
    <row r="3" spans="1:15" ht="29" thickBot="1" x14ac:dyDescent="0.2">
      <c r="B3" s="273" t="s">
        <v>3</v>
      </c>
      <c r="C3" s="500" t="s">
        <v>4</v>
      </c>
      <c r="D3" s="847" t="s">
        <v>5</v>
      </c>
      <c r="E3" s="275">
        <v>2018</v>
      </c>
      <c r="F3" s="817">
        <v>2019</v>
      </c>
      <c r="G3" s="817">
        <v>2020</v>
      </c>
      <c r="H3" s="817">
        <v>2021</v>
      </c>
      <c r="I3" s="848">
        <v>2022</v>
      </c>
      <c r="J3" s="278" t="s">
        <v>7</v>
      </c>
      <c r="K3" s="278" t="s">
        <v>8</v>
      </c>
      <c r="L3" s="278" t="s">
        <v>9</v>
      </c>
      <c r="M3" s="278" t="s">
        <v>10</v>
      </c>
      <c r="N3" s="278" t="s">
        <v>11</v>
      </c>
    </row>
    <row r="4" spans="1:15" ht="14" thickBot="1" x14ac:dyDescent="0.2">
      <c r="B4" s="385" t="s">
        <v>17</v>
      </c>
      <c r="C4" s="386"/>
      <c r="D4" s="386"/>
      <c r="E4" s="386"/>
      <c r="F4" s="387"/>
      <c r="G4" s="386"/>
      <c r="H4" s="849"/>
      <c r="I4" s="849"/>
      <c r="J4" s="386"/>
      <c r="K4" s="386"/>
      <c r="L4" s="386"/>
      <c r="M4" s="386"/>
      <c r="N4" s="761"/>
    </row>
    <row r="5" spans="1:15" x14ac:dyDescent="0.15">
      <c r="B5" s="367" t="s">
        <v>19</v>
      </c>
      <c r="C5" s="308" t="s">
        <v>19</v>
      </c>
      <c r="D5" s="391" t="s">
        <v>19</v>
      </c>
      <c r="E5" s="850" t="s">
        <v>19</v>
      </c>
      <c r="F5" s="161" t="s">
        <v>19</v>
      </c>
      <c r="G5" s="161" t="s">
        <v>19</v>
      </c>
      <c r="H5" s="851"/>
      <c r="I5" s="851"/>
      <c r="J5" s="391"/>
      <c r="K5" s="308" t="s">
        <v>19</v>
      </c>
      <c r="L5" s="308" t="s">
        <v>19</v>
      </c>
      <c r="M5" s="288" t="s">
        <v>19</v>
      </c>
      <c r="N5" s="289" t="s">
        <v>19</v>
      </c>
    </row>
    <row r="6" spans="1:15" ht="14" thickBot="1" x14ac:dyDescent="0.2">
      <c r="B6" s="93" t="s">
        <v>19</v>
      </c>
      <c r="C6" s="94" t="s">
        <v>19</v>
      </c>
      <c r="D6" s="434" t="s">
        <v>19</v>
      </c>
      <c r="E6" s="852" t="s">
        <v>19</v>
      </c>
      <c r="F6" s="186" t="s">
        <v>19</v>
      </c>
      <c r="G6" s="186" t="s">
        <v>19</v>
      </c>
      <c r="H6" s="853"/>
      <c r="I6" s="853"/>
      <c r="J6" s="434"/>
      <c r="K6" s="94" t="s">
        <v>19</v>
      </c>
      <c r="L6" s="94" t="s">
        <v>19</v>
      </c>
      <c r="M6" s="302" t="s">
        <v>19</v>
      </c>
      <c r="N6" s="303" t="s">
        <v>19</v>
      </c>
    </row>
    <row r="7" spans="1:15" ht="14" thickBot="1" x14ac:dyDescent="0.2">
      <c r="B7" s="125" t="s">
        <v>36</v>
      </c>
      <c r="C7" s="126"/>
      <c r="D7" s="254"/>
      <c r="E7" s="126"/>
      <c r="F7" s="127"/>
      <c r="G7" s="126"/>
      <c r="H7" s="128"/>
      <c r="I7" s="128"/>
      <c r="J7" s="126"/>
      <c r="K7" s="126"/>
      <c r="L7" s="126"/>
      <c r="M7" s="126"/>
      <c r="N7" s="129"/>
    </row>
    <row r="8" spans="1:15" x14ac:dyDescent="0.15">
      <c r="B8" s="418" t="s">
        <v>713</v>
      </c>
      <c r="C8" s="227">
        <v>2080</v>
      </c>
      <c r="D8" s="1105">
        <v>2083</v>
      </c>
      <c r="E8" s="77">
        <v>48.95</v>
      </c>
      <c r="F8" s="77">
        <v>51.75</v>
      </c>
      <c r="G8" s="77">
        <v>52.9</v>
      </c>
      <c r="H8" s="132">
        <v>53.4</v>
      </c>
      <c r="I8" s="132">
        <v>42.7</v>
      </c>
      <c r="J8" s="776"/>
      <c r="K8" s="288" t="s">
        <v>20</v>
      </c>
      <c r="L8" s="777" t="s">
        <v>20</v>
      </c>
      <c r="M8" s="777" t="s">
        <v>20</v>
      </c>
      <c r="N8" s="854" t="s">
        <v>20</v>
      </c>
    </row>
    <row r="9" spans="1:15" x14ac:dyDescent="0.15">
      <c r="B9" s="424" t="s">
        <v>714</v>
      </c>
      <c r="C9" s="227">
        <v>2080</v>
      </c>
      <c r="D9" s="1086">
        <v>2083</v>
      </c>
      <c r="E9" s="45">
        <v>80.2</v>
      </c>
      <c r="F9" s="45">
        <v>84.8</v>
      </c>
      <c r="G9" s="45">
        <v>86.7</v>
      </c>
      <c r="H9" s="247">
        <v>87.5</v>
      </c>
      <c r="I9" s="247">
        <v>70</v>
      </c>
      <c r="J9" s="780"/>
      <c r="K9" s="295" t="s">
        <v>20</v>
      </c>
      <c r="L9" s="781" t="s">
        <v>20</v>
      </c>
      <c r="M9" s="781" t="s">
        <v>20</v>
      </c>
      <c r="N9" s="855" t="s">
        <v>20</v>
      </c>
    </row>
    <row r="10" spans="1:15" x14ac:dyDescent="0.15">
      <c r="B10" s="424" t="s">
        <v>715</v>
      </c>
      <c r="C10" s="227">
        <v>2080</v>
      </c>
      <c r="D10" s="1086">
        <v>2083</v>
      </c>
      <c r="E10" s="199">
        <v>119.2</v>
      </c>
      <c r="F10" s="45">
        <v>126.05</v>
      </c>
      <c r="G10" s="45">
        <v>128.9</v>
      </c>
      <c r="H10" s="203">
        <v>130.05000000000001</v>
      </c>
      <c r="I10" s="203">
        <v>104.05</v>
      </c>
      <c r="J10" s="780"/>
      <c r="K10" s="295" t="s">
        <v>20</v>
      </c>
      <c r="L10" s="781" t="s">
        <v>20</v>
      </c>
      <c r="M10" s="781" t="s">
        <v>20</v>
      </c>
      <c r="N10" s="855" t="s">
        <v>20</v>
      </c>
    </row>
    <row r="11" spans="1:15" x14ac:dyDescent="0.15">
      <c r="B11" s="424" t="s">
        <v>716</v>
      </c>
      <c r="C11" s="227">
        <v>2080</v>
      </c>
      <c r="D11" s="1086">
        <v>2083</v>
      </c>
      <c r="E11" s="199">
        <v>158.69999999999999</v>
      </c>
      <c r="F11" s="45">
        <v>167.8</v>
      </c>
      <c r="G11" s="45">
        <v>171.55</v>
      </c>
      <c r="H11" s="203">
        <v>173.1</v>
      </c>
      <c r="I11" s="203">
        <v>138.5</v>
      </c>
      <c r="J11" s="780"/>
      <c r="K11" s="295" t="s">
        <v>20</v>
      </c>
      <c r="L11" s="781" t="s">
        <v>20</v>
      </c>
      <c r="M11" s="781" t="s">
        <v>20</v>
      </c>
      <c r="N11" s="855" t="s">
        <v>20</v>
      </c>
    </row>
    <row r="12" spans="1:15" x14ac:dyDescent="0.15">
      <c r="B12" s="424" t="s">
        <v>717</v>
      </c>
      <c r="C12" s="227">
        <v>2080</v>
      </c>
      <c r="D12" s="1086">
        <v>2083</v>
      </c>
      <c r="E12" s="199">
        <v>197.55</v>
      </c>
      <c r="F12" s="45">
        <v>208.9</v>
      </c>
      <c r="G12" s="45">
        <v>213.6</v>
      </c>
      <c r="H12" s="203">
        <v>215.55</v>
      </c>
      <c r="I12" s="203">
        <v>172.45</v>
      </c>
      <c r="J12" s="780"/>
      <c r="K12" s="295" t="s">
        <v>20</v>
      </c>
      <c r="L12" s="781" t="s">
        <v>20</v>
      </c>
      <c r="M12" s="781" t="s">
        <v>20</v>
      </c>
      <c r="N12" s="855" t="s">
        <v>20</v>
      </c>
    </row>
    <row r="13" spans="1:15" x14ac:dyDescent="0.15">
      <c r="B13" s="424" t="s">
        <v>718</v>
      </c>
      <c r="C13" s="227">
        <v>2080</v>
      </c>
      <c r="D13" s="1086">
        <v>2083</v>
      </c>
      <c r="E13" s="199">
        <v>236.85</v>
      </c>
      <c r="F13" s="45">
        <v>250.45</v>
      </c>
      <c r="G13" s="45">
        <v>256.05</v>
      </c>
      <c r="H13" s="203">
        <v>258.39999999999998</v>
      </c>
      <c r="I13" s="203">
        <v>206.7</v>
      </c>
      <c r="J13" s="780"/>
      <c r="K13" s="295" t="s">
        <v>20</v>
      </c>
      <c r="L13" s="781" t="s">
        <v>20</v>
      </c>
      <c r="M13" s="781" t="s">
        <v>20</v>
      </c>
      <c r="N13" s="855" t="s">
        <v>20</v>
      </c>
    </row>
    <row r="14" spans="1:15" x14ac:dyDescent="0.15">
      <c r="B14" s="424" t="s">
        <v>719</v>
      </c>
      <c r="C14" s="227">
        <v>2080</v>
      </c>
      <c r="D14" s="1086">
        <v>2081</v>
      </c>
      <c r="E14" s="199">
        <v>32.299999999999997</v>
      </c>
      <c r="F14" s="45">
        <v>34.15</v>
      </c>
      <c r="G14" s="45">
        <v>34.950000000000003</v>
      </c>
      <c r="H14" s="203">
        <v>35.25</v>
      </c>
      <c r="I14" s="203">
        <f>36</f>
        <v>36</v>
      </c>
      <c r="J14" s="780"/>
      <c r="K14" s="295" t="s">
        <v>20</v>
      </c>
      <c r="L14" s="781" t="s">
        <v>20</v>
      </c>
      <c r="M14" s="781" t="s">
        <v>20</v>
      </c>
      <c r="N14" s="855" t="s">
        <v>20</v>
      </c>
      <c r="O14" s="856"/>
    </row>
    <row r="15" spans="1:15" x14ac:dyDescent="0.15">
      <c r="B15" s="424" t="s">
        <v>720</v>
      </c>
      <c r="C15" s="227">
        <v>2080</v>
      </c>
      <c r="D15" s="1086">
        <v>2082</v>
      </c>
      <c r="E15" s="199"/>
      <c r="F15" s="45">
        <v>34.15</v>
      </c>
      <c r="G15" s="45">
        <v>34.950000000000003</v>
      </c>
      <c r="H15" s="203">
        <v>35.25</v>
      </c>
      <c r="I15" s="203">
        <v>36</v>
      </c>
      <c r="J15" s="780"/>
      <c r="K15" s="295" t="s">
        <v>20</v>
      </c>
      <c r="L15" s="781" t="s">
        <v>20</v>
      </c>
      <c r="M15" s="781" t="s">
        <v>20</v>
      </c>
      <c r="N15" s="855" t="s">
        <v>20</v>
      </c>
      <c r="O15" s="856"/>
    </row>
    <row r="16" spans="1:15" x14ac:dyDescent="0.15">
      <c r="B16" s="424" t="s">
        <v>721</v>
      </c>
      <c r="C16" s="227">
        <v>2080</v>
      </c>
      <c r="D16" s="1104">
        <v>2084</v>
      </c>
      <c r="E16" s="199"/>
      <c r="F16" s="45">
        <v>34.15</v>
      </c>
      <c r="G16" s="45">
        <v>34.950000000000003</v>
      </c>
      <c r="H16" s="203">
        <v>35.25</v>
      </c>
      <c r="I16" s="203">
        <v>36</v>
      </c>
      <c r="J16" s="780"/>
      <c r="K16" s="295" t="s">
        <v>20</v>
      </c>
      <c r="L16" s="781" t="s">
        <v>20</v>
      </c>
      <c r="M16" s="781" t="s">
        <v>20</v>
      </c>
      <c r="N16" s="855" t="s">
        <v>20</v>
      </c>
      <c r="O16" s="856"/>
    </row>
    <row r="17" spans="2:15" x14ac:dyDescent="0.15">
      <c r="B17" s="424" t="s">
        <v>722</v>
      </c>
      <c r="C17" s="227">
        <v>2080</v>
      </c>
      <c r="D17" s="1086">
        <v>2081</v>
      </c>
      <c r="E17" s="199">
        <v>53</v>
      </c>
      <c r="F17" s="45">
        <v>56.05</v>
      </c>
      <c r="G17" s="45">
        <v>57.3</v>
      </c>
      <c r="H17" s="203">
        <v>57.8</v>
      </c>
      <c r="I17" s="203">
        <v>59.05</v>
      </c>
      <c r="J17" s="780"/>
      <c r="K17" s="295" t="s">
        <v>20</v>
      </c>
      <c r="L17" s="781" t="s">
        <v>20</v>
      </c>
      <c r="M17" s="781" t="s">
        <v>20</v>
      </c>
      <c r="N17" s="855" t="s">
        <v>20</v>
      </c>
      <c r="O17" s="856"/>
    </row>
    <row r="18" spans="2:15" x14ac:dyDescent="0.15">
      <c r="B18" s="424" t="s">
        <v>723</v>
      </c>
      <c r="C18" s="227">
        <v>2080</v>
      </c>
      <c r="D18" s="1086">
        <v>2082</v>
      </c>
      <c r="E18" s="199"/>
      <c r="F18" s="45">
        <v>56.05</v>
      </c>
      <c r="G18" s="45">
        <v>57.3</v>
      </c>
      <c r="H18" s="203">
        <v>57.8</v>
      </c>
      <c r="I18" s="203">
        <v>59.05</v>
      </c>
      <c r="J18" s="780"/>
      <c r="K18" s="295" t="s">
        <v>20</v>
      </c>
      <c r="L18" s="781" t="s">
        <v>20</v>
      </c>
      <c r="M18" s="781" t="s">
        <v>20</v>
      </c>
      <c r="N18" s="855" t="s">
        <v>20</v>
      </c>
      <c r="O18" s="856"/>
    </row>
    <row r="19" spans="2:15" x14ac:dyDescent="0.15">
      <c r="B19" s="424" t="s">
        <v>724</v>
      </c>
      <c r="C19" s="227">
        <v>2080</v>
      </c>
      <c r="D19" s="1104">
        <v>2084</v>
      </c>
      <c r="E19" s="199"/>
      <c r="F19" s="45">
        <v>56.05</v>
      </c>
      <c r="G19" s="45">
        <v>57.3</v>
      </c>
      <c r="H19" s="203">
        <v>57.8</v>
      </c>
      <c r="I19" s="203">
        <v>59.05</v>
      </c>
      <c r="J19" s="780"/>
      <c r="K19" s="295" t="s">
        <v>20</v>
      </c>
      <c r="L19" s="781" t="s">
        <v>20</v>
      </c>
      <c r="M19" s="781" t="s">
        <v>20</v>
      </c>
      <c r="N19" s="855" t="s">
        <v>20</v>
      </c>
      <c r="O19" s="856"/>
    </row>
    <row r="20" spans="2:15" x14ac:dyDescent="0.15">
      <c r="B20" s="424" t="s">
        <v>725</v>
      </c>
      <c r="C20" s="227">
        <v>2080</v>
      </c>
      <c r="D20" s="1086">
        <v>2081</v>
      </c>
      <c r="E20" s="199">
        <v>78.7</v>
      </c>
      <c r="F20" s="45">
        <v>83.2</v>
      </c>
      <c r="G20" s="45">
        <v>85.1</v>
      </c>
      <c r="H20" s="203">
        <v>85.85</v>
      </c>
      <c r="I20" s="203">
        <v>87.65</v>
      </c>
      <c r="J20" s="780"/>
      <c r="K20" s="295" t="s">
        <v>20</v>
      </c>
      <c r="L20" s="781" t="s">
        <v>20</v>
      </c>
      <c r="M20" s="781" t="s">
        <v>20</v>
      </c>
      <c r="N20" s="855" t="s">
        <v>20</v>
      </c>
      <c r="O20" s="856"/>
    </row>
    <row r="21" spans="2:15" x14ac:dyDescent="0.15">
      <c r="B21" s="424" t="s">
        <v>726</v>
      </c>
      <c r="C21" s="227">
        <v>2080</v>
      </c>
      <c r="D21" s="1086">
        <v>2082</v>
      </c>
      <c r="E21" s="199"/>
      <c r="F21" s="45">
        <v>83.2</v>
      </c>
      <c r="G21" s="45">
        <v>85.1</v>
      </c>
      <c r="H21" s="203">
        <v>85.85</v>
      </c>
      <c r="I21" s="203">
        <v>87.65</v>
      </c>
      <c r="J21" s="780"/>
      <c r="K21" s="295" t="s">
        <v>20</v>
      </c>
      <c r="L21" s="781" t="s">
        <v>20</v>
      </c>
      <c r="M21" s="781" t="s">
        <v>20</v>
      </c>
      <c r="N21" s="855" t="s">
        <v>20</v>
      </c>
      <c r="O21" s="856"/>
    </row>
    <row r="22" spans="2:15" x14ac:dyDescent="0.15">
      <c r="B22" s="424" t="s">
        <v>727</v>
      </c>
      <c r="C22" s="227">
        <v>2080</v>
      </c>
      <c r="D22" s="1104">
        <v>2084</v>
      </c>
      <c r="E22" s="199"/>
      <c r="F22" s="45">
        <v>83.2</v>
      </c>
      <c r="G22" s="45">
        <v>85.1</v>
      </c>
      <c r="H22" s="203">
        <v>85.85</v>
      </c>
      <c r="I22" s="203">
        <v>87.65</v>
      </c>
      <c r="J22" s="780"/>
      <c r="K22" s="295" t="s">
        <v>20</v>
      </c>
      <c r="L22" s="781" t="s">
        <v>20</v>
      </c>
      <c r="M22" s="781" t="s">
        <v>20</v>
      </c>
      <c r="N22" s="855" t="s">
        <v>20</v>
      </c>
      <c r="O22" s="856"/>
    </row>
    <row r="23" spans="2:15" x14ac:dyDescent="0.15">
      <c r="B23" s="424" t="s">
        <v>1067</v>
      </c>
      <c r="C23" s="227">
        <v>2080</v>
      </c>
      <c r="D23" s="1086">
        <v>2081</v>
      </c>
      <c r="E23" s="199">
        <v>104.7</v>
      </c>
      <c r="F23" s="45">
        <v>110.7</v>
      </c>
      <c r="G23" s="45">
        <v>113.2</v>
      </c>
      <c r="H23" s="203">
        <v>114.2</v>
      </c>
      <c r="I23" s="203">
        <v>116.6</v>
      </c>
      <c r="J23" s="780"/>
      <c r="K23" s="295" t="s">
        <v>20</v>
      </c>
      <c r="L23" s="781" t="s">
        <v>20</v>
      </c>
      <c r="M23" s="781" t="s">
        <v>20</v>
      </c>
      <c r="N23" s="855" t="s">
        <v>20</v>
      </c>
      <c r="O23" s="856"/>
    </row>
    <row r="24" spans="2:15" x14ac:dyDescent="0.15">
      <c r="B24" s="424" t="s">
        <v>728</v>
      </c>
      <c r="C24" s="227">
        <v>2080</v>
      </c>
      <c r="D24" s="1086">
        <v>2082</v>
      </c>
      <c r="E24" s="199"/>
      <c r="F24" s="45">
        <v>110.7</v>
      </c>
      <c r="G24" s="45">
        <v>113.2</v>
      </c>
      <c r="H24" s="203">
        <v>114.2</v>
      </c>
      <c r="I24" s="203">
        <v>116.6</v>
      </c>
      <c r="J24" s="780"/>
      <c r="K24" s="295" t="s">
        <v>20</v>
      </c>
      <c r="L24" s="781" t="s">
        <v>20</v>
      </c>
      <c r="M24" s="781" t="s">
        <v>20</v>
      </c>
      <c r="N24" s="855" t="s">
        <v>20</v>
      </c>
      <c r="O24" s="856"/>
    </row>
    <row r="25" spans="2:15" x14ac:dyDescent="0.15">
      <c r="B25" s="424" t="s">
        <v>729</v>
      </c>
      <c r="C25" s="227">
        <v>2080</v>
      </c>
      <c r="D25" s="1104">
        <v>2084</v>
      </c>
      <c r="E25" s="199"/>
      <c r="F25" s="45">
        <v>110.7</v>
      </c>
      <c r="G25" s="45">
        <v>113.2</v>
      </c>
      <c r="H25" s="203">
        <v>114.2</v>
      </c>
      <c r="I25" s="203">
        <v>116.6</v>
      </c>
      <c r="J25" s="780"/>
      <c r="K25" s="295" t="s">
        <v>20</v>
      </c>
      <c r="L25" s="781" t="s">
        <v>20</v>
      </c>
      <c r="M25" s="781" t="s">
        <v>20</v>
      </c>
      <c r="N25" s="855" t="s">
        <v>20</v>
      </c>
      <c r="O25" s="856"/>
    </row>
    <row r="26" spans="2:15" x14ac:dyDescent="0.15">
      <c r="B26" s="424" t="s">
        <v>730</v>
      </c>
      <c r="C26" s="227">
        <v>2080</v>
      </c>
      <c r="D26" s="1086">
        <v>2081</v>
      </c>
      <c r="E26" s="199">
        <v>130.35</v>
      </c>
      <c r="F26" s="45">
        <v>137.85</v>
      </c>
      <c r="G26" s="45">
        <v>140.94999999999999</v>
      </c>
      <c r="H26" s="203">
        <v>142.19999999999999</v>
      </c>
      <c r="I26" s="203">
        <v>145.19999999999999</v>
      </c>
      <c r="J26" s="780"/>
      <c r="K26" s="295" t="s">
        <v>20</v>
      </c>
      <c r="L26" s="781" t="s">
        <v>20</v>
      </c>
      <c r="M26" s="781" t="s">
        <v>20</v>
      </c>
      <c r="N26" s="855" t="s">
        <v>20</v>
      </c>
      <c r="O26" s="856"/>
    </row>
    <row r="27" spans="2:15" x14ac:dyDescent="0.15">
      <c r="B27" s="424" t="s">
        <v>731</v>
      </c>
      <c r="C27" s="227">
        <v>2080</v>
      </c>
      <c r="D27" s="1086">
        <v>2082</v>
      </c>
      <c r="E27" s="199"/>
      <c r="F27" s="45">
        <v>137.85</v>
      </c>
      <c r="G27" s="45">
        <v>140.94999999999999</v>
      </c>
      <c r="H27" s="203">
        <v>142.19999999999999</v>
      </c>
      <c r="I27" s="203">
        <v>145.19999999999999</v>
      </c>
      <c r="J27" s="780"/>
      <c r="K27" s="295" t="s">
        <v>20</v>
      </c>
      <c r="L27" s="781" t="s">
        <v>20</v>
      </c>
      <c r="M27" s="781" t="s">
        <v>20</v>
      </c>
      <c r="N27" s="855" t="s">
        <v>20</v>
      </c>
      <c r="O27" s="856"/>
    </row>
    <row r="28" spans="2:15" x14ac:dyDescent="0.15">
      <c r="B28" s="424" t="s">
        <v>732</v>
      </c>
      <c r="C28" s="227">
        <v>2080</v>
      </c>
      <c r="D28" s="1104">
        <v>2084</v>
      </c>
      <c r="E28" s="199"/>
      <c r="F28" s="45">
        <v>137.85</v>
      </c>
      <c r="G28" s="45">
        <v>140.94999999999999</v>
      </c>
      <c r="H28" s="203">
        <v>142.19999999999999</v>
      </c>
      <c r="I28" s="203">
        <v>145.19999999999999</v>
      </c>
      <c r="J28" s="780"/>
      <c r="K28" s="295" t="s">
        <v>20</v>
      </c>
      <c r="L28" s="781" t="s">
        <v>20</v>
      </c>
      <c r="M28" s="781" t="s">
        <v>20</v>
      </c>
      <c r="N28" s="855" t="s">
        <v>20</v>
      </c>
      <c r="O28" s="856"/>
    </row>
    <row r="29" spans="2:15" x14ac:dyDescent="0.15">
      <c r="B29" s="424" t="s">
        <v>733</v>
      </c>
      <c r="C29" s="227">
        <v>2080</v>
      </c>
      <c r="D29" s="1086">
        <v>2081</v>
      </c>
      <c r="E29" s="199">
        <v>156.35</v>
      </c>
      <c r="F29" s="45">
        <v>165.3</v>
      </c>
      <c r="G29" s="45">
        <v>169</v>
      </c>
      <c r="H29" s="203">
        <v>170.55</v>
      </c>
      <c r="I29" s="203">
        <v>174.15</v>
      </c>
      <c r="J29" s="780"/>
      <c r="K29" s="295" t="s">
        <v>20</v>
      </c>
      <c r="L29" s="781" t="s">
        <v>20</v>
      </c>
      <c r="M29" s="781" t="s">
        <v>20</v>
      </c>
      <c r="N29" s="855" t="s">
        <v>20</v>
      </c>
      <c r="O29" s="856"/>
    </row>
    <row r="30" spans="2:15" x14ac:dyDescent="0.15">
      <c r="B30" s="424" t="s">
        <v>734</v>
      </c>
      <c r="C30" s="227">
        <v>2080</v>
      </c>
      <c r="D30" s="1086">
        <v>2082</v>
      </c>
      <c r="E30" s="199"/>
      <c r="F30" s="45">
        <v>165.3</v>
      </c>
      <c r="G30" s="45">
        <v>169</v>
      </c>
      <c r="H30" s="203">
        <v>170.55</v>
      </c>
      <c r="I30" s="203">
        <v>174.15</v>
      </c>
      <c r="J30" s="780"/>
      <c r="K30" s="295" t="s">
        <v>20</v>
      </c>
      <c r="L30" s="781" t="s">
        <v>20</v>
      </c>
      <c r="M30" s="781" t="s">
        <v>20</v>
      </c>
      <c r="N30" s="855" t="s">
        <v>20</v>
      </c>
      <c r="O30" s="856"/>
    </row>
    <row r="31" spans="2:15" x14ac:dyDescent="0.15">
      <c r="B31" s="424" t="s">
        <v>735</v>
      </c>
      <c r="C31" s="227">
        <v>2080</v>
      </c>
      <c r="D31" s="1104">
        <v>2084</v>
      </c>
      <c r="E31" s="199"/>
      <c r="F31" s="45">
        <v>165.3</v>
      </c>
      <c r="G31" s="45">
        <v>169</v>
      </c>
      <c r="H31" s="203">
        <v>170.55</v>
      </c>
      <c r="I31" s="203">
        <v>174.15</v>
      </c>
      <c r="J31" s="780"/>
      <c r="K31" s="295" t="s">
        <v>20</v>
      </c>
      <c r="L31" s="781" t="s">
        <v>20</v>
      </c>
      <c r="M31" s="781" t="s">
        <v>20</v>
      </c>
      <c r="N31" s="855" t="s">
        <v>20</v>
      </c>
      <c r="O31" s="856"/>
    </row>
    <row r="32" spans="2:15" ht="14" thickBot="1" x14ac:dyDescent="0.2">
      <c r="B32" s="643" t="s">
        <v>241</v>
      </c>
      <c r="C32" s="94">
        <v>8090</v>
      </c>
      <c r="D32" s="473">
        <v>8090</v>
      </c>
      <c r="E32" s="857" t="s">
        <v>242</v>
      </c>
      <c r="F32" s="95" t="s">
        <v>242</v>
      </c>
      <c r="G32" s="95"/>
      <c r="H32" s="858"/>
      <c r="I32" s="858"/>
      <c r="J32" s="787"/>
      <c r="K32" s="302" t="s">
        <v>20</v>
      </c>
      <c r="L32" s="789" t="s">
        <v>21</v>
      </c>
      <c r="M32" s="789" t="s">
        <v>20</v>
      </c>
      <c r="N32" s="859" t="s">
        <v>20</v>
      </c>
    </row>
    <row r="33" spans="2:14" ht="14" thickBot="1" x14ac:dyDescent="0.2">
      <c r="B33" s="125" t="s">
        <v>50</v>
      </c>
      <c r="C33" s="126"/>
      <c r="D33" s="254"/>
      <c r="E33" s="126"/>
      <c r="F33" s="127"/>
      <c r="G33" s="126"/>
      <c r="H33" s="128"/>
      <c r="I33" s="128"/>
      <c r="J33" s="126"/>
      <c r="K33" s="126"/>
      <c r="L33" s="126"/>
      <c r="M33" s="126"/>
      <c r="N33" s="129"/>
    </row>
    <row r="34" spans="2:14" ht="14" thickBot="1" x14ac:dyDescent="0.2">
      <c r="B34" s="944" t="s">
        <v>736</v>
      </c>
      <c r="C34" s="945">
        <v>2085</v>
      </c>
      <c r="D34" s="1103">
        <v>2088</v>
      </c>
      <c r="E34" s="946">
        <v>489.5</v>
      </c>
      <c r="F34" s="946">
        <v>517.5</v>
      </c>
      <c r="G34" s="946">
        <v>529</v>
      </c>
      <c r="H34" s="947">
        <v>534</v>
      </c>
      <c r="I34" s="947" t="s">
        <v>31</v>
      </c>
      <c r="J34" s="948"/>
      <c r="K34" s="949" t="s">
        <v>20</v>
      </c>
      <c r="L34" s="949" t="s">
        <v>20</v>
      </c>
      <c r="M34" s="949" t="s">
        <v>20</v>
      </c>
      <c r="N34" s="950" t="s">
        <v>20</v>
      </c>
    </row>
    <row r="35" spans="2:14" ht="14" thickBot="1" x14ac:dyDescent="0.2">
      <c r="B35" s="951" t="s">
        <v>737</v>
      </c>
      <c r="C35" s="945">
        <v>2085</v>
      </c>
      <c r="D35" s="1103">
        <v>2088</v>
      </c>
      <c r="E35" s="952">
        <v>802</v>
      </c>
      <c r="F35" s="952">
        <v>848</v>
      </c>
      <c r="G35" s="952">
        <v>867</v>
      </c>
      <c r="H35" s="953">
        <v>875</v>
      </c>
      <c r="I35" s="953" t="s">
        <v>31</v>
      </c>
      <c r="J35" s="954"/>
      <c r="K35" s="955" t="s">
        <v>20</v>
      </c>
      <c r="L35" s="955" t="s">
        <v>20</v>
      </c>
      <c r="M35" s="955" t="s">
        <v>20</v>
      </c>
      <c r="N35" s="956" t="s">
        <v>20</v>
      </c>
    </row>
    <row r="36" spans="2:14" ht="14" thickBot="1" x14ac:dyDescent="0.2">
      <c r="B36" s="951" t="s">
        <v>738</v>
      </c>
      <c r="C36" s="945">
        <v>2085</v>
      </c>
      <c r="D36" s="1103">
        <v>2088</v>
      </c>
      <c r="E36" s="952">
        <v>1192</v>
      </c>
      <c r="F36" s="952">
        <v>1260.5</v>
      </c>
      <c r="G36" s="952">
        <v>1289</v>
      </c>
      <c r="H36" s="953">
        <v>1300.5</v>
      </c>
      <c r="I36" s="953" t="s">
        <v>31</v>
      </c>
      <c r="J36" s="954"/>
      <c r="K36" s="955" t="s">
        <v>20</v>
      </c>
      <c r="L36" s="955" t="s">
        <v>20</v>
      </c>
      <c r="M36" s="955" t="s">
        <v>20</v>
      </c>
      <c r="N36" s="956" t="s">
        <v>20</v>
      </c>
    </row>
    <row r="37" spans="2:14" ht="14" thickBot="1" x14ac:dyDescent="0.2">
      <c r="B37" s="951" t="s">
        <v>739</v>
      </c>
      <c r="C37" s="945">
        <v>2085</v>
      </c>
      <c r="D37" s="1103">
        <v>2088</v>
      </c>
      <c r="E37" s="952">
        <v>1587</v>
      </c>
      <c r="F37" s="952">
        <v>1678</v>
      </c>
      <c r="G37" s="952">
        <v>1715.5</v>
      </c>
      <c r="H37" s="953">
        <v>1731</v>
      </c>
      <c r="I37" s="953" t="s">
        <v>31</v>
      </c>
      <c r="J37" s="954"/>
      <c r="K37" s="955" t="s">
        <v>20</v>
      </c>
      <c r="L37" s="955" t="s">
        <v>20</v>
      </c>
      <c r="M37" s="955" t="s">
        <v>20</v>
      </c>
      <c r="N37" s="956" t="s">
        <v>20</v>
      </c>
    </row>
    <row r="38" spans="2:14" ht="14" thickBot="1" x14ac:dyDescent="0.2">
      <c r="B38" s="951" t="s">
        <v>740</v>
      </c>
      <c r="C38" s="945">
        <v>2085</v>
      </c>
      <c r="D38" s="1103">
        <v>2088</v>
      </c>
      <c r="E38" s="952">
        <v>1975.5</v>
      </c>
      <c r="F38" s="952">
        <v>2089</v>
      </c>
      <c r="G38" s="952">
        <v>2136</v>
      </c>
      <c r="H38" s="953">
        <v>2155.5</v>
      </c>
      <c r="I38" s="953" t="s">
        <v>31</v>
      </c>
      <c r="J38" s="954"/>
      <c r="K38" s="955" t="s">
        <v>20</v>
      </c>
      <c r="L38" s="955" t="s">
        <v>20</v>
      </c>
      <c r="M38" s="955" t="s">
        <v>20</v>
      </c>
      <c r="N38" s="956" t="s">
        <v>20</v>
      </c>
    </row>
    <row r="39" spans="2:14" x14ac:dyDescent="0.15">
      <c r="B39" s="951" t="s">
        <v>741</v>
      </c>
      <c r="C39" s="945">
        <v>2085</v>
      </c>
      <c r="D39" s="1103">
        <v>2088</v>
      </c>
      <c r="E39" s="952">
        <v>2368.5</v>
      </c>
      <c r="F39" s="952">
        <v>2504.5</v>
      </c>
      <c r="G39" s="952">
        <v>2560.5</v>
      </c>
      <c r="H39" s="953">
        <v>2584</v>
      </c>
      <c r="I39" s="953" t="s">
        <v>31</v>
      </c>
      <c r="J39" s="954"/>
      <c r="K39" s="955" t="s">
        <v>20</v>
      </c>
      <c r="L39" s="955" t="s">
        <v>20</v>
      </c>
      <c r="M39" s="955" t="s">
        <v>20</v>
      </c>
      <c r="N39" s="956" t="s">
        <v>20</v>
      </c>
    </row>
    <row r="40" spans="2:14" x14ac:dyDescent="0.15">
      <c r="B40" s="608" t="s">
        <v>742</v>
      </c>
      <c r="C40" s="609">
        <v>2085</v>
      </c>
      <c r="D40" s="1086">
        <v>2086</v>
      </c>
      <c r="E40" s="45">
        <v>323</v>
      </c>
      <c r="F40" s="45">
        <v>324.39999999999998</v>
      </c>
      <c r="G40" s="45">
        <v>332</v>
      </c>
      <c r="H40" s="247">
        <v>334.9</v>
      </c>
      <c r="I40" s="247">
        <v>342</v>
      </c>
      <c r="J40" s="780"/>
      <c r="K40" s="329" t="s">
        <v>20</v>
      </c>
      <c r="L40" s="329" t="s">
        <v>20</v>
      </c>
      <c r="M40" s="329" t="s">
        <v>20</v>
      </c>
      <c r="N40" s="331" t="s">
        <v>20</v>
      </c>
    </row>
    <row r="41" spans="2:14" x14ac:dyDescent="0.15">
      <c r="B41" s="608" t="s">
        <v>742</v>
      </c>
      <c r="C41" s="609">
        <v>2085</v>
      </c>
      <c r="D41" s="1086">
        <v>2087</v>
      </c>
      <c r="E41" s="45"/>
      <c r="F41" s="45">
        <v>324.39999999999998</v>
      </c>
      <c r="G41" s="45">
        <v>332</v>
      </c>
      <c r="H41" s="247">
        <v>334.9</v>
      </c>
      <c r="I41" s="247">
        <v>342</v>
      </c>
      <c r="J41" s="780"/>
      <c r="K41" s="329" t="s">
        <v>20</v>
      </c>
      <c r="L41" s="329" t="s">
        <v>20</v>
      </c>
      <c r="M41" s="329" t="s">
        <v>20</v>
      </c>
      <c r="N41" s="331" t="s">
        <v>20</v>
      </c>
    </row>
    <row r="42" spans="2:14" x14ac:dyDescent="0.15">
      <c r="B42" s="608" t="s">
        <v>742</v>
      </c>
      <c r="C42" s="609">
        <v>2085</v>
      </c>
      <c r="D42" s="1104">
        <v>2089</v>
      </c>
      <c r="E42" s="45"/>
      <c r="F42" s="45">
        <v>324.39999999999998</v>
      </c>
      <c r="G42" s="45">
        <v>332</v>
      </c>
      <c r="H42" s="247">
        <v>334.9</v>
      </c>
      <c r="I42" s="247">
        <v>342</v>
      </c>
      <c r="J42" s="780"/>
      <c r="K42" s="329" t="s">
        <v>20</v>
      </c>
      <c r="L42" s="329" t="s">
        <v>20</v>
      </c>
      <c r="M42" s="329" t="s">
        <v>20</v>
      </c>
      <c r="N42" s="331" t="s">
        <v>20</v>
      </c>
    </row>
    <row r="43" spans="2:14" x14ac:dyDescent="0.15">
      <c r="B43" s="608" t="s">
        <v>743</v>
      </c>
      <c r="C43" s="609">
        <v>2085</v>
      </c>
      <c r="D43" s="1086">
        <v>2086</v>
      </c>
      <c r="E43" s="45">
        <v>530</v>
      </c>
      <c r="F43" s="45">
        <v>532.4</v>
      </c>
      <c r="G43" s="45">
        <v>544.29999999999995</v>
      </c>
      <c r="H43" s="247">
        <v>549.1</v>
      </c>
      <c r="I43" s="247">
        <v>561</v>
      </c>
      <c r="J43" s="780"/>
      <c r="K43" s="329" t="s">
        <v>20</v>
      </c>
      <c r="L43" s="329" t="s">
        <v>20</v>
      </c>
      <c r="M43" s="329" t="s">
        <v>20</v>
      </c>
      <c r="N43" s="331" t="s">
        <v>20</v>
      </c>
    </row>
    <row r="44" spans="2:14" x14ac:dyDescent="0.15">
      <c r="B44" s="608" t="s">
        <v>743</v>
      </c>
      <c r="C44" s="609">
        <v>2085</v>
      </c>
      <c r="D44" s="1086">
        <v>2087</v>
      </c>
      <c r="E44" s="45"/>
      <c r="F44" s="45">
        <v>532.4</v>
      </c>
      <c r="G44" s="45">
        <v>544.29999999999995</v>
      </c>
      <c r="H44" s="247">
        <v>549.1</v>
      </c>
      <c r="I44" s="247">
        <v>561</v>
      </c>
      <c r="J44" s="780"/>
      <c r="K44" s="329" t="s">
        <v>20</v>
      </c>
      <c r="L44" s="329" t="s">
        <v>20</v>
      </c>
      <c r="M44" s="329" t="s">
        <v>20</v>
      </c>
      <c r="N44" s="331" t="s">
        <v>20</v>
      </c>
    </row>
    <row r="45" spans="2:14" x14ac:dyDescent="0.15">
      <c r="B45" s="608" t="s">
        <v>743</v>
      </c>
      <c r="C45" s="609">
        <v>2085</v>
      </c>
      <c r="D45" s="1104">
        <v>2089</v>
      </c>
      <c r="E45" s="45"/>
      <c r="F45" s="45">
        <v>532.4</v>
      </c>
      <c r="G45" s="45">
        <v>544.29999999999995</v>
      </c>
      <c r="H45" s="247">
        <v>549.1</v>
      </c>
      <c r="I45" s="247">
        <v>561</v>
      </c>
      <c r="J45" s="780"/>
      <c r="K45" s="329" t="s">
        <v>20</v>
      </c>
      <c r="L45" s="329" t="s">
        <v>20</v>
      </c>
      <c r="M45" s="329" t="s">
        <v>20</v>
      </c>
      <c r="N45" s="331" t="s">
        <v>20</v>
      </c>
    </row>
    <row r="46" spans="2:14" x14ac:dyDescent="0.15">
      <c r="B46" s="608" t="s">
        <v>744</v>
      </c>
      <c r="C46" s="609">
        <v>2085</v>
      </c>
      <c r="D46" s="1086">
        <v>2086</v>
      </c>
      <c r="E46" s="45">
        <v>787</v>
      </c>
      <c r="F46" s="45">
        <v>790.4</v>
      </c>
      <c r="G46" s="45">
        <v>808.4</v>
      </c>
      <c r="H46" s="247">
        <v>815.6</v>
      </c>
      <c r="I46" s="247">
        <v>832.7</v>
      </c>
      <c r="J46" s="780"/>
      <c r="K46" s="329" t="s">
        <v>20</v>
      </c>
      <c r="L46" s="329" t="s">
        <v>20</v>
      </c>
      <c r="M46" s="329" t="s">
        <v>20</v>
      </c>
      <c r="N46" s="331" t="s">
        <v>20</v>
      </c>
    </row>
    <row r="47" spans="2:14" x14ac:dyDescent="0.15">
      <c r="B47" s="608" t="s">
        <v>744</v>
      </c>
      <c r="C47" s="609">
        <v>2085</v>
      </c>
      <c r="D47" s="1086">
        <v>2087</v>
      </c>
      <c r="E47" s="45"/>
      <c r="F47" s="45">
        <v>790.4</v>
      </c>
      <c r="G47" s="45">
        <v>808.4</v>
      </c>
      <c r="H47" s="247">
        <v>815.6</v>
      </c>
      <c r="I47" s="247">
        <v>832.7</v>
      </c>
      <c r="J47" s="780"/>
      <c r="K47" s="329" t="s">
        <v>20</v>
      </c>
      <c r="L47" s="329" t="s">
        <v>20</v>
      </c>
      <c r="M47" s="329" t="s">
        <v>20</v>
      </c>
      <c r="N47" s="331" t="s">
        <v>20</v>
      </c>
    </row>
    <row r="48" spans="2:14" x14ac:dyDescent="0.15">
      <c r="B48" s="608" t="s">
        <v>744</v>
      </c>
      <c r="C48" s="609">
        <v>2085</v>
      </c>
      <c r="D48" s="1104">
        <v>2089</v>
      </c>
      <c r="E48" s="45"/>
      <c r="F48" s="45">
        <v>790.4</v>
      </c>
      <c r="G48" s="45">
        <v>808.4</v>
      </c>
      <c r="H48" s="247">
        <v>815.6</v>
      </c>
      <c r="I48" s="247">
        <v>832.7</v>
      </c>
      <c r="J48" s="780"/>
      <c r="K48" s="329" t="s">
        <v>20</v>
      </c>
      <c r="L48" s="329" t="s">
        <v>20</v>
      </c>
      <c r="M48" s="329" t="s">
        <v>20</v>
      </c>
      <c r="N48" s="331" t="s">
        <v>20</v>
      </c>
    </row>
    <row r="49" spans="2:14" x14ac:dyDescent="0.15">
      <c r="B49" s="608" t="s">
        <v>745</v>
      </c>
      <c r="C49" s="609">
        <v>2085</v>
      </c>
      <c r="D49" s="1086">
        <v>2086</v>
      </c>
      <c r="E49" s="45">
        <v>1047</v>
      </c>
      <c r="F49" s="45">
        <v>1051.5999999999999</v>
      </c>
      <c r="G49" s="45">
        <v>1075.4000000000001</v>
      </c>
      <c r="H49" s="247">
        <v>1084.8999999999999</v>
      </c>
      <c r="I49" s="247">
        <v>1107.7</v>
      </c>
      <c r="J49" s="780"/>
      <c r="K49" s="329" t="s">
        <v>20</v>
      </c>
      <c r="L49" s="329" t="s">
        <v>20</v>
      </c>
      <c r="M49" s="329" t="s">
        <v>20</v>
      </c>
      <c r="N49" s="331" t="s">
        <v>20</v>
      </c>
    </row>
    <row r="50" spans="2:14" x14ac:dyDescent="0.15">
      <c r="B50" s="608" t="s">
        <v>745</v>
      </c>
      <c r="C50" s="609">
        <v>2085</v>
      </c>
      <c r="D50" s="1086">
        <v>2087</v>
      </c>
      <c r="E50" s="45"/>
      <c r="F50" s="45">
        <v>1051.5999999999999</v>
      </c>
      <c r="G50" s="45">
        <v>1075.4000000000001</v>
      </c>
      <c r="H50" s="247">
        <v>1084.8999999999999</v>
      </c>
      <c r="I50" s="247">
        <v>1107.7</v>
      </c>
      <c r="J50" s="780"/>
      <c r="K50" s="329" t="s">
        <v>20</v>
      </c>
      <c r="L50" s="329" t="s">
        <v>20</v>
      </c>
      <c r="M50" s="329" t="s">
        <v>20</v>
      </c>
      <c r="N50" s="331" t="s">
        <v>20</v>
      </c>
    </row>
    <row r="51" spans="2:14" x14ac:dyDescent="0.15">
      <c r="B51" s="608" t="s">
        <v>745</v>
      </c>
      <c r="C51" s="609">
        <v>2085</v>
      </c>
      <c r="D51" s="1104">
        <v>2089</v>
      </c>
      <c r="E51" s="45"/>
      <c r="F51" s="45">
        <v>1051.5999999999999</v>
      </c>
      <c r="G51" s="45">
        <v>1075.4000000000001</v>
      </c>
      <c r="H51" s="247">
        <v>1084.8999999999999</v>
      </c>
      <c r="I51" s="247">
        <v>1107.7</v>
      </c>
      <c r="J51" s="780"/>
      <c r="K51" s="329" t="s">
        <v>20</v>
      </c>
      <c r="L51" s="329" t="s">
        <v>20</v>
      </c>
      <c r="M51" s="329" t="s">
        <v>20</v>
      </c>
      <c r="N51" s="331" t="s">
        <v>20</v>
      </c>
    </row>
    <row r="52" spans="2:14" x14ac:dyDescent="0.15">
      <c r="B52" s="608" t="s">
        <v>746</v>
      </c>
      <c r="C52" s="609">
        <v>2085</v>
      </c>
      <c r="D52" s="1086">
        <v>2086</v>
      </c>
      <c r="E52" s="45">
        <v>1303.5</v>
      </c>
      <c r="F52" s="45">
        <v>1309.5</v>
      </c>
      <c r="G52" s="45">
        <v>1339</v>
      </c>
      <c r="H52" s="247">
        <v>1350.8999999999999</v>
      </c>
      <c r="I52" s="247">
        <v>1379.4</v>
      </c>
      <c r="J52" s="780"/>
      <c r="K52" s="329" t="s">
        <v>20</v>
      </c>
      <c r="L52" s="329" t="s">
        <v>20</v>
      </c>
      <c r="M52" s="329" t="s">
        <v>20</v>
      </c>
      <c r="N52" s="331" t="s">
        <v>20</v>
      </c>
    </row>
    <row r="53" spans="2:14" x14ac:dyDescent="0.15">
      <c r="B53" s="608" t="s">
        <v>746</v>
      </c>
      <c r="C53" s="609">
        <v>2085</v>
      </c>
      <c r="D53" s="1086">
        <v>2087</v>
      </c>
      <c r="E53" s="45"/>
      <c r="F53" s="45">
        <v>1309.5</v>
      </c>
      <c r="G53" s="45">
        <v>1339</v>
      </c>
      <c r="H53" s="247">
        <v>1350.8999999999999</v>
      </c>
      <c r="I53" s="247">
        <v>1379.4</v>
      </c>
      <c r="J53" s="780"/>
      <c r="K53" s="329" t="s">
        <v>20</v>
      </c>
      <c r="L53" s="329" t="s">
        <v>20</v>
      </c>
      <c r="M53" s="329" t="s">
        <v>20</v>
      </c>
      <c r="N53" s="331" t="s">
        <v>20</v>
      </c>
    </row>
    <row r="54" spans="2:14" x14ac:dyDescent="0.15">
      <c r="B54" s="608" t="s">
        <v>746</v>
      </c>
      <c r="C54" s="609">
        <v>2085</v>
      </c>
      <c r="D54" s="1104">
        <v>2089</v>
      </c>
      <c r="E54" s="45"/>
      <c r="F54" s="45">
        <v>1309.5</v>
      </c>
      <c r="G54" s="45">
        <v>1339</v>
      </c>
      <c r="H54" s="247">
        <v>1350.8999999999999</v>
      </c>
      <c r="I54" s="247">
        <v>1379.4</v>
      </c>
      <c r="J54" s="780"/>
      <c r="K54" s="329" t="s">
        <v>20</v>
      </c>
      <c r="L54" s="329" t="s">
        <v>20</v>
      </c>
      <c r="M54" s="329" t="s">
        <v>20</v>
      </c>
      <c r="N54" s="331" t="s">
        <v>20</v>
      </c>
    </row>
    <row r="55" spans="2:14" x14ac:dyDescent="0.15">
      <c r="B55" s="608" t="s">
        <v>747</v>
      </c>
      <c r="C55" s="609">
        <v>2085</v>
      </c>
      <c r="D55" s="1086">
        <v>2086</v>
      </c>
      <c r="E55" s="45">
        <v>1563.5</v>
      </c>
      <c r="F55" s="45">
        <v>1570.3</v>
      </c>
      <c r="G55" s="45">
        <v>1605.5</v>
      </c>
      <c r="H55" s="247">
        <v>1620.2</v>
      </c>
      <c r="I55" s="247">
        <v>1654.4</v>
      </c>
      <c r="J55" s="780"/>
      <c r="K55" s="329" t="s">
        <v>20</v>
      </c>
      <c r="L55" s="329" t="s">
        <v>20</v>
      </c>
      <c r="M55" s="329" t="s">
        <v>20</v>
      </c>
      <c r="N55" s="331" t="s">
        <v>20</v>
      </c>
    </row>
    <row r="56" spans="2:14" x14ac:dyDescent="0.15">
      <c r="B56" s="608" t="s">
        <v>747</v>
      </c>
      <c r="C56" s="609">
        <v>2085</v>
      </c>
      <c r="D56" s="1086">
        <v>2087</v>
      </c>
      <c r="E56" s="45"/>
      <c r="F56" s="45">
        <v>1570.3</v>
      </c>
      <c r="G56" s="45">
        <v>1605.5</v>
      </c>
      <c r="H56" s="247">
        <v>1620.2</v>
      </c>
      <c r="I56" s="247">
        <v>1654.4</v>
      </c>
      <c r="J56" s="780"/>
      <c r="K56" s="329" t="s">
        <v>20</v>
      </c>
      <c r="L56" s="329" t="s">
        <v>20</v>
      </c>
      <c r="M56" s="329" t="s">
        <v>20</v>
      </c>
      <c r="N56" s="331" t="s">
        <v>20</v>
      </c>
    </row>
    <row r="57" spans="2:14" x14ac:dyDescent="0.15">
      <c r="B57" s="608" t="s">
        <v>747</v>
      </c>
      <c r="C57" s="609">
        <v>2085</v>
      </c>
      <c r="D57" s="1104">
        <v>2089</v>
      </c>
      <c r="E57" s="45"/>
      <c r="F57" s="45">
        <v>1570.3</v>
      </c>
      <c r="G57" s="45">
        <v>1605.5</v>
      </c>
      <c r="H57" s="247">
        <v>1620.2</v>
      </c>
      <c r="I57" s="247">
        <v>1654.4</v>
      </c>
      <c r="J57" s="780"/>
      <c r="K57" s="329" t="s">
        <v>20</v>
      </c>
      <c r="L57" s="329" t="s">
        <v>20</v>
      </c>
      <c r="M57" s="329" t="s">
        <v>20</v>
      </c>
      <c r="N57" s="331" t="s">
        <v>20</v>
      </c>
    </row>
    <row r="58" spans="2:14" ht="14" thickBot="1" x14ac:dyDescent="0.2">
      <c r="B58" s="643" t="s">
        <v>260</v>
      </c>
      <c r="C58" s="94">
        <v>8092</v>
      </c>
      <c r="D58" s="434">
        <v>8092</v>
      </c>
      <c r="E58" s="857" t="s">
        <v>242</v>
      </c>
      <c r="F58" s="95" t="s">
        <v>242</v>
      </c>
      <c r="G58" s="95"/>
      <c r="H58" s="858"/>
      <c r="I58" s="858"/>
      <c r="J58" s="787"/>
      <c r="K58" s="335" t="s">
        <v>20</v>
      </c>
      <c r="L58" s="335" t="s">
        <v>21</v>
      </c>
      <c r="M58" s="335" t="s">
        <v>20</v>
      </c>
      <c r="N58" s="337" t="s">
        <v>20</v>
      </c>
    </row>
    <row r="59" spans="2:14" ht="14" thickBot="1" x14ac:dyDescent="0.2">
      <c r="B59" s="125" t="s">
        <v>297</v>
      </c>
      <c r="C59" s="126"/>
      <c r="D59" s="254"/>
      <c r="E59" s="254"/>
      <c r="F59" s="255"/>
      <c r="G59" s="254"/>
      <c r="H59" s="256"/>
      <c r="I59" s="256"/>
      <c r="J59" s="254"/>
      <c r="K59" s="254"/>
      <c r="L59" s="254"/>
      <c r="M59" s="254"/>
      <c r="N59" s="257"/>
    </row>
    <row r="60" spans="2:14" ht="13.5" customHeight="1" x14ac:dyDescent="0.15">
      <c r="B60" s="367" t="s">
        <v>748</v>
      </c>
      <c r="C60" s="284">
        <v>1438</v>
      </c>
      <c r="D60" s="1085">
        <v>1438</v>
      </c>
      <c r="E60" s="860">
        <v>3.6</v>
      </c>
      <c r="F60" s="102">
        <v>3.8</v>
      </c>
      <c r="G60" s="102">
        <v>3.9</v>
      </c>
      <c r="H60" s="861">
        <v>4</v>
      </c>
      <c r="I60" s="861">
        <v>4</v>
      </c>
      <c r="J60" s="776"/>
      <c r="K60" s="324" t="s">
        <v>20</v>
      </c>
      <c r="L60" s="799" t="s">
        <v>20</v>
      </c>
      <c r="M60" s="324" t="s">
        <v>21</v>
      </c>
      <c r="N60" s="326" t="s">
        <v>21</v>
      </c>
    </row>
    <row r="61" spans="2:14" ht="13.5" customHeight="1" x14ac:dyDescent="0.15">
      <c r="B61" s="332" t="s">
        <v>749</v>
      </c>
      <c r="C61" s="227">
        <v>8012</v>
      </c>
      <c r="D61" s="210">
        <v>8012</v>
      </c>
      <c r="E61" s="862">
        <v>3.6</v>
      </c>
      <c r="F61" s="88">
        <v>3.8</v>
      </c>
      <c r="G61" s="88">
        <v>3.9</v>
      </c>
      <c r="H61" s="863">
        <v>4</v>
      </c>
      <c r="I61" s="863">
        <v>4</v>
      </c>
      <c r="J61" s="780"/>
      <c r="K61" s="804" t="s">
        <v>20</v>
      </c>
      <c r="L61" s="804" t="s">
        <v>20</v>
      </c>
      <c r="M61" s="804" t="s">
        <v>21</v>
      </c>
      <c r="N61" s="805" t="s">
        <v>21</v>
      </c>
    </row>
    <row r="62" spans="2:14" x14ac:dyDescent="0.15">
      <c r="B62" s="86" t="s">
        <v>750</v>
      </c>
      <c r="C62" s="87" t="s">
        <v>19</v>
      </c>
      <c r="D62" s="105" t="s">
        <v>19</v>
      </c>
      <c r="E62" s="864">
        <v>11</v>
      </c>
      <c r="F62" s="88">
        <v>11.5</v>
      </c>
      <c r="G62" s="88">
        <v>11.5</v>
      </c>
      <c r="H62" s="863">
        <v>11.5</v>
      </c>
      <c r="I62" s="863">
        <v>11.5</v>
      </c>
      <c r="J62" s="780"/>
      <c r="K62" s="329" t="s">
        <v>21</v>
      </c>
      <c r="L62" s="329" t="s">
        <v>21</v>
      </c>
      <c r="M62" s="329" t="s">
        <v>21</v>
      </c>
      <c r="N62" s="331" t="s">
        <v>21</v>
      </c>
    </row>
    <row r="63" spans="2:14" x14ac:dyDescent="0.15">
      <c r="B63" s="86" t="s">
        <v>751</v>
      </c>
      <c r="C63" s="87" t="s">
        <v>19</v>
      </c>
      <c r="D63" s="105" t="s">
        <v>19</v>
      </c>
      <c r="E63" s="864">
        <v>17.5</v>
      </c>
      <c r="F63" s="88">
        <v>18.5</v>
      </c>
      <c r="G63" s="88">
        <v>18.5</v>
      </c>
      <c r="H63" s="863">
        <v>18.5</v>
      </c>
      <c r="I63" s="863">
        <v>18.5</v>
      </c>
      <c r="J63" s="780"/>
      <c r="K63" s="329" t="s">
        <v>21</v>
      </c>
      <c r="L63" s="329" t="s">
        <v>21</v>
      </c>
      <c r="M63" s="329" t="s">
        <v>21</v>
      </c>
      <c r="N63" s="331" t="s">
        <v>21</v>
      </c>
    </row>
    <row r="64" spans="2:14" x14ac:dyDescent="0.15">
      <c r="B64" s="86" t="s">
        <v>752</v>
      </c>
      <c r="C64" s="87" t="s">
        <v>19</v>
      </c>
      <c r="D64" s="105" t="s">
        <v>19</v>
      </c>
      <c r="E64" s="864">
        <v>28</v>
      </c>
      <c r="F64" s="88">
        <v>29</v>
      </c>
      <c r="G64" s="88" t="s">
        <v>753</v>
      </c>
      <c r="H64" s="863" t="s">
        <v>753</v>
      </c>
      <c r="I64" s="863">
        <v>30</v>
      </c>
      <c r="J64" s="780"/>
      <c r="K64" s="329" t="s">
        <v>21</v>
      </c>
      <c r="L64" s="329" t="s">
        <v>21</v>
      </c>
      <c r="M64" s="329" t="s">
        <v>21</v>
      </c>
      <c r="N64" s="331" t="s">
        <v>21</v>
      </c>
    </row>
    <row r="65" spans="2:14" x14ac:dyDescent="0.15">
      <c r="B65" s="86" t="s">
        <v>754</v>
      </c>
      <c r="C65" s="87" t="s">
        <v>19</v>
      </c>
      <c r="D65" s="105" t="s">
        <v>19</v>
      </c>
      <c r="E65" s="864">
        <v>33</v>
      </c>
      <c r="F65" s="88">
        <v>35</v>
      </c>
      <c r="G65" s="88" t="s">
        <v>755</v>
      </c>
      <c r="H65" s="863" t="s">
        <v>755</v>
      </c>
      <c r="I65" s="863">
        <v>36.5</v>
      </c>
      <c r="J65" s="780"/>
      <c r="K65" s="329" t="s">
        <v>21</v>
      </c>
      <c r="L65" s="329" t="s">
        <v>21</v>
      </c>
      <c r="M65" s="329" t="s">
        <v>21</v>
      </c>
      <c r="N65" s="331" t="s">
        <v>21</v>
      </c>
    </row>
    <row r="66" spans="2:14" x14ac:dyDescent="0.15">
      <c r="B66" s="86" t="s">
        <v>756</v>
      </c>
      <c r="C66" s="87" t="s">
        <v>19</v>
      </c>
      <c r="D66" s="105" t="s">
        <v>19</v>
      </c>
      <c r="E66" s="864">
        <v>38</v>
      </c>
      <c r="F66" s="88">
        <v>41</v>
      </c>
      <c r="G66" s="88" t="s">
        <v>757</v>
      </c>
      <c r="H66" s="863" t="s">
        <v>757</v>
      </c>
      <c r="I66" s="863">
        <v>43</v>
      </c>
      <c r="J66" s="780"/>
      <c r="K66" s="329" t="s">
        <v>21</v>
      </c>
      <c r="L66" s="329" t="s">
        <v>21</v>
      </c>
      <c r="M66" s="329" t="s">
        <v>21</v>
      </c>
      <c r="N66" s="331" t="s">
        <v>21</v>
      </c>
    </row>
    <row r="67" spans="2:14" x14ac:dyDescent="0.15">
      <c r="B67" s="86" t="s">
        <v>758</v>
      </c>
      <c r="C67" s="87" t="s">
        <v>19</v>
      </c>
      <c r="D67" s="105" t="s">
        <v>19</v>
      </c>
      <c r="E67" s="864">
        <v>43</v>
      </c>
      <c r="F67" s="88">
        <v>47</v>
      </c>
      <c r="G67" s="88" t="s">
        <v>759</v>
      </c>
      <c r="H67" s="863" t="s">
        <v>759</v>
      </c>
      <c r="I67" s="863">
        <v>49.5</v>
      </c>
      <c r="J67" s="780"/>
      <c r="K67" s="329" t="s">
        <v>21</v>
      </c>
      <c r="L67" s="329" t="s">
        <v>21</v>
      </c>
      <c r="M67" s="329" t="s">
        <v>21</v>
      </c>
      <c r="N67" s="331" t="s">
        <v>21</v>
      </c>
    </row>
    <row r="68" spans="2:14" ht="14" thickBot="1" x14ac:dyDescent="0.2">
      <c r="B68" s="93" t="s">
        <v>760</v>
      </c>
      <c r="C68" s="94" t="s">
        <v>19</v>
      </c>
      <c r="D68" s="434" t="s">
        <v>19</v>
      </c>
      <c r="E68" s="865">
        <v>48</v>
      </c>
      <c r="F68" s="96">
        <v>53</v>
      </c>
      <c r="G68" s="96" t="s">
        <v>761</v>
      </c>
      <c r="H68" s="866" t="s">
        <v>761</v>
      </c>
      <c r="I68" s="866">
        <v>56</v>
      </c>
      <c r="J68" s="787"/>
      <c r="K68" s="335" t="s">
        <v>21</v>
      </c>
      <c r="L68" s="335" t="s">
        <v>21</v>
      </c>
      <c r="M68" s="335" t="s">
        <v>21</v>
      </c>
      <c r="N68" s="337" t="s">
        <v>21</v>
      </c>
    </row>
    <row r="69" spans="2:14" ht="14" thickBot="1" x14ac:dyDescent="0.2">
      <c r="B69" s="125" t="s">
        <v>314</v>
      </c>
      <c r="C69" s="126"/>
      <c r="D69" s="126"/>
      <c r="E69" s="126"/>
      <c r="F69" s="127"/>
      <c r="G69" s="126"/>
      <c r="H69" s="128"/>
      <c r="I69" s="128"/>
      <c r="J69" s="126"/>
      <c r="K69" s="126"/>
      <c r="L69" s="126"/>
      <c r="M69" s="126"/>
      <c r="N69" s="129"/>
    </row>
    <row r="70" spans="2:14" x14ac:dyDescent="0.15">
      <c r="B70" s="796" t="s">
        <v>654</v>
      </c>
      <c r="C70" s="1100">
        <v>2475</v>
      </c>
      <c r="D70" s="1101">
        <v>2475</v>
      </c>
      <c r="E70" s="102">
        <v>25</v>
      </c>
      <c r="F70" s="102">
        <v>25</v>
      </c>
      <c r="G70" s="102">
        <v>25</v>
      </c>
      <c r="H70" s="867">
        <v>25</v>
      </c>
      <c r="I70" s="867">
        <v>25</v>
      </c>
      <c r="J70" s="798"/>
      <c r="K70" s="324" t="s">
        <v>20</v>
      </c>
      <c r="L70" s="324" t="s">
        <v>20</v>
      </c>
      <c r="M70" s="324" t="s">
        <v>20</v>
      </c>
      <c r="N70" s="326" t="s">
        <v>20</v>
      </c>
    </row>
    <row r="71" spans="2:14" x14ac:dyDescent="0.15">
      <c r="B71" s="801" t="s">
        <v>655</v>
      </c>
      <c r="C71" s="1102">
        <v>2475</v>
      </c>
      <c r="D71" s="1082">
        <v>2476</v>
      </c>
      <c r="E71" s="88">
        <v>25</v>
      </c>
      <c r="F71" s="88">
        <v>25</v>
      </c>
      <c r="G71" s="88">
        <v>25</v>
      </c>
      <c r="H71" s="248">
        <v>25</v>
      </c>
      <c r="I71" s="248">
        <v>25</v>
      </c>
      <c r="J71" s="803"/>
      <c r="K71" s="329" t="s">
        <v>20</v>
      </c>
      <c r="L71" s="329" t="s">
        <v>20</v>
      </c>
      <c r="M71" s="329" t="s">
        <v>20</v>
      </c>
      <c r="N71" s="331" t="s">
        <v>20</v>
      </c>
    </row>
    <row r="72" spans="2:14" x14ac:dyDescent="0.15">
      <c r="B72" s="801" t="s">
        <v>656</v>
      </c>
      <c r="C72" s="1102">
        <v>2475</v>
      </c>
      <c r="D72" s="1082">
        <v>2477</v>
      </c>
      <c r="E72" s="88">
        <v>25</v>
      </c>
      <c r="F72" s="88">
        <v>25</v>
      </c>
      <c r="G72" s="88">
        <v>25</v>
      </c>
      <c r="H72" s="248">
        <v>25</v>
      </c>
      <c r="I72" s="248">
        <v>25</v>
      </c>
      <c r="J72" s="803"/>
      <c r="K72" s="329" t="s">
        <v>20</v>
      </c>
      <c r="L72" s="329" t="s">
        <v>20</v>
      </c>
      <c r="M72" s="329" t="s">
        <v>20</v>
      </c>
      <c r="N72" s="331" t="s">
        <v>20</v>
      </c>
    </row>
    <row r="73" spans="2:14" x14ac:dyDescent="0.15">
      <c r="B73" s="801" t="s">
        <v>657</v>
      </c>
      <c r="C73" s="1102">
        <v>2475</v>
      </c>
      <c r="D73" s="1082">
        <v>2478</v>
      </c>
      <c r="E73" s="88">
        <v>25</v>
      </c>
      <c r="F73" s="88">
        <v>25</v>
      </c>
      <c r="G73" s="88">
        <v>25</v>
      </c>
      <c r="H73" s="248">
        <v>25</v>
      </c>
      <c r="I73" s="248">
        <v>25</v>
      </c>
      <c r="J73" s="803"/>
      <c r="K73" s="329" t="s">
        <v>20</v>
      </c>
      <c r="L73" s="329" t="s">
        <v>20</v>
      </c>
      <c r="M73" s="329" t="s">
        <v>20</v>
      </c>
      <c r="N73" s="331" t="s">
        <v>20</v>
      </c>
    </row>
    <row r="74" spans="2:14" ht="14" thickBot="1" x14ac:dyDescent="0.2">
      <c r="B74" s="868" t="s">
        <v>658</v>
      </c>
      <c r="C74" s="1106">
        <v>2475</v>
      </c>
      <c r="D74" s="1107">
        <v>2479</v>
      </c>
      <c r="E74" s="96">
        <v>25</v>
      </c>
      <c r="F74" s="96">
        <v>25</v>
      </c>
      <c r="G74" s="96">
        <v>25</v>
      </c>
      <c r="H74" s="250">
        <v>25</v>
      </c>
      <c r="I74" s="250">
        <v>25</v>
      </c>
      <c r="J74" s="869"/>
      <c r="K74" s="335" t="s">
        <v>20</v>
      </c>
      <c r="L74" s="335" t="s">
        <v>20</v>
      </c>
      <c r="M74" s="335" t="s">
        <v>20</v>
      </c>
      <c r="N74" s="337" t="s">
        <v>20</v>
      </c>
    </row>
    <row r="75" spans="2:14" x14ac:dyDescent="0.15">
      <c r="D75" s="265"/>
      <c r="E75" s="265"/>
      <c r="F75" s="493"/>
      <c r="G75" s="265"/>
      <c r="H75" s="870"/>
      <c r="I75" s="870"/>
      <c r="J75" s="265"/>
      <c r="K75" s="265"/>
      <c r="L75" s="265"/>
    </row>
    <row r="76" spans="2:14" s="378" customFormat="1" x14ac:dyDescent="0.15">
      <c r="B76" s="870" t="s">
        <v>762</v>
      </c>
      <c r="C76" s="870"/>
      <c r="F76" s="377"/>
    </row>
    <row r="77" spans="2:14" s="378" customFormat="1" x14ac:dyDescent="0.15">
      <c r="B77" s="378" t="s">
        <v>763</v>
      </c>
      <c r="F77" s="377"/>
    </row>
    <row r="78" spans="2:14" ht="70" x14ac:dyDescent="0.15">
      <c r="B78" s="871" t="s">
        <v>764</v>
      </c>
    </row>
    <row r="79" spans="2:14" x14ac:dyDescent="0.15">
      <c r="B79" s="872" t="s">
        <v>3</v>
      </c>
      <c r="C79" s="872" t="s">
        <v>317</v>
      </c>
      <c r="D79" s="872" t="s">
        <v>318</v>
      </c>
      <c r="E79" s="872" t="s">
        <v>319</v>
      </c>
    </row>
    <row r="80" spans="2:14" x14ac:dyDescent="0.15">
      <c r="B80" s="1072"/>
      <c r="C80" s="1072"/>
      <c r="D80" s="1072"/>
      <c r="E80" s="265" t="s">
        <v>321</v>
      </c>
      <c r="F80" s="873"/>
      <c r="G80" s="453"/>
      <c r="H80" s="140"/>
      <c r="I80" s="140"/>
    </row>
    <row r="81" spans="1:14" x14ac:dyDescent="0.15">
      <c r="B81" s="1072"/>
      <c r="C81" s="1072"/>
      <c r="D81" s="1072"/>
      <c r="E81" s="265" t="s">
        <v>322</v>
      </c>
      <c r="F81" s="873"/>
      <c r="G81" s="453"/>
      <c r="H81" s="140"/>
      <c r="I81" s="140"/>
    </row>
    <row r="82" spans="1:14" x14ac:dyDescent="0.15">
      <c r="A82" s="557"/>
      <c r="B82" s="1072"/>
      <c r="C82" s="1072"/>
      <c r="D82" s="1072"/>
      <c r="E82" s="265" t="s">
        <v>323</v>
      </c>
      <c r="F82" s="873"/>
      <c r="G82" s="453"/>
      <c r="H82" s="140"/>
      <c r="I82" s="140"/>
    </row>
    <row r="83" spans="1:14" x14ac:dyDescent="0.15">
      <c r="A83" s="557"/>
      <c r="B83" s="1072"/>
      <c r="C83" s="1072"/>
      <c r="D83" s="1072"/>
      <c r="E83" s="265" t="s">
        <v>324</v>
      </c>
    </row>
    <row r="84" spans="1:14" s="557" customFormat="1" x14ac:dyDescent="0.15">
      <c r="A84" s="1"/>
      <c r="B84" s="1072"/>
      <c r="C84" s="1072"/>
      <c r="D84" s="1072"/>
      <c r="E84" s="265" t="s">
        <v>321</v>
      </c>
      <c r="F84" s="377"/>
      <c r="G84" s="1"/>
      <c r="H84" s="378"/>
      <c r="I84" s="378"/>
      <c r="J84" s="1"/>
      <c r="K84" s="1"/>
      <c r="L84" s="1"/>
      <c r="M84" s="1"/>
      <c r="N84" s="1"/>
    </row>
    <row r="85" spans="1:14" s="557" customFormat="1" x14ac:dyDescent="0.15">
      <c r="A85" s="1"/>
      <c r="B85" s="1072"/>
      <c r="C85" s="1072"/>
      <c r="D85" s="1072"/>
      <c r="E85" s="265" t="s">
        <v>322</v>
      </c>
      <c r="F85" s="377"/>
      <c r="G85" s="1"/>
      <c r="H85" s="378"/>
      <c r="I85" s="378"/>
      <c r="J85" s="1"/>
      <c r="K85" s="1"/>
      <c r="L85" s="1"/>
      <c r="M85" s="1"/>
      <c r="N85" s="1"/>
    </row>
    <row r="86" spans="1:14" x14ac:dyDescent="0.15">
      <c r="B86" s="1072"/>
      <c r="C86" s="1072"/>
      <c r="D86" s="1072"/>
      <c r="E86" s="265" t="s">
        <v>323</v>
      </c>
    </row>
    <row r="87" spans="1:14" x14ac:dyDescent="0.15">
      <c r="B87" s="1072"/>
      <c r="C87" s="1072"/>
      <c r="D87" s="1072"/>
      <c r="E87" s="265" t="s">
        <v>324</v>
      </c>
    </row>
    <row r="88" spans="1:14" x14ac:dyDescent="0.15">
      <c r="B88" s="265"/>
      <c r="C88" s="265"/>
      <c r="D88" s="265"/>
      <c r="E88" s="265"/>
    </row>
    <row r="91" spans="1:14" x14ac:dyDescent="0.15">
      <c r="D91" s="874"/>
    </row>
  </sheetData>
  <conditionalFormatting sqref="D91">
    <cfRule type="cellIs" dxfId="0" priority="1" operator="lessThan">
      <formula>D90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B8DBE-6C6F-2C47-AFD6-595C1FE3D845}">
  <dimension ref="A1:O45"/>
  <sheetViews>
    <sheetView zoomScaleNormal="100" workbookViewId="0">
      <selection activeCell="C15" sqref="C15:D20"/>
    </sheetView>
  </sheetViews>
  <sheetFormatPr baseColWidth="10" defaultColWidth="9.1640625" defaultRowHeight="13" x14ac:dyDescent="0.15"/>
  <cols>
    <col min="1" max="1" width="2.83203125" style="1" customWidth="1"/>
    <col min="2" max="2" width="48.83203125" style="1" customWidth="1"/>
    <col min="3" max="3" width="9.83203125" style="1" bestFit="1" customWidth="1"/>
    <col min="4" max="4" width="16.33203125" style="1" bestFit="1" customWidth="1"/>
    <col min="5" max="5" width="10.83203125" style="2" customWidth="1"/>
    <col min="6" max="6" width="10.6640625" style="2" bestFit="1" customWidth="1"/>
    <col min="7" max="9" width="10.6640625" style="3" customWidth="1"/>
    <col min="10" max="10" width="6.5" style="1" customWidth="1"/>
    <col min="11" max="11" width="10.33203125" style="1" customWidth="1"/>
    <col min="12" max="12" width="12.5" style="1" customWidth="1"/>
    <col min="13" max="13" width="10.33203125" style="1" customWidth="1"/>
    <col min="14" max="14" width="9.5" style="1" customWidth="1"/>
    <col min="15" max="16384" width="9.1640625" style="1"/>
  </cols>
  <sheetData>
    <row r="1" spans="1:15" ht="9.75" customHeight="1" thickBot="1" x14ac:dyDescent="0.2">
      <c r="A1" s="269"/>
    </row>
    <row r="2" spans="1:15" ht="14" thickBot="1" x14ac:dyDescent="0.2">
      <c r="B2" s="6" t="s">
        <v>765</v>
      </c>
      <c r="C2" s="7"/>
      <c r="D2" s="7"/>
      <c r="E2" s="875"/>
      <c r="F2" s="875"/>
      <c r="G2" s="876"/>
      <c r="H2" s="876"/>
      <c r="I2" s="876"/>
      <c r="J2" s="876"/>
      <c r="K2" s="876"/>
      <c r="L2" s="876"/>
      <c r="M2" s="876"/>
      <c r="N2" s="877"/>
    </row>
    <row r="3" spans="1:15" ht="29" thickBot="1" x14ac:dyDescent="0.2">
      <c r="B3" s="13" t="s">
        <v>3</v>
      </c>
      <c r="C3" s="14" t="s">
        <v>4</v>
      </c>
      <c r="D3" s="14" t="s">
        <v>5</v>
      </c>
      <c r="E3" s="15">
        <v>2018</v>
      </c>
      <c r="F3" s="15">
        <v>2019</v>
      </c>
      <c r="G3" s="16">
        <v>2020</v>
      </c>
      <c r="H3" s="878">
        <v>2021</v>
      </c>
      <c r="I3" s="878">
        <v>2022</v>
      </c>
      <c r="J3" s="879" t="s">
        <v>7</v>
      </c>
      <c r="K3" s="19" t="s">
        <v>8</v>
      </c>
      <c r="L3" s="19" t="s">
        <v>9</v>
      </c>
      <c r="M3" s="19" t="s">
        <v>10</v>
      </c>
      <c r="N3" s="20" t="s">
        <v>11</v>
      </c>
    </row>
    <row r="4" spans="1:15" ht="14" thickBot="1" x14ac:dyDescent="0.2">
      <c r="B4" s="385" t="s">
        <v>17</v>
      </c>
      <c r="C4" s="386"/>
      <c r="D4" s="386"/>
      <c r="E4" s="880"/>
      <c r="F4" s="880"/>
      <c r="G4" s="880"/>
      <c r="H4" s="880"/>
      <c r="I4" s="880"/>
      <c r="J4" s="880"/>
      <c r="K4" s="880"/>
      <c r="L4" s="880"/>
      <c r="M4" s="880"/>
      <c r="N4" s="881"/>
    </row>
    <row r="5" spans="1:15" ht="14" x14ac:dyDescent="0.15">
      <c r="B5" s="307" t="s">
        <v>766</v>
      </c>
      <c r="C5" s="882" t="s">
        <v>19</v>
      </c>
      <c r="D5" s="308" t="s">
        <v>19</v>
      </c>
      <c r="E5" s="762">
        <v>1.417</v>
      </c>
      <c r="F5" s="883">
        <v>1.5</v>
      </c>
      <c r="G5" s="884">
        <v>1.53</v>
      </c>
      <c r="H5" s="885">
        <v>1.54</v>
      </c>
      <c r="I5" s="885">
        <v>1.57</v>
      </c>
      <c r="J5" s="623"/>
      <c r="K5" s="886" t="s">
        <v>20</v>
      </c>
      <c r="L5" s="886" t="s">
        <v>21</v>
      </c>
      <c r="M5" s="886" t="s">
        <v>21</v>
      </c>
      <c r="N5" s="887" t="s">
        <v>21</v>
      </c>
      <c r="O5" s="888"/>
    </row>
    <row r="6" spans="1:15" ht="15" thickBot="1" x14ac:dyDescent="0.2">
      <c r="B6" s="316" t="s">
        <v>767</v>
      </c>
      <c r="C6" s="889" t="s">
        <v>19</v>
      </c>
      <c r="D6" s="94" t="s">
        <v>19</v>
      </c>
      <c r="E6" s="890">
        <v>2.105</v>
      </c>
      <c r="F6" s="891">
        <v>2.23</v>
      </c>
      <c r="G6" s="892">
        <v>2.2799999999999998</v>
      </c>
      <c r="H6" s="893">
        <v>2.2999999999999998</v>
      </c>
      <c r="I6" s="893">
        <v>2.35</v>
      </c>
      <c r="J6" s="792"/>
      <c r="K6" s="894" t="s">
        <v>20</v>
      </c>
      <c r="L6" s="894" t="s">
        <v>21</v>
      </c>
      <c r="M6" s="894" t="s">
        <v>21</v>
      </c>
      <c r="N6" s="895" t="s">
        <v>21</v>
      </c>
      <c r="O6" s="888"/>
    </row>
    <row r="7" spans="1:15" ht="14" thickBot="1" x14ac:dyDescent="0.2">
      <c r="B7" s="125" t="s">
        <v>36</v>
      </c>
      <c r="C7" s="126"/>
      <c r="D7" s="126"/>
      <c r="E7" s="126"/>
      <c r="F7" s="127"/>
      <c r="G7" s="127"/>
      <c r="H7" s="126"/>
      <c r="I7" s="126"/>
      <c r="J7" s="126"/>
      <c r="K7" s="126"/>
      <c r="L7" s="126"/>
      <c r="M7" s="126"/>
      <c r="N7" s="129"/>
      <c r="O7" s="888"/>
    </row>
    <row r="8" spans="1:15" ht="14" x14ac:dyDescent="0.15">
      <c r="B8" s="307" t="s">
        <v>768</v>
      </c>
      <c r="C8" s="321">
        <v>2850</v>
      </c>
      <c r="D8" s="284">
        <v>2850</v>
      </c>
      <c r="E8" s="896">
        <v>46.5</v>
      </c>
      <c r="F8" s="896">
        <v>49</v>
      </c>
      <c r="G8" s="896">
        <v>50</v>
      </c>
      <c r="H8" s="897">
        <v>50.5</v>
      </c>
      <c r="I8" s="897">
        <v>51.6</v>
      </c>
      <c r="J8" s="898"/>
      <c r="K8" s="886" t="s">
        <v>20</v>
      </c>
      <c r="L8" s="886" t="s">
        <v>20</v>
      </c>
      <c r="M8" s="898" t="s">
        <v>20</v>
      </c>
      <c r="N8" s="899" t="s">
        <v>21</v>
      </c>
      <c r="O8" s="888"/>
    </row>
    <row r="9" spans="1:15" ht="14" x14ac:dyDescent="0.15">
      <c r="B9" s="312" t="s">
        <v>769</v>
      </c>
      <c r="C9" s="291">
        <v>2850</v>
      </c>
      <c r="D9" s="227">
        <v>2851</v>
      </c>
      <c r="E9" s="901">
        <v>46.5</v>
      </c>
      <c r="F9" s="901">
        <v>49</v>
      </c>
      <c r="G9" s="901">
        <v>50</v>
      </c>
      <c r="H9" s="902">
        <v>50.5</v>
      </c>
      <c r="I9" s="902">
        <v>51.6</v>
      </c>
      <c r="J9" s="903"/>
      <c r="K9" s="904" t="s">
        <v>20</v>
      </c>
      <c r="L9" s="904" t="s">
        <v>20</v>
      </c>
      <c r="M9" s="903" t="s">
        <v>20</v>
      </c>
      <c r="N9" s="905" t="s">
        <v>20</v>
      </c>
      <c r="O9" s="888"/>
    </row>
    <row r="10" spans="1:15" ht="14" x14ac:dyDescent="0.15">
      <c r="B10" s="312" t="s">
        <v>770</v>
      </c>
      <c r="C10" s="291">
        <v>2850</v>
      </c>
      <c r="D10" s="227">
        <v>2852</v>
      </c>
      <c r="E10" s="901">
        <v>31.5</v>
      </c>
      <c r="F10" s="901">
        <v>33.5</v>
      </c>
      <c r="G10" s="901">
        <v>34.200000000000003</v>
      </c>
      <c r="H10" s="957">
        <v>35.5</v>
      </c>
      <c r="I10" s="902">
        <v>35.200000000000003</v>
      </c>
      <c r="J10" s="903"/>
      <c r="K10" s="904" t="s">
        <v>20</v>
      </c>
      <c r="L10" s="904" t="s">
        <v>20</v>
      </c>
      <c r="M10" s="903" t="s">
        <v>20</v>
      </c>
      <c r="N10" s="905" t="s">
        <v>20</v>
      </c>
      <c r="O10" s="888"/>
    </row>
    <row r="11" spans="1:15" ht="14" x14ac:dyDescent="0.15">
      <c r="B11" s="312" t="s">
        <v>771</v>
      </c>
      <c r="C11" s="291">
        <v>2850</v>
      </c>
      <c r="D11" s="227">
        <v>2853</v>
      </c>
      <c r="E11" s="901">
        <v>46.5</v>
      </c>
      <c r="F11" s="901">
        <v>49</v>
      </c>
      <c r="G11" s="901">
        <v>50</v>
      </c>
      <c r="H11" s="902">
        <v>50.5</v>
      </c>
      <c r="I11" s="902">
        <v>51.6</v>
      </c>
      <c r="J11" s="903"/>
      <c r="K11" s="904" t="s">
        <v>20</v>
      </c>
      <c r="L11" s="904" t="s">
        <v>20</v>
      </c>
      <c r="M11" s="903" t="s">
        <v>20</v>
      </c>
      <c r="N11" s="905" t="s">
        <v>20</v>
      </c>
      <c r="O11" s="888"/>
    </row>
    <row r="12" spans="1:15" ht="14" x14ac:dyDescent="0.15">
      <c r="B12" s="312" t="s">
        <v>772</v>
      </c>
      <c r="C12" s="291">
        <v>2850</v>
      </c>
      <c r="D12" s="227">
        <v>2854</v>
      </c>
      <c r="E12" s="901">
        <v>46.5</v>
      </c>
      <c r="F12" s="901">
        <v>49</v>
      </c>
      <c r="G12" s="901">
        <v>50</v>
      </c>
      <c r="H12" s="902">
        <v>50.5</v>
      </c>
      <c r="I12" s="902">
        <v>51.6</v>
      </c>
      <c r="J12" s="903"/>
      <c r="K12" s="904" t="s">
        <v>20</v>
      </c>
      <c r="L12" s="904" t="s">
        <v>20</v>
      </c>
      <c r="M12" s="903" t="s">
        <v>20</v>
      </c>
      <c r="N12" s="905" t="s">
        <v>20</v>
      </c>
      <c r="O12" s="888"/>
    </row>
    <row r="13" spans="1:15" ht="15" thickBot="1" x14ac:dyDescent="0.2">
      <c r="B13" s="297" t="s">
        <v>773</v>
      </c>
      <c r="C13" s="298">
        <v>8165</v>
      </c>
      <c r="D13" s="242">
        <v>8165</v>
      </c>
      <c r="E13" s="906">
        <v>14</v>
      </c>
      <c r="F13" s="906">
        <v>15</v>
      </c>
      <c r="G13" s="906">
        <v>15</v>
      </c>
      <c r="H13" s="907">
        <v>15</v>
      </c>
      <c r="I13" s="907">
        <v>15.3</v>
      </c>
      <c r="J13" s="908" t="s">
        <v>619</v>
      </c>
      <c r="K13" s="894" t="s">
        <v>20</v>
      </c>
      <c r="L13" s="894" t="s">
        <v>20</v>
      </c>
      <c r="M13" s="908" t="s">
        <v>20</v>
      </c>
      <c r="N13" s="909" t="s">
        <v>20</v>
      </c>
      <c r="O13" s="888"/>
    </row>
    <row r="14" spans="1:15" ht="14" thickBot="1" x14ac:dyDescent="0.2">
      <c r="B14" s="125" t="s">
        <v>50</v>
      </c>
      <c r="C14" s="126"/>
      <c r="D14" s="126"/>
      <c r="E14" s="910"/>
      <c r="F14" s="910"/>
      <c r="G14" s="910"/>
      <c r="H14" s="910"/>
      <c r="I14" s="910"/>
      <c r="J14" s="910"/>
      <c r="K14" s="910"/>
      <c r="L14" s="910"/>
      <c r="M14" s="910"/>
      <c r="N14" s="795"/>
      <c r="O14" s="888"/>
    </row>
    <row r="15" spans="1:15" ht="14" x14ac:dyDescent="0.15">
      <c r="B15" s="307" t="s">
        <v>768</v>
      </c>
      <c r="C15" s="321">
        <v>2860</v>
      </c>
      <c r="D15" s="284">
        <v>2860</v>
      </c>
      <c r="E15" s="896">
        <v>465</v>
      </c>
      <c r="F15" s="896">
        <v>490</v>
      </c>
      <c r="G15" s="896">
        <v>500</v>
      </c>
      <c r="H15" s="897">
        <v>505</v>
      </c>
      <c r="I15" s="897">
        <v>516</v>
      </c>
      <c r="J15" s="898"/>
      <c r="K15" s="898" t="s">
        <v>20</v>
      </c>
      <c r="L15" s="898" t="s">
        <v>20</v>
      </c>
      <c r="M15" s="898" t="s">
        <v>20</v>
      </c>
      <c r="N15" s="899" t="s">
        <v>21</v>
      </c>
      <c r="O15" s="888"/>
    </row>
    <row r="16" spans="1:15" ht="14" x14ac:dyDescent="0.15">
      <c r="B16" s="312" t="s">
        <v>769</v>
      </c>
      <c r="C16" s="291">
        <v>2860</v>
      </c>
      <c r="D16" s="227">
        <v>2861</v>
      </c>
      <c r="E16" s="901">
        <v>465</v>
      </c>
      <c r="F16" s="901">
        <v>490</v>
      </c>
      <c r="G16" s="901">
        <v>500</v>
      </c>
      <c r="H16" s="902">
        <v>505</v>
      </c>
      <c r="I16" s="902">
        <v>516</v>
      </c>
      <c r="J16" s="903"/>
      <c r="K16" s="903" t="s">
        <v>20</v>
      </c>
      <c r="L16" s="903" t="s">
        <v>20</v>
      </c>
      <c r="M16" s="903" t="s">
        <v>20</v>
      </c>
      <c r="N16" s="905" t="s">
        <v>20</v>
      </c>
      <c r="O16" s="888"/>
    </row>
    <row r="17" spans="2:15" ht="14" x14ac:dyDescent="0.15">
      <c r="B17" s="312" t="s">
        <v>770</v>
      </c>
      <c r="C17" s="291">
        <v>2860</v>
      </c>
      <c r="D17" s="227">
        <v>2862</v>
      </c>
      <c r="E17" s="901">
        <v>315</v>
      </c>
      <c r="F17" s="901">
        <v>335</v>
      </c>
      <c r="G17" s="901">
        <v>342</v>
      </c>
      <c r="H17" s="902">
        <v>345</v>
      </c>
      <c r="I17" s="902">
        <v>352</v>
      </c>
      <c r="J17" s="903"/>
      <c r="K17" s="903" t="s">
        <v>20</v>
      </c>
      <c r="L17" s="903" t="s">
        <v>20</v>
      </c>
      <c r="M17" s="903" t="s">
        <v>20</v>
      </c>
      <c r="N17" s="905" t="s">
        <v>20</v>
      </c>
      <c r="O17" s="888"/>
    </row>
    <row r="18" spans="2:15" ht="14" x14ac:dyDescent="0.15">
      <c r="B18" s="312" t="s">
        <v>771</v>
      </c>
      <c r="C18" s="291">
        <v>2860</v>
      </c>
      <c r="D18" s="227">
        <v>2863</v>
      </c>
      <c r="E18" s="901">
        <v>465</v>
      </c>
      <c r="F18" s="901">
        <v>490</v>
      </c>
      <c r="G18" s="901">
        <v>500</v>
      </c>
      <c r="H18" s="902">
        <v>505</v>
      </c>
      <c r="I18" s="902">
        <v>516</v>
      </c>
      <c r="J18" s="903"/>
      <c r="K18" s="903" t="s">
        <v>20</v>
      </c>
      <c r="L18" s="903" t="s">
        <v>20</v>
      </c>
      <c r="M18" s="903" t="s">
        <v>20</v>
      </c>
      <c r="N18" s="905" t="s">
        <v>20</v>
      </c>
      <c r="O18" s="888"/>
    </row>
    <row r="19" spans="2:15" ht="14" x14ac:dyDescent="0.15">
      <c r="B19" s="312" t="s">
        <v>772</v>
      </c>
      <c r="C19" s="291">
        <v>2860</v>
      </c>
      <c r="D19" s="227">
        <v>2864</v>
      </c>
      <c r="E19" s="901">
        <v>465</v>
      </c>
      <c r="F19" s="901">
        <v>490</v>
      </c>
      <c r="G19" s="901">
        <v>500</v>
      </c>
      <c r="H19" s="902">
        <v>505</v>
      </c>
      <c r="I19" s="902">
        <v>516</v>
      </c>
      <c r="J19" s="903"/>
      <c r="K19" s="903" t="s">
        <v>20</v>
      </c>
      <c r="L19" s="903" t="s">
        <v>20</v>
      </c>
      <c r="M19" s="903" t="s">
        <v>20</v>
      </c>
      <c r="N19" s="905" t="s">
        <v>20</v>
      </c>
      <c r="O19" s="888"/>
    </row>
    <row r="20" spans="2:15" ht="15" thickBot="1" x14ac:dyDescent="0.2">
      <c r="B20" s="297" t="s">
        <v>774</v>
      </c>
      <c r="C20" s="298">
        <v>8166</v>
      </c>
      <c r="D20" s="242">
        <v>8166</v>
      </c>
      <c r="E20" s="906">
        <v>140</v>
      </c>
      <c r="F20" s="906">
        <v>150</v>
      </c>
      <c r="G20" s="906">
        <v>150</v>
      </c>
      <c r="H20" s="907">
        <v>150</v>
      </c>
      <c r="I20" s="907">
        <v>153</v>
      </c>
      <c r="J20" s="908" t="s">
        <v>619</v>
      </c>
      <c r="K20" s="894" t="s">
        <v>20</v>
      </c>
      <c r="L20" s="894" t="s">
        <v>20</v>
      </c>
      <c r="M20" s="908" t="s">
        <v>20</v>
      </c>
      <c r="N20" s="909" t="s">
        <v>20</v>
      </c>
      <c r="O20" s="888"/>
    </row>
    <row r="21" spans="2:15" ht="14" thickBot="1" x14ac:dyDescent="0.2">
      <c r="B21" s="125" t="s">
        <v>69</v>
      </c>
      <c r="C21" s="126"/>
      <c r="D21" s="126"/>
      <c r="E21" s="910"/>
      <c r="F21" s="910"/>
      <c r="G21" s="910"/>
      <c r="H21" s="910"/>
      <c r="I21" s="910"/>
      <c r="J21" s="910"/>
      <c r="K21" s="910"/>
      <c r="L21" s="910"/>
      <c r="M21" s="910"/>
      <c r="N21" s="795"/>
      <c r="O21" s="888"/>
    </row>
    <row r="22" spans="2:15" ht="14" x14ac:dyDescent="0.15">
      <c r="B22" s="307" t="s">
        <v>775</v>
      </c>
      <c r="C22" s="882" t="s">
        <v>19</v>
      </c>
      <c r="D22" s="308" t="s">
        <v>19</v>
      </c>
      <c r="E22" s="896">
        <v>2.2999999999999998</v>
      </c>
      <c r="F22" s="896">
        <v>2.4500000000000002</v>
      </c>
      <c r="G22" s="896">
        <v>2.5</v>
      </c>
      <c r="H22" s="897">
        <v>2.52</v>
      </c>
      <c r="I22" s="897">
        <v>2.57</v>
      </c>
      <c r="J22" s="898"/>
      <c r="K22" s="898" t="s">
        <v>19</v>
      </c>
      <c r="L22" s="898" t="s">
        <v>19</v>
      </c>
      <c r="M22" s="898" t="s">
        <v>19</v>
      </c>
      <c r="N22" s="899" t="s">
        <v>19</v>
      </c>
      <c r="O22" s="888"/>
    </row>
    <row r="23" spans="2:15" ht="14" x14ac:dyDescent="0.15">
      <c r="B23" s="312" t="s">
        <v>776</v>
      </c>
      <c r="C23" s="900">
        <v>8019</v>
      </c>
      <c r="D23" s="87"/>
      <c r="E23" s="901">
        <v>2.2999999999999998</v>
      </c>
      <c r="F23" s="199">
        <v>2.4500000000000002</v>
      </c>
      <c r="G23" s="199">
        <v>2.5</v>
      </c>
      <c r="H23" s="779">
        <v>2.52</v>
      </c>
      <c r="I23" s="779">
        <v>2.57</v>
      </c>
      <c r="J23" s="904"/>
      <c r="K23" s="904" t="s">
        <v>20</v>
      </c>
      <c r="L23" s="904" t="s">
        <v>20</v>
      </c>
      <c r="M23" s="904" t="s">
        <v>19</v>
      </c>
      <c r="N23" s="911" t="s">
        <v>19</v>
      </c>
      <c r="O23" s="888"/>
    </row>
    <row r="24" spans="2:15" ht="14" x14ac:dyDescent="0.15">
      <c r="B24" s="312" t="s">
        <v>777</v>
      </c>
      <c r="C24" s="900" t="s">
        <v>19</v>
      </c>
      <c r="D24" s="87" t="s">
        <v>19</v>
      </c>
      <c r="E24" s="901">
        <v>4.5999999999999996</v>
      </c>
      <c r="F24" s="901">
        <v>4.8499999999999996</v>
      </c>
      <c r="G24" s="901">
        <v>4.95</v>
      </c>
      <c r="H24" s="902">
        <v>5</v>
      </c>
      <c r="I24" s="902">
        <v>5.1100000000000003</v>
      </c>
      <c r="J24" s="903"/>
      <c r="K24" s="903" t="s">
        <v>19</v>
      </c>
      <c r="L24" s="903" t="s">
        <v>19</v>
      </c>
      <c r="M24" s="903" t="s">
        <v>19</v>
      </c>
      <c r="N24" s="905" t="s">
        <v>19</v>
      </c>
      <c r="O24" s="888"/>
    </row>
    <row r="25" spans="2:15" ht="15" thickBot="1" x14ac:dyDescent="0.2">
      <c r="B25" s="316" t="s">
        <v>778</v>
      </c>
      <c r="C25" s="889" t="s">
        <v>19</v>
      </c>
      <c r="D25" s="94"/>
      <c r="E25" s="889" t="s">
        <v>19</v>
      </c>
      <c r="F25" s="906">
        <v>1.2</v>
      </c>
      <c r="G25" s="906">
        <v>1.25</v>
      </c>
      <c r="H25" s="912">
        <v>1.26</v>
      </c>
      <c r="I25" s="912">
        <v>1.29</v>
      </c>
      <c r="J25" s="908" t="s">
        <v>619</v>
      </c>
      <c r="K25" s="908"/>
      <c r="L25" s="908"/>
      <c r="M25" s="908"/>
      <c r="N25" s="909"/>
      <c r="O25" s="888"/>
    </row>
    <row r="26" spans="2:15" ht="14" thickBot="1" x14ac:dyDescent="0.2">
      <c r="B26" s="125" t="s">
        <v>297</v>
      </c>
      <c r="C26" s="126"/>
      <c r="D26" s="126"/>
      <c r="E26" s="910"/>
      <c r="F26" s="910"/>
      <c r="G26" s="910"/>
      <c r="H26" s="910"/>
      <c r="I26" s="910"/>
      <c r="J26" s="910"/>
      <c r="K26" s="910"/>
      <c r="L26" s="910"/>
      <c r="M26" s="910"/>
      <c r="N26" s="795"/>
    </row>
    <row r="27" spans="2:15" ht="14" x14ac:dyDescent="0.15">
      <c r="B27" s="367" t="s">
        <v>19</v>
      </c>
      <c r="C27" s="308" t="s">
        <v>19</v>
      </c>
      <c r="D27" s="308" t="s">
        <v>19</v>
      </c>
      <c r="E27" s="130" t="s">
        <v>19</v>
      </c>
      <c r="F27" s="130"/>
      <c r="G27" s="130"/>
      <c r="H27" s="131"/>
      <c r="I27" s="131"/>
      <c r="J27" s="308"/>
      <c r="K27" s="898" t="s">
        <v>19</v>
      </c>
      <c r="L27" s="898" t="s">
        <v>19</v>
      </c>
      <c r="M27" s="898" t="s">
        <v>19</v>
      </c>
      <c r="N27" s="899" t="s">
        <v>19</v>
      </c>
    </row>
    <row r="28" spans="2:15" ht="15" thickBot="1" x14ac:dyDescent="0.2">
      <c r="B28" s="93" t="s">
        <v>19</v>
      </c>
      <c r="C28" s="94" t="s">
        <v>19</v>
      </c>
      <c r="D28" s="94" t="s">
        <v>19</v>
      </c>
      <c r="E28" s="135" t="s">
        <v>19</v>
      </c>
      <c r="F28" s="135"/>
      <c r="G28" s="135"/>
      <c r="H28" s="136"/>
      <c r="I28" s="136"/>
      <c r="J28" s="94"/>
      <c r="K28" s="908" t="s">
        <v>19</v>
      </c>
      <c r="L28" s="908" t="s">
        <v>19</v>
      </c>
      <c r="M28" s="908" t="s">
        <v>19</v>
      </c>
      <c r="N28" s="909" t="s">
        <v>19</v>
      </c>
    </row>
    <row r="29" spans="2:15" ht="14" thickBot="1" x14ac:dyDescent="0.2">
      <c r="B29" s="125" t="s">
        <v>314</v>
      </c>
      <c r="C29" s="126"/>
      <c r="D29" s="126"/>
      <c r="E29" s="910"/>
      <c r="F29" s="910"/>
      <c r="G29" s="910"/>
      <c r="H29" s="910"/>
      <c r="I29" s="910"/>
      <c r="J29" s="910"/>
      <c r="K29" s="910"/>
      <c r="L29" s="910"/>
      <c r="M29" s="910"/>
      <c r="N29" s="795"/>
    </row>
    <row r="30" spans="2:15" ht="14" x14ac:dyDescent="0.15">
      <c r="B30" s="367" t="s">
        <v>779</v>
      </c>
      <c r="C30" s="308" t="s">
        <v>19</v>
      </c>
      <c r="D30" s="308" t="s">
        <v>19</v>
      </c>
      <c r="E30" s="130" t="s">
        <v>780</v>
      </c>
      <c r="F30" s="58"/>
      <c r="G30" s="58"/>
      <c r="H30" s="59"/>
      <c r="I30" s="59"/>
      <c r="J30" s="308"/>
      <c r="K30" s="898" t="s">
        <v>20</v>
      </c>
      <c r="L30" s="913" t="s">
        <v>21</v>
      </c>
      <c r="M30" s="898" t="s">
        <v>21</v>
      </c>
      <c r="N30" s="899" t="s">
        <v>21</v>
      </c>
    </row>
    <row r="31" spans="2:15" ht="14" x14ac:dyDescent="0.15">
      <c r="B31" s="86" t="s">
        <v>781</v>
      </c>
      <c r="C31" s="87" t="s">
        <v>19</v>
      </c>
      <c r="D31" s="87" t="s">
        <v>19</v>
      </c>
      <c r="E31" s="199" t="s">
        <v>780</v>
      </c>
      <c r="F31" s="198"/>
      <c r="G31" s="198"/>
      <c r="H31" s="782"/>
      <c r="I31" s="782"/>
      <c r="J31" s="87"/>
      <c r="K31" s="903" t="s">
        <v>20</v>
      </c>
      <c r="L31" s="914" t="s">
        <v>21</v>
      </c>
      <c r="M31" s="903" t="s">
        <v>21</v>
      </c>
      <c r="N31" s="905" t="s">
        <v>21</v>
      </c>
    </row>
    <row r="32" spans="2:15" ht="14" x14ac:dyDescent="0.15">
      <c r="B32" s="86" t="s">
        <v>782</v>
      </c>
      <c r="C32" s="87" t="s">
        <v>19</v>
      </c>
      <c r="D32" s="87" t="s">
        <v>19</v>
      </c>
      <c r="E32" s="199" t="s">
        <v>780</v>
      </c>
      <c r="F32" s="198"/>
      <c r="G32" s="198"/>
      <c r="H32" s="782"/>
      <c r="I32" s="782"/>
      <c r="J32" s="87"/>
      <c r="K32" s="903" t="s">
        <v>20</v>
      </c>
      <c r="L32" s="914" t="s">
        <v>21</v>
      </c>
      <c r="M32" s="903" t="s">
        <v>21</v>
      </c>
      <c r="N32" s="905" t="s">
        <v>21</v>
      </c>
    </row>
    <row r="33" spans="1:15" ht="15" thickBot="1" x14ac:dyDescent="0.2">
      <c r="B33" s="93" t="s">
        <v>783</v>
      </c>
      <c r="C33" s="94" t="s">
        <v>19</v>
      </c>
      <c r="D33" s="94" t="s">
        <v>19</v>
      </c>
      <c r="E33" s="135" t="s">
        <v>780</v>
      </c>
      <c r="F33" s="65"/>
      <c r="G33" s="65"/>
      <c r="H33" s="66"/>
      <c r="I33" s="66"/>
      <c r="J33" s="94"/>
      <c r="K33" s="908" t="s">
        <v>20</v>
      </c>
      <c r="L33" s="915" t="s">
        <v>21</v>
      </c>
      <c r="M33" s="908" t="s">
        <v>21</v>
      </c>
      <c r="N33" s="909" t="s">
        <v>21</v>
      </c>
    </row>
    <row r="34" spans="1:15" x14ac:dyDescent="0.15">
      <c r="B34" s="916"/>
      <c r="C34" s="916"/>
      <c r="D34" s="917"/>
    </row>
    <row r="35" spans="1:15" x14ac:dyDescent="0.15">
      <c r="D35" s="918"/>
    </row>
    <row r="36" spans="1:15" x14ac:dyDescent="0.15">
      <c r="D36" s="918"/>
    </row>
    <row r="37" spans="1:15" x14ac:dyDescent="0.15">
      <c r="D37" s="918"/>
    </row>
    <row r="38" spans="1:15" x14ac:dyDescent="0.15">
      <c r="D38" s="918"/>
    </row>
    <row r="39" spans="1:15" x14ac:dyDescent="0.15">
      <c r="D39" s="918"/>
    </row>
    <row r="40" spans="1:15" x14ac:dyDescent="0.15">
      <c r="D40" s="918"/>
    </row>
    <row r="41" spans="1:15" x14ac:dyDescent="0.15">
      <c r="D41" s="918"/>
    </row>
    <row r="42" spans="1:15" x14ac:dyDescent="0.15">
      <c r="D42" s="918"/>
    </row>
    <row r="43" spans="1:15" x14ac:dyDescent="0.15">
      <c r="D43" s="918"/>
    </row>
    <row r="44" spans="1:15" x14ac:dyDescent="0.15">
      <c r="B44" s="916"/>
      <c r="C44" s="916"/>
      <c r="D44" s="918"/>
    </row>
    <row r="45" spans="1:15" s="2" customFormat="1" x14ac:dyDescent="0.15">
      <c r="A45" s="1"/>
      <c r="B45" s="916"/>
      <c r="C45" s="916"/>
      <c r="D45" s="918"/>
      <c r="G45" s="3"/>
      <c r="H45" s="3"/>
      <c r="I45" s="3"/>
      <c r="J45" s="1"/>
      <c r="K45" s="1"/>
      <c r="L45" s="1"/>
      <c r="M45" s="1"/>
      <c r="N45" s="1"/>
      <c r="O45" s="1"/>
    </row>
  </sheetData>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EC69B-2F5E-A541-80E0-CC43B662D879}">
  <dimension ref="A1:Y258"/>
  <sheetViews>
    <sheetView workbookViewId="0"/>
  </sheetViews>
  <sheetFormatPr baseColWidth="10" defaultColWidth="11.5" defaultRowHeight="16" x14ac:dyDescent="0.2"/>
  <sheetData>
    <row r="1" spans="1:25" x14ac:dyDescent="0.2">
      <c r="A1" s="958"/>
      <c r="B1" s="959"/>
      <c r="C1" s="960"/>
      <c r="D1" s="960"/>
      <c r="E1" s="960"/>
      <c r="F1" s="960"/>
      <c r="G1" s="960"/>
      <c r="H1" s="960"/>
      <c r="I1" s="960"/>
      <c r="J1" s="960" t="s">
        <v>619</v>
      </c>
      <c r="K1" s="961" t="s">
        <v>619</v>
      </c>
      <c r="L1" s="960" t="s">
        <v>619</v>
      </c>
      <c r="M1" s="960" t="s">
        <v>619</v>
      </c>
      <c r="N1" s="960"/>
      <c r="O1" s="960"/>
      <c r="P1" s="960"/>
      <c r="Q1" s="960"/>
      <c r="R1" s="960"/>
      <c r="S1" s="962"/>
      <c r="T1" s="960"/>
      <c r="U1" s="962"/>
    </row>
    <row r="2" spans="1:25" x14ac:dyDescent="0.2">
      <c r="A2" s="919" t="s">
        <v>784</v>
      </c>
      <c r="B2" s="920">
        <v>1</v>
      </c>
      <c r="C2" s="921" t="s">
        <v>785</v>
      </c>
      <c r="D2" s="922"/>
      <c r="E2" s="922"/>
      <c r="F2" s="922" t="s">
        <v>619</v>
      </c>
      <c r="G2" s="922"/>
      <c r="H2" s="922"/>
      <c r="I2" s="923"/>
      <c r="J2" s="922" t="s">
        <v>619</v>
      </c>
      <c r="K2" s="922"/>
      <c r="L2" s="922"/>
      <c r="M2" s="922"/>
      <c r="N2" s="922"/>
      <c r="O2" s="922"/>
      <c r="P2" s="922"/>
      <c r="Q2" s="922"/>
      <c r="R2" s="922" t="s">
        <v>786</v>
      </c>
      <c r="S2" s="924"/>
      <c r="T2" s="922"/>
      <c r="U2" s="924"/>
    </row>
    <row r="3" spans="1:25" x14ac:dyDescent="0.2">
      <c r="A3" s="919" t="s">
        <v>787</v>
      </c>
      <c r="B3" s="920">
        <v>2</v>
      </c>
      <c r="C3" s="921"/>
      <c r="D3" s="922"/>
      <c r="E3" s="922"/>
      <c r="F3" s="922"/>
      <c r="G3" s="925" t="s">
        <v>788</v>
      </c>
      <c r="H3" s="925"/>
      <c r="I3" s="926"/>
      <c r="J3" s="925"/>
      <c r="K3" s="925"/>
      <c r="L3" s="922"/>
      <c r="M3" s="922"/>
      <c r="N3" s="922"/>
      <c r="O3" s="922"/>
      <c r="P3" s="922"/>
      <c r="Q3" s="922"/>
      <c r="R3" s="925" t="s">
        <v>789</v>
      </c>
      <c r="S3" s="927"/>
      <c r="T3" s="928" t="s">
        <v>790</v>
      </c>
      <c r="U3" s="929"/>
    </row>
    <row r="4" spans="1:25" x14ac:dyDescent="0.2">
      <c r="A4" s="930" t="s">
        <v>791</v>
      </c>
      <c r="B4" s="920">
        <v>1</v>
      </c>
      <c r="C4" s="920">
        <v>1</v>
      </c>
      <c r="D4" s="930">
        <v>1</v>
      </c>
      <c r="E4" s="930">
        <v>1</v>
      </c>
      <c r="F4" s="930">
        <v>20</v>
      </c>
      <c r="G4" s="930">
        <v>20</v>
      </c>
      <c r="H4" s="930">
        <v>60</v>
      </c>
      <c r="I4" s="930">
        <v>60</v>
      </c>
      <c r="J4" s="920">
        <v>2</v>
      </c>
      <c r="K4" s="920">
        <v>2</v>
      </c>
      <c r="L4" s="931">
        <v>45</v>
      </c>
      <c r="M4" s="931">
        <v>45</v>
      </c>
      <c r="N4" s="930">
        <v>10</v>
      </c>
      <c r="O4" s="930">
        <v>10</v>
      </c>
      <c r="P4" s="930">
        <v>61</v>
      </c>
      <c r="Q4" s="930">
        <v>61</v>
      </c>
      <c r="R4" s="930">
        <v>37</v>
      </c>
      <c r="S4" s="930">
        <v>37</v>
      </c>
      <c r="T4" s="930">
        <v>34</v>
      </c>
      <c r="U4" s="930">
        <v>34</v>
      </c>
      <c r="V4" s="930" t="s">
        <v>820</v>
      </c>
      <c r="W4" s="930" t="s">
        <v>820</v>
      </c>
      <c r="X4" s="930" t="s">
        <v>820</v>
      </c>
      <c r="Y4" s="930" t="s">
        <v>820</v>
      </c>
    </row>
    <row r="5" spans="1:25" x14ac:dyDescent="0.2">
      <c r="A5" s="932" t="s">
        <v>792</v>
      </c>
      <c r="B5" s="933">
        <v>1001</v>
      </c>
      <c r="C5" s="933">
        <v>1001</v>
      </c>
      <c r="D5" s="932">
        <v>1001</v>
      </c>
      <c r="E5" s="932">
        <v>1001</v>
      </c>
      <c r="F5" s="932">
        <v>1020</v>
      </c>
      <c r="G5" s="932">
        <v>1020</v>
      </c>
      <c r="H5" s="932">
        <v>1060</v>
      </c>
      <c r="I5" s="932">
        <v>1060</v>
      </c>
      <c r="J5" s="933">
        <v>1002</v>
      </c>
      <c r="K5" s="933">
        <v>1002</v>
      </c>
      <c r="L5" s="963">
        <v>1045</v>
      </c>
      <c r="M5" s="963">
        <v>1045</v>
      </c>
      <c r="N5" s="932">
        <v>1010</v>
      </c>
      <c r="O5" s="932">
        <v>1010</v>
      </c>
      <c r="P5" s="932">
        <v>1061</v>
      </c>
      <c r="Q5" s="932">
        <v>1061</v>
      </c>
      <c r="R5" s="932">
        <v>1037</v>
      </c>
      <c r="S5" s="932">
        <v>1037</v>
      </c>
      <c r="T5" s="932">
        <v>1034</v>
      </c>
      <c r="U5" s="932">
        <v>1034</v>
      </c>
      <c r="V5" s="932" t="s">
        <v>820</v>
      </c>
      <c r="W5" s="932" t="s">
        <v>820</v>
      </c>
      <c r="X5" s="932" t="s">
        <v>820</v>
      </c>
      <c r="Y5" s="932" t="s">
        <v>820</v>
      </c>
    </row>
    <row r="6" spans="1:25" ht="51" x14ac:dyDescent="0.2">
      <c r="A6" s="964" t="s">
        <v>793</v>
      </c>
      <c r="B6" s="965" t="s">
        <v>794</v>
      </c>
      <c r="C6" s="965" t="s">
        <v>795</v>
      </c>
      <c r="D6" s="965" t="s">
        <v>796</v>
      </c>
      <c r="E6" s="965" t="s">
        <v>797</v>
      </c>
      <c r="F6" s="965" t="s">
        <v>798</v>
      </c>
      <c r="G6" s="965" t="s">
        <v>799</v>
      </c>
      <c r="H6" s="965" t="s">
        <v>800</v>
      </c>
      <c r="I6" s="965" t="s">
        <v>801</v>
      </c>
      <c r="J6" s="965" t="s">
        <v>802</v>
      </c>
      <c r="K6" s="965" t="s">
        <v>803</v>
      </c>
      <c r="L6" s="965" t="s">
        <v>804</v>
      </c>
      <c r="M6" s="965" t="s">
        <v>805</v>
      </c>
      <c r="N6" s="965" t="s">
        <v>806</v>
      </c>
      <c r="O6" s="965" t="s">
        <v>807</v>
      </c>
      <c r="P6" s="965" t="s">
        <v>808</v>
      </c>
      <c r="Q6" s="965" t="s">
        <v>809</v>
      </c>
      <c r="R6" s="965" t="s">
        <v>810</v>
      </c>
      <c r="S6" s="965" t="s">
        <v>811</v>
      </c>
      <c r="T6" s="965" t="s">
        <v>821</v>
      </c>
      <c r="U6" s="965" t="s">
        <v>821</v>
      </c>
      <c r="V6" s="965" t="s">
        <v>822</v>
      </c>
      <c r="W6" s="965" t="s">
        <v>823</v>
      </c>
      <c r="X6" s="965" t="s">
        <v>824</v>
      </c>
      <c r="Y6" s="965" t="s">
        <v>825</v>
      </c>
    </row>
    <row r="7" spans="1:25" x14ac:dyDescent="0.2">
      <c r="A7" s="966">
        <v>0</v>
      </c>
      <c r="B7" s="960">
        <v>2.46</v>
      </c>
      <c r="C7" s="960">
        <v>2.46</v>
      </c>
      <c r="D7" s="960"/>
      <c r="E7" s="960"/>
      <c r="F7" s="960">
        <v>1.48</v>
      </c>
      <c r="G7" s="960">
        <v>1.48</v>
      </c>
      <c r="H7" s="960">
        <v>1.96</v>
      </c>
      <c r="I7" s="960">
        <v>1.96</v>
      </c>
      <c r="J7" s="960">
        <v>4.92</v>
      </c>
      <c r="K7" s="960">
        <v>4.92</v>
      </c>
      <c r="L7" s="960"/>
      <c r="M7" s="960"/>
      <c r="N7" s="960">
        <v>2.95</v>
      </c>
      <c r="O7" s="960">
        <v>2.95</v>
      </c>
      <c r="P7" s="960">
        <v>3.94</v>
      </c>
      <c r="Q7" s="960">
        <v>3.94</v>
      </c>
      <c r="R7" s="960">
        <v>770.64</v>
      </c>
      <c r="S7" s="960">
        <v>770.64</v>
      </c>
      <c r="T7" s="960">
        <v>64.180000000000007</v>
      </c>
      <c r="U7" s="960">
        <v>64.180000000000007</v>
      </c>
      <c r="V7" s="960">
        <v>77.02</v>
      </c>
      <c r="W7" s="960">
        <v>77.02</v>
      </c>
      <c r="X7" s="960">
        <v>192.55</v>
      </c>
      <c r="Y7" s="960">
        <v>192.55</v>
      </c>
    </row>
    <row r="8" spans="1:25" x14ac:dyDescent="0.2">
      <c r="A8" s="958">
        <v>1</v>
      </c>
      <c r="B8" s="960">
        <v>2.46</v>
      </c>
      <c r="C8" s="960">
        <v>2.46</v>
      </c>
      <c r="D8" s="960"/>
      <c r="E8" s="960"/>
      <c r="F8" s="960">
        <v>1.48</v>
      </c>
      <c r="G8" s="960">
        <v>1.48</v>
      </c>
      <c r="H8" s="960">
        <v>1.96</v>
      </c>
      <c r="I8" s="960">
        <v>1.96</v>
      </c>
      <c r="J8" s="960">
        <v>4.92</v>
      </c>
      <c r="K8" s="960">
        <v>4.92</v>
      </c>
      <c r="L8" s="960"/>
      <c r="M8" s="960"/>
      <c r="N8" s="960">
        <v>2.95</v>
      </c>
      <c r="O8" s="960">
        <v>2.95</v>
      </c>
      <c r="P8" s="960">
        <v>3.94</v>
      </c>
      <c r="Q8" s="960">
        <v>3.94</v>
      </c>
      <c r="R8" s="960">
        <v>770.64</v>
      </c>
      <c r="S8" s="960">
        <v>770.64</v>
      </c>
      <c r="T8" s="960">
        <v>64.180000000000007</v>
      </c>
      <c r="U8" s="960">
        <v>64.180000000000007</v>
      </c>
      <c r="V8" s="960">
        <v>77.02</v>
      </c>
      <c r="W8" s="960">
        <v>77.02</v>
      </c>
      <c r="X8" s="960">
        <v>192.55</v>
      </c>
      <c r="Y8" s="960">
        <v>192.55</v>
      </c>
    </row>
    <row r="9" spans="1:25" x14ac:dyDescent="0.2">
      <c r="A9" s="958">
        <v>2</v>
      </c>
      <c r="B9" s="960">
        <v>2.46</v>
      </c>
      <c r="C9" s="960">
        <v>2.46</v>
      </c>
      <c r="D9" s="960"/>
      <c r="E9" s="960"/>
      <c r="F9" s="960">
        <v>1.48</v>
      </c>
      <c r="G9" s="960">
        <v>1.48</v>
      </c>
      <c r="H9" s="960">
        <v>1.96</v>
      </c>
      <c r="I9" s="960">
        <v>1.96</v>
      </c>
      <c r="J9" s="960">
        <v>4.92</v>
      </c>
      <c r="K9" s="960">
        <v>4.92</v>
      </c>
      <c r="L9" s="960"/>
      <c r="M9" s="960"/>
      <c r="N9" s="960">
        <v>2.95</v>
      </c>
      <c r="O9" s="960">
        <v>2.95</v>
      </c>
      <c r="P9" s="960">
        <v>3.94</v>
      </c>
      <c r="Q9" s="960">
        <v>3.94</v>
      </c>
      <c r="R9" s="960">
        <v>770.64</v>
      </c>
      <c r="S9" s="960">
        <v>770.64</v>
      </c>
      <c r="T9" s="960">
        <v>64.180000000000007</v>
      </c>
      <c r="U9" s="960">
        <v>64.180000000000007</v>
      </c>
      <c r="V9" s="960">
        <v>77.02</v>
      </c>
      <c r="W9" s="960">
        <v>77.02</v>
      </c>
      <c r="X9" s="960">
        <v>192.55</v>
      </c>
      <c r="Y9" s="960">
        <v>192.55</v>
      </c>
    </row>
    <row r="10" spans="1:25" x14ac:dyDescent="0.2">
      <c r="A10" s="958">
        <v>3</v>
      </c>
      <c r="B10" s="960">
        <v>2.46</v>
      </c>
      <c r="C10" s="960">
        <v>2.46</v>
      </c>
      <c r="D10" s="960"/>
      <c r="E10" s="960"/>
      <c r="F10" s="960">
        <v>1.48</v>
      </c>
      <c r="G10" s="960">
        <v>1.48</v>
      </c>
      <c r="H10" s="960">
        <v>1.96</v>
      </c>
      <c r="I10" s="960">
        <v>1.96</v>
      </c>
      <c r="J10" s="960">
        <v>4.92</v>
      </c>
      <c r="K10" s="960">
        <v>4.92</v>
      </c>
      <c r="L10" s="960"/>
      <c r="M10" s="960"/>
      <c r="N10" s="960">
        <v>2.95</v>
      </c>
      <c r="O10" s="960">
        <v>2.95</v>
      </c>
      <c r="P10" s="960">
        <v>3.94</v>
      </c>
      <c r="Q10" s="960">
        <v>3.94</v>
      </c>
      <c r="R10" s="960">
        <v>770.64</v>
      </c>
      <c r="S10" s="960">
        <v>770.64</v>
      </c>
      <c r="T10" s="960">
        <v>64.180000000000007</v>
      </c>
      <c r="U10" s="960">
        <v>64.180000000000007</v>
      </c>
      <c r="V10" s="960">
        <v>77.02</v>
      </c>
      <c r="W10" s="960">
        <v>77.02</v>
      </c>
      <c r="X10" s="960">
        <v>192.55</v>
      </c>
      <c r="Y10" s="960">
        <v>192.55</v>
      </c>
    </row>
    <row r="11" spans="1:25" x14ac:dyDescent="0.2">
      <c r="A11" s="958">
        <v>4</v>
      </c>
      <c r="B11" s="960">
        <v>2.46</v>
      </c>
      <c r="C11" s="960">
        <v>2.46</v>
      </c>
      <c r="D11" s="960"/>
      <c r="E11" s="960"/>
      <c r="F11" s="960">
        <v>1.48</v>
      </c>
      <c r="G11" s="960">
        <v>1.48</v>
      </c>
      <c r="H11" s="960">
        <v>1.96</v>
      </c>
      <c r="I11" s="960">
        <v>1.96</v>
      </c>
      <c r="J11" s="960">
        <v>4.92</v>
      </c>
      <c r="K11" s="960">
        <v>4.92</v>
      </c>
      <c r="L11" s="960"/>
      <c r="M11" s="960"/>
      <c r="N11" s="960">
        <v>2.95</v>
      </c>
      <c r="O11" s="960">
        <v>2.95</v>
      </c>
      <c r="P11" s="960">
        <v>3.94</v>
      </c>
      <c r="Q11" s="960">
        <v>3.94</v>
      </c>
      <c r="R11" s="960">
        <v>770.64</v>
      </c>
      <c r="S11" s="960">
        <v>770.64</v>
      </c>
      <c r="T11" s="960">
        <v>64.180000000000007</v>
      </c>
      <c r="U11" s="960">
        <v>64.180000000000007</v>
      </c>
      <c r="V11" s="960">
        <v>77.02</v>
      </c>
      <c r="W11" s="960">
        <v>77.02</v>
      </c>
      <c r="X11" s="960">
        <v>192.55</v>
      </c>
      <c r="Y11" s="960">
        <v>192.55</v>
      </c>
    </row>
    <row r="12" spans="1:25" x14ac:dyDescent="0.2">
      <c r="A12" s="958">
        <v>5</v>
      </c>
      <c r="B12" s="960">
        <v>2.46</v>
      </c>
      <c r="C12" s="960">
        <v>2.46</v>
      </c>
      <c r="D12" s="960"/>
      <c r="E12" s="960"/>
      <c r="F12" s="960">
        <v>1.48</v>
      </c>
      <c r="G12" s="960">
        <v>1.48</v>
      </c>
      <c r="H12" s="960">
        <v>1.96</v>
      </c>
      <c r="I12" s="960">
        <v>1.96</v>
      </c>
      <c r="J12" s="960">
        <v>4.92</v>
      </c>
      <c r="K12" s="960">
        <v>4.92</v>
      </c>
      <c r="L12" s="960"/>
      <c r="M12" s="960"/>
      <c r="N12" s="960">
        <v>2.95</v>
      </c>
      <c r="O12" s="960">
        <v>2.95</v>
      </c>
      <c r="P12" s="960">
        <v>3.94</v>
      </c>
      <c r="Q12" s="960">
        <v>3.94</v>
      </c>
      <c r="R12" s="960">
        <v>770.64</v>
      </c>
      <c r="S12" s="960">
        <v>770.64</v>
      </c>
      <c r="T12" s="960">
        <v>64.180000000000007</v>
      </c>
      <c r="U12" s="960">
        <v>64.180000000000007</v>
      </c>
      <c r="V12" s="960">
        <v>77.02</v>
      </c>
      <c r="W12" s="960">
        <v>77.02</v>
      </c>
      <c r="X12" s="960">
        <v>192.55</v>
      </c>
      <c r="Y12" s="960">
        <v>192.55</v>
      </c>
    </row>
    <row r="13" spans="1:25" x14ac:dyDescent="0.2">
      <c r="A13" s="958">
        <v>6</v>
      </c>
      <c r="B13" s="960">
        <v>2.46</v>
      </c>
      <c r="C13" s="960">
        <v>2.46</v>
      </c>
      <c r="D13" s="960"/>
      <c r="E13" s="960"/>
      <c r="F13" s="960">
        <v>1.48</v>
      </c>
      <c r="G13" s="960">
        <v>1.48</v>
      </c>
      <c r="H13" s="960">
        <v>1.96</v>
      </c>
      <c r="I13" s="960">
        <v>1.96</v>
      </c>
      <c r="J13" s="960">
        <v>4.92</v>
      </c>
      <c r="K13" s="960">
        <v>4.92</v>
      </c>
      <c r="L13" s="960"/>
      <c r="M13" s="960"/>
      <c r="N13" s="960">
        <v>2.95</v>
      </c>
      <c r="O13" s="960">
        <v>2.95</v>
      </c>
      <c r="P13" s="960">
        <v>3.94</v>
      </c>
      <c r="Q13" s="960">
        <v>3.94</v>
      </c>
      <c r="R13" s="960">
        <v>770.64</v>
      </c>
      <c r="S13" s="960">
        <v>770.64</v>
      </c>
      <c r="T13" s="960">
        <v>64.180000000000007</v>
      </c>
      <c r="U13" s="960">
        <v>64.180000000000007</v>
      </c>
      <c r="V13" s="960">
        <v>77.02</v>
      </c>
      <c r="W13" s="960">
        <v>77.02</v>
      </c>
      <c r="X13" s="960">
        <v>192.55</v>
      </c>
      <c r="Y13" s="960">
        <v>192.55</v>
      </c>
    </row>
    <row r="14" spans="1:25" x14ac:dyDescent="0.2">
      <c r="A14" s="958">
        <v>7</v>
      </c>
      <c r="B14" s="960">
        <v>2.46</v>
      </c>
      <c r="C14" s="960">
        <v>2.46</v>
      </c>
      <c r="D14" s="960"/>
      <c r="E14" s="960"/>
      <c r="F14" s="960">
        <v>1.48</v>
      </c>
      <c r="G14" s="960">
        <v>1.48</v>
      </c>
      <c r="H14" s="960">
        <v>1.96</v>
      </c>
      <c r="I14" s="960">
        <v>1.96</v>
      </c>
      <c r="J14" s="960">
        <v>4.92</v>
      </c>
      <c r="K14" s="960">
        <v>4.92</v>
      </c>
      <c r="L14" s="960"/>
      <c r="M14" s="960"/>
      <c r="N14" s="960">
        <v>2.95</v>
      </c>
      <c r="O14" s="960">
        <v>2.95</v>
      </c>
      <c r="P14" s="960">
        <v>3.94</v>
      </c>
      <c r="Q14" s="960">
        <v>3.94</v>
      </c>
      <c r="R14" s="960">
        <v>770.64</v>
      </c>
      <c r="S14" s="960">
        <v>770.64</v>
      </c>
      <c r="T14" s="960">
        <v>64.180000000000007</v>
      </c>
      <c r="U14" s="960">
        <v>64.180000000000007</v>
      </c>
      <c r="V14" s="960">
        <v>77.02</v>
      </c>
      <c r="W14" s="960">
        <v>77.02</v>
      </c>
      <c r="X14" s="960">
        <v>192.55</v>
      </c>
      <c r="Y14" s="960">
        <v>192.55</v>
      </c>
    </row>
    <row r="15" spans="1:25" x14ac:dyDescent="0.2">
      <c r="A15" s="958">
        <v>8</v>
      </c>
      <c r="B15" s="960">
        <v>2.46</v>
      </c>
      <c r="C15" s="960">
        <v>2.46</v>
      </c>
      <c r="D15" s="960"/>
      <c r="E15" s="960"/>
      <c r="F15" s="960">
        <v>1.48</v>
      </c>
      <c r="G15" s="960">
        <v>1.48</v>
      </c>
      <c r="H15" s="960">
        <v>1.96</v>
      </c>
      <c r="I15" s="960">
        <v>1.96</v>
      </c>
      <c r="J15" s="960">
        <v>4.92</v>
      </c>
      <c r="K15" s="960">
        <v>4.92</v>
      </c>
      <c r="L15" s="960"/>
      <c r="M15" s="960"/>
      <c r="N15" s="960">
        <v>2.95</v>
      </c>
      <c r="O15" s="960">
        <v>2.95</v>
      </c>
      <c r="P15" s="960">
        <v>3.94</v>
      </c>
      <c r="Q15" s="960">
        <v>3.94</v>
      </c>
      <c r="R15" s="960">
        <v>770.64</v>
      </c>
      <c r="S15" s="960">
        <v>770.64</v>
      </c>
      <c r="T15" s="960">
        <v>64.180000000000007</v>
      </c>
      <c r="U15" s="960">
        <v>64.180000000000007</v>
      </c>
      <c r="V15" s="960">
        <v>77.02</v>
      </c>
      <c r="W15" s="960">
        <v>77.02</v>
      </c>
      <c r="X15" s="960">
        <v>192.55</v>
      </c>
      <c r="Y15" s="960">
        <v>192.55</v>
      </c>
    </row>
    <row r="16" spans="1:25" x14ac:dyDescent="0.2">
      <c r="A16" s="958">
        <v>9</v>
      </c>
      <c r="B16" s="960">
        <v>2.68</v>
      </c>
      <c r="C16" s="960">
        <v>2.68</v>
      </c>
      <c r="D16" s="960"/>
      <c r="E16" s="960"/>
      <c r="F16" s="960">
        <v>1.61</v>
      </c>
      <c r="G16" s="960">
        <v>1.61</v>
      </c>
      <c r="H16" s="960">
        <v>2.14</v>
      </c>
      <c r="I16" s="960">
        <v>2.14</v>
      </c>
      <c r="J16" s="960">
        <v>5.36</v>
      </c>
      <c r="K16" s="960">
        <v>5.36</v>
      </c>
      <c r="L16" s="960"/>
      <c r="M16" s="960"/>
      <c r="N16" s="960">
        <v>3.22</v>
      </c>
      <c r="O16" s="960">
        <v>3.22</v>
      </c>
      <c r="P16" s="960">
        <v>4.29</v>
      </c>
      <c r="Q16" s="960">
        <v>4.29</v>
      </c>
      <c r="R16" s="960">
        <v>797.49</v>
      </c>
      <c r="S16" s="960">
        <v>797.49</v>
      </c>
      <c r="T16" s="960">
        <v>66.5</v>
      </c>
      <c r="U16" s="960">
        <v>66.5</v>
      </c>
      <c r="V16" s="960">
        <v>79.790000000000006</v>
      </c>
      <c r="W16" s="960">
        <v>79.790000000000006</v>
      </c>
      <c r="X16" s="960">
        <v>199.49</v>
      </c>
      <c r="Y16" s="960">
        <v>199.49</v>
      </c>
    </row>
    <row r="17" spans="1:25" x14ac:dyDescent="0.2">
      <c r="A17" s="958">
        <v>10</v>
      </c>
      <c r="B17" s="960">
        <v>3.01</v>
      </c>
      <c r="C17" s="960">
        <v>3.01</v>
      </c>
      <c r="D17" s="960"/>
      <c r="E17" s="960"/>
      <c r="F17" s="960">
        <v>1.81</v>
      </c>
      <c r="G17" s="960">
        <v>1.81</v>
      </c>
      <c r="H17" s="960">
        <v>2.42</v>
      </c>
      <c r="I17" s="960">
        <v>2.42</v>
      </c>
      <c r="J17" s="960">
        <v>6.04</v>
      </c>
      <c r="K17" s="960">
        <v>6.04</v>
      </c>
      <c r="L17" s="960"/>
      <c r="M17" s="960"/>
      <c r="N17" s="960">
        <v>3.62</v>
      </c>
      <c r="O17" s="960">
        <v>3.62</v>
      </c>
      <c r="P17" s="960">
        <v>4.84</v>
      </c>
      <c r="Q17" s="960">
        <v>4.84</v>
      </c>
      <c r="R17" s="960">
        <v>860.41</v>
      </c>
      <c r="S17" s="960">
        <v>860.41</v>
      </c>
      <c r="T17" s="960">
        <v>71.739999999999995</v>
      </c>
      <c r="U17" s="960">
        <v>71.739999999999995</v>
      </c>
      <c r="V17" s="960">
        <v>86.09</v>
      </c>
      <c r="W17" s="960">
        <v>86.09</v>
      </c>
      <c r="X17" s="960">
        <v>215.22</v>
      </c>
      <c r="Y17" s="960">
        <v>215.22</v>
      </c>
    </row>
    <row r="18" spans="1:25" x14ac:dyDescent="0.2">
      <c r="A18" s="958">
        <v>11</v>
      </c>
      <c r="B18" s="960">
        <v>3.14</v>
      </c>
      <c r="C18" s="960">
        <v>3.14</v>
      </c>
      <c r="D18" s="960"/>
      <c r="E18" s="960"/>
      <c r="F18" s="960">
        <v>1.88</v>
      </c>
      <c r="G18" s="960">
        <v>1.88</v>
      </c>
      <c r="H18" s="960">
        <v>2.5</v>
      </c>
      <c r="I18" s="960">
        <v>2.5</v>
      </c>
      <c r="J18" s="960">
        <v>6.26</v>
      </c>
      <c r="K18" s="960">
        <v>6.26</v>
      </c>
      <c r="L18" s="960"/>
      <c r="M18" s="960"/>
      <c r="N18" s="960">
        <v>3.75</v>
      </c>
      <c r="O18" s="960">
        <v>3.75</v>
      </c>
      <c r="P18" s="960">
        <v>5.01</v>
      </c>
      <c r="Q18" s="960">
        <v>5.01</v>
      </c>
      <c r="R18" s="960">
        <v>923.34</v>
      </c>
      <c r="S18" s="960">
        <v>923.34</v>
      </c>
      <c r="T18" s="960">
        <v>76.98</v>
      </c>
      <c r="U18" s="960">
        <v>76.98</v>
      </c>
      <c r="V18" s="960">
        <v>92.38</v>
      </c>
      <c r="W18" s="960">
        <v>92.38</v>
      </c>
      <c r="X18" s="960">
        <v>230.94</v>
      </c>
      <c r="Y18" s="960">
        <v>230.94</v>
      </c>
    </row>
    <row r="19" spans="1:25" x14ac:dyDescent="0.2">
      <c r="A19" s="958">
        <v>12</v>
      </c>
      <c r="B19" s="960">
        <v>3.35</v>
      </c>
      <c r="C19" s="960">
        <v>3.35</v>
      </c>
      <c r="D19" s="960"/>
      <c r="E19" s="960"/>
      <c r="F19" s="960">
        <v>2.0099999999999998</v>
      </c>
      <c r="G19" s="960">
        <v>2.0099999999999998</v>
      </c>
      <c r="H19" s="960">
        <v>2.68</v>
      </c>
      <c r="I19" s="960">
        <v>2.68</v>
      </c>
      <c r="J19" s="960">
        <v>6.7</v>
      </c>
      <c r="K19" s="960">
        <v>6.7</v>
      </c>
      <c r="L19" s="960"/>
      <c r="M19" s="960"/>
      <c r="N19" s="960">
        <v>4.0199999999999996</v>
      </c>
      <c r="O19" s="960">
        <v>4.0199999999999996</v>
      </c>
      <c r="P19" s="960">
        <v>5.36</v>
      </c>
      <c r="Q19" s="960">
        <v>5.36</v>
      </c>
      <c r="R19" s="960">
        <v>965.29</v>
      </c>
      <c r="S19" s="960">
        <v>965.29</v>
      </c>
      <c r="T19" s="960">
        <v>80.540000000000006</v>
      </c>
      <c r="U19" s="960">
        <v>80.540000000000006</v>
      </c>
      <c r="V19" s="960">
        <v>96.65</v>
      </c>
      <c r="W19" s="960">
        <v>96.65</v>
      </c>
      <c r="X19" s="960">
        <v>241.63</v>
      </c>
      <c r="Y19" s="960">
        <v>241.63</v>
      </c>
    </row>
    <row r="20" spans="1:25" x14ac:dyDescent="0.2">
      <c r="A20" s="958">
        <v>13</v>
      </c>
      <c r="B20" s="960">
        <v>3.56</v>
      </c>
      <c r="C20" s="960">
        <v>3.56</v>
      </c>
      <c r="D20" s="960"/>
      <c r="E20" s="960"/>
      <c r="F20" s="960">
        <v>2.14</v>
      </c>
      <c r="G20" s="960">
        <v>2.14</v>
      </c>
      <c r="H20" s="960">
        <v>2.85</v>
      </c>
      <c r="I20" s="960">
        <v>2.85</v>
      </c>
      <c r="J20" s="960">
        <v>7.14</v>
      </c>
      <c r="K20" s="960">
        <v>7.14</v>
      </c>
      <c r="L20" s="960"/>
      <c r="M20" s="960"/>
      <c r="N20" s="960">
        <v>4.28</v>
      </c>
      <c r="O20" s="960">
        <v>4.28</v>
      </c>
      <c r="P20" s="960">
        <v>5.71</v>
      </c>
      <c r="Q20" s="960">
        <v>5.71</v>
      </c>
      <c r="R20" s="960">
        <v>1030.6199999999999</v>
      </c>
      <c r="S20" s="960">
        <v>1030.6199999999999</v>
      </c>
      <c r="T20" s="960">
        <v>86</v>
      </c>
      <c r="U20" s="960">
        <v>86</v>
      </c>
      <c r="V20" s="960">
        <v>103.2</v>
      </c>
      <c r="W20" s="960">
        <v>103.2</v>
      </c>
      <c r="X20" s="960">
        <v>258</v>
      </c>
      <c r="Y20" s="960">
        <v>258</v>
      </c>
    </row>
    <row r="21" spans="1:25" x14ac:dyDescent="0.2">
      <c r="A21" s="958">
        <v>14</v>
      </c>
      <c r="B21" s="960">
        <v>3.81</v>
      </c>
      <c r="C21" s="960">
        <v>3.81</v>
      </c>
      <c r="D21" s="960"/>
      <c r="E21" s="960"/>
      <c r="F21" s="960">
        <v>2.2799999999999998</v>
      </c>
      <c r="G21" s="960">
        <v>2.2799999999999998</v>
      </c>
      <c r="H21" s="960">
        <v>3.03</v>
      </c>
      <c r="I21" s="960">
        <v>3.03</v>
      </c>
      <c r="J21" s="960">
        <v>7.59</v>
      </c>
      <c r="K21" s="960">
        <v>7.59</v>
      </c>
      <c r="L21" s="960"/>
      <c r="M21" s="960"/>
      <c r="N21" s="960">
        <v>4.5599999999999996</v>
      </c>
      <c r="O21" s="960">
        <v>4.5599999999999996</v>
      </c>
      <c r="P21" s="960">
        <v>6.08</v>
      </c>
      <c r="Q21" s="960">
        <v>6.08</v>
      </c>
      <c r="R21" s="960">
        <v>1092.4000000000001</v>
      </c>
      <c r="S21" s="960">
        <v>1092.4000000000001</v>
      </c>
      <c r="T21" s="960">
        <v>91.13</v>
      </c>
      <c r="U21" s="960">
        <v>91.13</v>
      </c>
      <c r="V21" s="960">
        <v>109.36</v>
      </c>
      <c r="W21" s="960">
        <v>109.36</v>
      </c>
      <c r="X21" s="960">
        <v>273.39</v>
      </c>
      <c r="Y21" s="960">
        <v>273.39</v>
      </c>
    </row>
    <row r="22" spans="1:25" x14ac:dyDescent="0.2">
      <c r="A22" s="958">
        <v>15</v>
      </c>
      <c r="B22" s="960">
        <v>3.91</v>
      </c>
      <c r="C22" s="960">
        <v>3.91</v>
      </c>
      <c r="D22" s="960"/>
      <c r="E22" s="960"/>
      <c r="F22" s="960">
        <v>2.34</v>
      </c>
      <c r="G22" s="960">
        <v>2.34</v>
      </c>
      <c r="H22" s="960">
        <v>3.14</v>
      </c>
      <c r="I22" s="960">
        <v>3.14</v>
      </c>
      <c r="J22" s="960">
        <v>7.82</v>
      </c>
      <c r="K22" s="960">
        <v>7.82</v>
      </c>
      <c r="L22" s="960"/>
      <c r="M22" s="960"/>
      <c r="N22" s="960">
        <v>4.6900000000000004</v>
      </c>
      <c r="O22" s="960">
        <v>4.6900000000000004</v>
      </c>
      <c r="P22" s="960">
        <v>6.25</v>
      </c>
      <c r="Q22" s="960">
        <v>6.25</v>
      </c>
      <c r="R22" s="960">
        <v>1155.32</v>
      </c>
      <c r="S22" s="960">
        <v>1155.32</v>
      </c>
      <c r="T22" s="960">
        <v>96.38</v>
      </c>
      <c r="U22" s="960">
        <v>96.38</v>
      </c>
      <c r="V22" s="960">
        <v>115.66</v>
      </c>
      <c r="W22" s="960">
        <v>115.66</v>
      </c>
      <c r="X22" s="960">
        <v>289.14999999999998</v>
      </c>
      <c r="Y22" s="960">
        <v>289.14999999999998</v>
      </c>
    </row>
    <row r="23" spans="1:25" x14ac:dyDescent="0.2">
      <c r="A23" s="958">
        <v>16</v>
      </c>
      <c r="B23" s="960">
        <v>4.13</v>
      </c>
      <c r="C23" s="960">
        <v>4.13</v>
      </c>
      <c r="D23" s="960"/>
      <c r="E23" s="960"/>
      <c r="F23" s="960">
        <v>2.48</v>
      </c>
      <c r="G23" s="960">
        <v>2.48</v>
      </c>
      <c r="H23" s="960">
        <v>3.31</v>
      </c>
      <c r="I23" s="960">
        <v>3.31</v>
      </c>
      <c r="J23" s="960">
        <v>8.26</v>
      </c>
      <c r="K23" s="960">
        <v>8.26</v>
      </c>
      <c r="L23" s="960"/>
      <c r="M23" s="960"/>
      <c r="N23" s="960">
        <v>4.95</v>
      </c>
      <c r="O23" s="960">
        <v>4.95</v>
      </c>
      <c r="P23" s="960">
        <v>6.61</v>
      </c>
      <c r="Q23" s="960">
        <v>6.61</v>
      </c>
      <c r="R23" s="960">
        <v>1217.0999999999999</v>
      </c>
      <c r="S23" s="960">
        <v>1217.0999999999999</v>
      </c>
      <c r="T23" s="960">
        <v>101.51</v>
      </c>
      <c r="U23" s="960">
        <v>101.51</v>
      </c>
      <c r="V23" s="960">
        <v>121.82</v>
      </c>
      <c r="W23" s="960">
        <v>121.82</v>
      </c>
      <c r="X23" s="960">
        <v>304.54000000000002</v>
      </c>
      <c r="Y23" s="960">
        <v>304.54000000000002</v>
      </c>
    </row>
    <row r="24" spans="1:25" x14ac:dyDescent="0.2">
      <c r="A24" s="958">
        <v>17</v>
      </c>
      <c r="B24" s="960">
        <v>4.3600000000000003</v>
      </c>
      <c r="C24" s="960">
        <v>4.3600000000000003</v>
      </c>
      <c r="D24" s="960"/>
      <c r="E24" s="960"/>
      <c r="F24" s="960">
        <v>2.62</v>
      </c>
      <c r="G24" s="960">
        <v>2.62</v>
      </c>
      <c r="H24" s="960">
        <v>3.48</v>
      </c>
      <c r="I24" s="960">
        <v>3.48</v>
      </c>
      <c r="J24" s="960">
        <v>8.7200000000000006</v>
      </c>
      <c r="K24" s="960">
        <v>8.7200000000000006</v>
      </c>
      <c r="L24" s="960"/>
      <c r="M24" s="960"/>
      <c r="N24" s="960">
        <v>5.23</v>
      </c>
      <c r="O24" s="960">
        <v>5.23</v>
      </c>
      <c r="P24" s="960">
        <v>6.97</v>
      </c>
      <c r="Q24" s="960">
        <v>6.97</v>
      </c>
      <c r="R24" s="960">
        <v>1318.51</v>
      </c>
      <c r="S24" s="960">
        <v>1318.51</v>
      </c>
      <c r="T24" s="960">
        <v>109.91</v>
      </c>
      <c r="U24" s="960">
        <v>109.91</v>
      </c>
      <c r="V24" s="960">
        <v>131.9</v>
      </c>
      <c r="W24" s="960">
        <v>131.9</v>
      </c>
      <c r="X24" s="960">
        <v>329.74</v>
      </c>
      <c r="Y24" s="960">
        <v>329.74</v>
      </c>
    </row>
    <row r="25" spans="1:25" x14ac:dyDescent="0.2">
      <c r="A25" s="958">
        <v>18</v>
      </c>
      <c r="B25" s="960">
        <v>4.46</v>
      </c>
      <c r="C25" s="960">
        <v>4.46</v>
      </c>
      <c r="D25" s="960"/>
      <c r="E25" s="960"/>
      <c r="F25" s="960">
        <v>2.68</v>
      </c>
      <c r="G25" s="960">
        <v>2.68</v>
      </c>
      <c r="H25" s="960">
        <v>3.57</v>
      </c>
      <c r="I25" s="960">
        <v>3.57</v>
      </c>
      <c r="J25" s="960">
        <v>8.94</v>
      </c>
      <c r="K25" s="960">
        <v>8.94</v>
      </c>
      <c r="L25" s="960"/>
      <c r="M25" s="960"/>
      <c r="N25" s="960">
        <v>5.36</v>
      </c>
      <c r="O25" s="960">
        <v>5.36</v>
      </c>
      <c r="P25" s="960">
        <v>7.15</v>
      </c>
      <c r="Q25" s="960">
        <v>7.15</v>
      </c>
      <c r="R25" s="960">
        <v>1345.26</v>
      </c>
      <c r="S25" s="960">
        <v>1345.26</v>
      </c>
      <c r="T25" s="960">
        <v>112.22</v>
      </c>
      <c r="U25" s="960">
        <v>112.22</v>
      </c>
      <c r="V25" s="960">
        <v>134.66999999999999</v>
      </c>
      <c r="W25" s="960">
        <v>134.66999999999999</v>
      </c>
      <c r="X25" s="960">
        <v>336.67</v>
      </c>
      <c r="Y25" s="960">
        <v>336.67</v>
      </c>
    </row>
    <row r="26" spans="1:25" x14ac:dyDescent="0.2">
      <c r="A26" s="958">
        <v>19</v>
      </c>
      <c r="B26" s="960">
        <v>4.6900000000000004</v>
      </c>
      <c r="C26" s="960">
        <v>4.6900000000000004</v>
      </c>
      <c r="D26" s="960"/>
      <c r="E26" s="960"/>
      <c r="F26" s="960">
        <v>2.81</v>
      </c>
      <c r="G26" s="960">
        <v>2.81</v>
      </c>
      <c r="H26" s="960">
        <v>3.75</v>
      </c>
      <c r="I26" s="960">
        <v>3.75</v>
      </c>
      <c r="J26" s="960">
        <v>9.3800000000000008</v>
      </c>
      <c r="K26" s="960">
        <v>9.3800000000000008</v>
      </c>
      <c r="L26" s="960"/>
      <c r="M26" s="960"/>
      <c r="N26" s="960">
        <v>5.62</v>
      </c>
      <c r="O26" s="960">
        <v>5.62</v>
      </c>
      <c r="P26" s="960">
        <v>7.5</v>
      </c>
      <c r="Q26" s="960">
        <v>7.5</v>
      </c>
      <c r="R26" s="960">
        <v>1407.14</v>
      </c>
      <c r="S26" s="960">
        <v>1407.14</v>
      </c>
      <c r="T26" s="960">
        <v>117.36</v>
      </c>
      <c r="U26" s="960">
        <v>117.36</v>
      </c>
      <c r="V26" s="960">
        <v>140.83000000000001</v>
      </c>
      <c r="W26" s="960">
        <v>140.83000000000001</v>
      </c>
      <c r="X26" s="960">
        <v>352.07</v>
      </c>
      <c r="Y26" s="960">
        <v>352.07</v>
      </c>
    </row>
    <row r="27" spans="1:25" x14ac:dyDescent="0.2">
      <c r="A27" s="958">
        <v>20</v>
      </c>
      <c r="B27" s="960">
        <v>4.79</v>
      </c>
      <c r="C27" s="960">
        <v>4.79</v>
      </c>
      <c r="D27" s="960"/>
      <c r="E27" s="960"/>
      <c r="F27" s="960">
        <v>2.88</v>
      </c>
      <c r="G27" s="960">
        <v>2.88</v>
      </c>
      <c r="H27" s="960">
        <v>3.84</v>
      </c>
      <c r="I27" s="960">
        <v>3.84</v>
      </c>
      <c r="J27" s="960">
        <v>9.6</v>
      </c>
      <c r="K27" s="960">
        <v>9.6</v>
      </c>
      <c r="L27" s="960"/>
      <c r="M27" s="960"/>
      <c r="N27" s="960">
        <v>5.75</v>
      </c>
      <c r="O27" s="960">
        <v>5.75</v>
      </c>
      <c r="P27" s="960">
        <v>7.68</v>
      </c>
      <c r="Q27" s="960">
        <v>7.68</v>
      </c>
      <c r="R27" s="960">
        <v>1471.21</v>
      </c>
      <c r="S27" s="960">
        <v>1471.21</v>
      </c>
      <c r="T27" s="960">
        <v>122.71</v>
      </c>
      <c r="U27" s="960">
        <v>122.71</v>
      </c>
      <c r="V27" s="960">
        <v>147.25</v>
      </c>
      <c r="W27" s="960">
        <v>147.25</v>
      </c>
      <c r="X27" s="960">
        <v>368.13</v>
      </c>
      <c r="Y27" s="960">
        <v>368.13</v>
      </c>
    </row>
    <row r="28" spans="1:25" x14ac:dyDescent="0.2">
      <c r="A28" s="958">
        <v>21</v>
      </c>
      <c r="B28" s="960">
        <v>5.03</v>
      </c>
      <c r="C28" s="960">
        <v>5.03</v>
      </c>
      <c r="D28" s="960"/>
      <c r="E28" s="960"/>
      <c r="F28" s="960">
        <v>3.01</v>
      </c>
      <c r="G28" s="960">
        <v>3.01</v>
      </c>
      <c r="H28" s="960">
        <v>4.0199999999999996</v>
      </c>
      <c r="I28" s="960">
        <v>4.0199999999999996</v>
      </c>
      <c r="J28" s="960">
        <v>10.06</v>
      </c>
      <c r="K28" s="960">
        <v>10.06</v>
      </c>
      <c r="L28" s="960"/>
      <c r="M28" s="960"/>
      <c r="N28" s="960">
        <v>6.04</v>
      </c>
      <c r="O28" s="960">
        <v>6.04</v>
      </c>
      <c r="P28" s="960">
        <v>8.0500000000000007</v>
      </c>
      <c r="Q28" s="960">
        <v>8.0500000000000007</v>
      </c>
      <c r="R28" s="960">
        <v>1534.24</v>
      </c>
      <c r="S28" s="960">
        <v>1534.24</v>
      </c>
      <c r="T28" s="960">
        <v>127.95</v>
      </c>
      <c r="U28" s="960">
        <v>127.95</v>
      </c>
      <c r="V28" s="960">
        <v>153.54</v>
      </c>
      <c r="W28" s="960">
        <v>153.54</v>
      </c>
      <c r="X28" s="960">
        <v>383.86</v>
      </c>
      <c r="Y28" s="960">
        <v>383.86</v>
      </c>
    </row>
    <row r="29" spans="1:25" x14ac:dyDescent="0.2">
      <c r="A29" s="958">
        <v>22</v>
      </c>
      <c r="B29" s="960">
        <v>5.13</v>
      </c>
      <c r="C29" s="960">
        <v>5.13</v>
      </c>
      <c r="D29" s="960"/>
      <c r="E29" s="960"/>
      <c r="F29" s="960">
        <v>3.07</v>
      </c>
      <c r="G29" s="960">
        <v>3.07</v>
      </c>
      <c r="H29" s="960">
        <v>4.1100000000000003</v>
      </c>
      <c r="I29" s="960">
        <v>4.1100000000000003</v>
      </c>
      <c r="J29" s="960">
        <v>10.28</v>
      </c>
      <c r="K29" s="960">
        <v>10.28</v>
      </c>
      <c r="L29" s="960"/>
      <c r="M29" s="960"/>
      <c r="N29" s="960">
        <v>6.17</v>
      </c>
      <c r="O29" s="960">
        <v>6.17</v>
      </c>
      <c r="P29" s="960">
        <v>8.23</v>
      </c>
      <c r="Q29" s="960">
        <v>8.23</v>
      </c>
      <c r="R29" s="960">
        <v>1562.14</v>
      </c>
      <c r="S29" s="960">
        <v>1562.14</v>
      </c>
      <c r="T29" s="960">
        <v>130.25</v>
      </c>
      <c r="U29" s="960">
        <v>130.25</v>
      </c>
      <c r="V29" s="960">
        <v>156.30000000000001</v>
      </c>
      <c r="W29" s="960">
        <v>156.30000000000001</v>
      </c>
      <c r="X29" s="960">
        <v>390.76</v>
      </c>
      <c r="Y29" s="960">
        <v>390.76</v>
      </c>
    </row>
    <row r="30" spans="1:25" x14ac:dyDescent="0.2">
      <c r="A30" s="958">
        <v>23</v>
      </c>
      <c r="B30" s="960">
        <v>5.36</v>
      </c>
      <c r="C30" s="960">
        <v>5.36</v>
      </c>
      <c r="D30" s="960"/>
      <c r="E30" s="960"/>
      <c r="F30" s="960">
        <v>3.22</v>
      </c>
      <c r="G30" s="960">
        <v>3.22</v>
      </c>
      <c r="H30" s="960">
        <v>4.29</v>
      </c>
      <c r="I30" s="960">
        <v>4.29</v>
      </c>
      <c r="J30" s="960">
        <v>10.72</v>
      </c>
      <c r="K30" s="960">
        <v>10.72</v>
      </c>
      <c r="L30" s="960"/>
      <c r="M30" s="960"/>
      <c r="N30" s="960">
        <v>6.42</v>
      </c>
      <c r="O30" s="960">
        <v>6.42</v>
      </c>
      <c r="P30" s="960">
        <v>8.57</v>
      </c>
      <c r="Q30" s="960">
        <v>8.57</v>
      </c>
      <c r="R30" s="960">
        <v>1637.97</v>
      </c>
      <c r="S30" s="960">
        <v>1637.97</v>
      </c>
      <c r="T30" s="960">
        <v>136.44</v>
      </c>
      <c r="U30" s="960">
        <v>136.44</v>
      </c>
      <c r="V30" s="960">
        <v>163.72999999999999</v>
      </c>
      <c r="W30" s="960">
        <v>163.72999999999999</v>
      </c>
      <c r="X30" s="960">
        <v>409.33</v>
      </c>
      <c r="Y30" s="960">
        <v>409.33</v>
      </c>
    </row>
    <row r="31" spans="1:25" x14ac:dyDescent="0.2">
      <c r="A31" s="958">
        <v>24</v>
      </c>
      <c r="B31" s="960">
        <v>5.47</v>
      </c>
      <c r="C31" s="960">
        <v>5.47</v>
      </c>
      <c r="D31" s="960"/>
      <c r="E31" s="960"/>
      <c r="F31" s="960">
        <v>3.28</v>
      </c>
      <c r="G31" s="960">
        <v>3.28</v>
      </c>
      <c r="H31" s="960">
        <v>4.37</v>
      </c>
      <c r="I31" s="960">
        <v>4.37</v>
      </c>
      <c r="J31" s="960">
        <v>10.93</v>
      </c>
      <c r="K31" s="960">
        <v>10.93</v>
      </c>
      <c r="L31" s="960"/>
      <c r="M31" s="960"/>
      <c r="N31" s="960">
        <v>6.57</v>
      </c>
      <c r="O31" s="960">
        <v>6.57</v>
      </c>
      <c r="P31" s="960">
        <v>8.75</v>
      </c>
      <c r="Q31" s="960">
        <v>8.75</v>
      </c>
      <c r="R31" s="960">
        <v>1667.02</v>
      </c>
      <c r="S31" s="960">
        <v>1667.02</v>
      </c>
      <c r="T31" s="960">
        <v>139.07</v>
      </c>
      <c r="U31" s="960">
        <v>139.07</v>
      </c>
      <c r="V31" s="960">
        <v>166.88</v>
      </c>
      <c r="W31" s="960">
        <v>166.88</v>
      </c>
      <c r="X31" s="960">
        <v>417.21</v>
      </c>
      <c r="Y31" s="960">
        <v>417.21</v>
      </c>
    </row>
    <row r="32" spans="1:25" x14ac:dyDescent="0.2">
      <c r="A32" s="958">
        <v>25</v>
      </c>
      <c r="B32" s="960">
        <v>5.69</v>
      </c>
      <c r="C32" s="960">
        <v>5.69</v>
      </c>
      <c r="D32" s="960"/>
      <c r="E32" s="960"/>
      <c r="F32" s="960">
        <v>3.42</v>
      </c>
      <c r="G32" s="960">
        <v>3.42</v>
      </c>
      <c r="H32" s="960">
        <v>4.5599999999999996</v>
      </c>
      <c r="I32" s="960">
        <v>4.5599999999999996</v>
      </c>
      <c r="J32" s="960">
        <v>11.4</v>
      </c>
      <c r="K32" s="960">
        <v>11.4</v>
      </c>
      <c r="L32" s="960"/>
      <c r="M32" s="960"/>
      <c r="N32" s="960">
        <v>6.84</v>
      </c>
      <c r="O32" s="960">
        <v>6.84</v>
      </c>
      <c r="P32" s="960">
        <v>9.11</v>
      </c>
      <c r="Q32" s="960">
        <v>9.11</v>
      </c>
      <c r="R32" s="960">
        <v>1765.08</v>
      </c>
      <c r="S32" s="960">
        <v>1765.08</v>
      </c>
      <c r="T32" s="960">
        <v>147.03</v>
      </c>
      <c r="U32" s="960">
        <v>147.03</v>
      </c>
      <c r="V32" s="960">
        <v>176.44</v>
      </c>
      <c r="W32" s="960">
        <v>176.44</v>
      </c>
      <c r="X32" s="960">
        <v>441.09</v>
      </c>
      <c r="Y32" s="960">
        <v>441.09</v>
      </c>
    </row>
    <row r="33" spans="1:25" x14ac:dyDescent="0.2">
      <c r="A33" s="958">
        <v>26</v>
      </c>
      <c r="B33" s="960">
        <v>6.03</v>
      </c>
      <c r="C33" s="960">
        <v>6.03</v>
      </c>
      <c r="D33" s="960"/>
      <c r="E33" s="960"/>
      <c r="F33" s="960">
        <v>3.61</v>
      </c>
      <c r="G33" s="960">
        <v>3.61</v>
      </c>
      <c r="H33" s="960">
        <v>4.83</v>
      </c>
      <c r="I33" s="960">
        <v>4.83</v>
      </c>
      <c r="J33" s="960">
        <v>12.06</v>
      </c>
      <c r="K33" s="960">
        <v>12.06</v>
      </c>
      <c r="L33" s="960"/>
      <c r="M33" s="960"/>
      <c r="N33" s="960">
        <v>7.24</v>
      </c>
      <c r="O33" s="960">
        <v>7.24</v>
      </c>
      <c r="P33" s="960">
        <v>9.64</v>
      </c>
      <c r="Q33" s="960">
        <v>9.64</v>
      </c>
      <c r="R33" s="960">
        <v>1864.08</v>
      </c>
      <c r="S33" s="960">
        <v>1864.08</v>
      </c>
      <c r="T33" s="960">
        <v>155.43</v>
      </c>
      <c r="U33" s="960">
        <v>155.43</v>
      </c>
      <c r="V33" s="960">
        <v>186.51</v>
      </c>
      <c r="W33" s="960">
        <v>186.51</v>
      </c>
      <c r="X33" s="960">
        <v>466.28</v>
      </c>
      <c r="Y33" s="960">
        <v>466.28</v>
      </c>
    </row>
    <row r="34" spans="1:25" x14ac:dyDescent="0.2">
      <c r="A34" s="958">
        <v>27</v>
      </c>
      <c r="B34" s="960">
        <v>6.14</v>
      </c>
      <c r="C34" s="960">
        <v>6.14</v>
      </c>
      <c r="D34" s="960"/>
      <c r="E34" s="960"/>
      <c r="F34" s="960">
        <v>3.67</v>
      </c>
      <c r="G34" s="960">
        <v>3.67</v>
      </c>
      <c r="H34" s="960">
        <v>4.91</v>
      </c>
      <c r="I34" s="960">
        <v>4.91</v>
      </c>
      <c r="J34" s="960">
        <v>12.28</v>
      </c>
      <c r="K34" s="960">
        <v>12.28</v>
      </c>
      <c r="L34" s="960"/>
      <c r="M34" s="960"/>
      <c r="N34" s="960">
        <v>7.37</v>
      </c>
      <c r="O34" s="960">
        <v>7.37</v>
      </c>
      <c r="P34" s="960">
        <v>9.81</v>
      </c>
      <c r="Q34" s="960">
        <v>9.81</v>
      </c>
      <c r="R34" s="960">
        <v>1891.04</v>
      </c>
      <c r="S34" s="960">
        <v>1891.04</v>
      </c>
      <c r="T34" s="960">
        <v>157.53</v>
      </c>
      <c r="U34" s="960">
        <v>157.53</v>
      </c>
      <c r="V34" s="960">
        <v>189.03</v>
      </c>
      <c r="W34" s="960">
        <v>189.03</v>
      </c>
      <c r="X34" s="960">
        <v>472.58</v>
      </c>
      <c r="Y34" s="960">
        <v>472.58</v>
      </c>
    </row>
    <row r="35" spans="1:25" x14ac:dyDescent="0.2">
      <c r="A35" s="958">
        <v>28</v>
      </c>
      <c r="B35" s="960">
        <v>6.36</v>
      </c>
      <c r="C35" s="960">
        <v>6.36</v>
      </c>
      <c r="D35" s="960"/>
      <c r="E35" s="960"/>
      <c r="F35" s="960">
        <v>3.83</v>
      </c>
      <c r="G35" s="960">
        <v>3.83</v>
      </c>
      <c r="H35" s="960">
        <v>5.09</v>
      </c>
      <c r="I35" s="960">
        <v>5.09</v>
      </c>
      <c r="J35" s="960">
        <v>12.74</v>
      </c>
      <c r="K35" s="960">
        <v>12.74</v>
      </c>
      <c r="L35" s="960"/>
      <c r="M35" s="960"/>
      <c r="N35" s="960">
        <v>7.65</v>
      </c>
      <c r="O35" s="960">
        <v>7.65</v>
      </c>
      <c r="P35" s="960">
        <v>10.19</v>
      </c>
      <c r="Q35" s="960">
        <v>10.19</v>
      </c>
      <c r="R35" s="960">
        <v>1991.2</v>
      </c>
      <c r="S35" s="960">
        <v>1991.2</v>
      </c>
      <c r="T35" s="960">
        <v>165.91</v>
      </c>
      <c r="U35" s="960">
        <v>165.91</v>
      </c>
      <c r="V35" s="960">
        <v>199.1</v>
      </c>
      <c r="W35" s="960">
        <v>199.1</v>
      </c>
      <c r="X35" s="960">
        <v>497.74</v>
      </c>
      <c r="Y35" s="960">
        <v>497.74</v>
      </c>
    </row>
    <row r="36" spans="1:25" x14ac:dyDescent="0.2">
      <c r="A36" s="958">
        <v>29</v>
      </c>
      <c r="B36" s="960">
        <v>6.47</v>
      </c>
      <c r="C36" s="960">
        <v>6.47</v>
      </c>
      <c r="D36" s="960"/>
      <c r="E36" s="960"/>
      <c r="F36" s="960">
        <v>3.89</v>
      </c>
      <c r="G36" s="960">
        <v>3.89</v>
      </c>
      <c r="H36" s="960">
        <v>5.19</v>
      </c>
      <c r="I36" s="960">
        <v>5.19</v>
      </c>
      <c r="J36" s="960">
        <v>12.96</v>
      </c>
      <c r="K36" s="960">
        <v>12.96</v>
      </c>
      <c r="L36" s="960"/>
      <c r="M36" s="960"/>
      <c r="N36" s="960">
        <v>7.77</v>
      </c>
      <c r="O36" s="960">
        <v>7.77</v>
      </c>
      <c r="P36" s="960">
        <v>10.36</v>
      </c>
      <c r="Q36" s="960">
        <v>10.36</v>
      </c>
      <c r="R36" s="960">
        <v>2019.09</v>
      </c>
      <c r="S36" s="960">
        <v>2019.09</v>
      </c>
      <c r="T36" s="960">
        <v>168.22</v>
      </c>
      <c r="U36" s="960">
        <v>168.22</v>
      </c>
      <c r="V36" s="960">
        <v>201.87</v>
      </c>
      <c r="W36" s="960">
        <v>201.87</v>
      </c>
      <c r="X36" s="960">
        <v>504.67</v>
      </c>
      <c r="Y36" s="960">
        <v>504.67</v>
      </c>
    </row>
    <row r="37" spans="1:25" x14ac:dyDescent="0.2">
      <c r="A37" s="958">
        <v>30</v>
      </c>
      <c r="B37" s="960">
        <v>6.7</v>
      </c>
      <c r="C37" s="960">
        <v>6.7</v>
      </c>
      <c r="D37" s="960"/>
      <c r="E37" s="960"/>
      <c r="F37" s="960">
        <v>4.0199999999999996</v>
      </c>
      <c r="G37" s="960">
        <v>4.0199999999999996</v>
      </c>
      <c r="H37" s="960">
        <v>5.36</v>
      </c>
      <c r="I37" s="960">
        <v>5.36</v>
      </c>
      <c r="J37" s="960">
        <v>13.39</v>
      </c>
      <c r="K37" s="960">
        <v>13.39</v>
      </c>
      <c r="L37" s="960"/>
      <c r="M37" s="960"/>
      <c r="N37" s="960">
        <v>8.0399999999999991</v>
      </c>
      <c r="O37" s="960">
        <v>8.0399999999999991</v>
      </c>
      <c r="P37" s="960">
        <v>10.72</v>
      </c>
      <c r="Q37" s="960">
        <v>10.72</v>
      </c>
      <c r="R37" s="960">
        <v>2118.31</v>
      </c>
      <c r="S37" s="960">
        <v>2118.31</v>
      </c>
      <c r="T37" s="960">
        <v>176.5</v>
      </c>
      <c r="U37" s="960">
        <v>176.5</v>
      </c>
      <c r="V37" s="960">
        <v>211.8</v>
      </c>
      <c r="W37" s="960">
        <v>211.8</v>
      </c>
      <c r="X37" s="960">
        <v>529.5</v>
      </c>
      <c r="Y37" s="960">
        <v>529.5</v>
      </c>
    </row>
    <row r="38" spans="1:25" x14ac:dyDescent="0.2">
      <c r="A38" s="958">
        <v>31</v>
      </c>
      <c r="B38" s="960">
        <v>6.81</v>
      </c>
      <c r="C38" s="960">
        <v>6.81</v>
      </c>
      <c r="D38" s="960"/>
      <c r="E38" s="960"/>
      <c r="F38" s="960">
        <v>4.08</v>
      </c>
      <c r="G38" s="960">
        <v>4.08</v>
      </c>
      <c r="H38" s="960">
        <v>5.45</v>
      </c>
      <c r="I38" s="960">
        <v>5.45</v>
      </c>
      <c r="J38" s="960">
        <v>13.62</v>
      </c>
      <c r="K38" s="960">
        <v>13.62</v>
      </c>
      <c r="L38" s="960"/>
      <c r="M38" s="960"/>
      <c r="N38" s="960">
        <v>8.17</v>
      </c>
      <c r="O38" s="960">
        <v>8.17</v>
      </c>
      <c r="P38" s="960">
        <v>10.89</v>
      </c>
      <c r="Q38" s="960">
        <v>10.89</v>
      </c>
      <c r="R38" s="960">
        <v>2143.79</v>
      </c>
      <c r="S38" s="960">
        <v>2143.79</v>
      </c>
      <c r="T38" s="960">
        <v>178.71</v>
      </c>
      <c r="U38" s="960">
        <v>178.71</v>
      </c>
      <c r="V38" s="960">
        <v>214.45</v>
      </c>
      <c r="W38" s="960">
        <v>214.45</v>
      </c>
      <c r="X38" s="960">
        <v>536.13</v>
      </c>
      <c r="Y38" s="960">
        <v>536.13</v>
      </c>
    </row>
    <row r="39" spans="1:25" x14ac:dyDescent="0.2">
      <c r="A39" s="958">
        <v>32</v>
      </c>
      <c r="B39" s="960">
        <v>7.03</v>
      </c>
      <c r="C39" s="960">
        <v>7.03</v>
      </c>
      <c r="D39" s="960"/>
      <c r="E39" s="960"/>
      <c r="F39" s="960">
        <v>4.22</v>
      </c>
      <c r="G39" s="960">
        <v>4.22</v>
      </c>
      <c r="H39" s="960">
        <v>5.63</v>
      </c>
      <c r="I39" s="960">
        <v>5.63</v>
      </c>
      <c r="J39" s="960">
        <v>14.07</v>
      </c>
      <c r="K39" s="960">
        <v>14.07</v>
      </c>
      <c r="L39" s="960"/>
      <c r="M39" s="960"/>
      <c r="N39" s="960">
        <v>8.44</v>
      </c>
      <c r="O39" s="960">
        <v>8.44</v>
      </c>
      <c r="P39" s="960">
        <v>11.26</v>
      </c>
      <c r="Q39" s="960">
        <v>11.26</v>
      </c>
      <c r="R39" s="960">
        <v>2206.8200000000002</v>
      </c>
      <c r="S39" s="960">
        <v>2206.8200000000002</v>
      </c>
      <c r="T39" s="960">
        <v>183.95</v>
      </c>
      <c r="U39" s="960">
        <v>183.95</v>
      </c>
      <c r="V39" s="960">
        <v>220.74</v>
      </c>
      <c r="W39" s="960">
        <v>220.74</v>
      </c>
      <c r="X39" s="960">
        <v>551.86</v>
      </c>
      <c r="Y39" s="960">
        <v>551.86</v>
      </c>
    </row>
    <row r="40" spans="1:25" x14ac:dyDescent="0.2">
      <c r="A40" s="958">
        <v>33</v>
      </c>
      <c r="B40" s="960">
        <v>7.26</v>
      </c>
      <c r="C40" s="960">
        <v>7.26</v>
      </c>
      <c r="D40" s="960"/>
      <c r="E40" s="960"/>
      <c r="F40" s="960">
        <v>4.3499999999999996</v>
      </c>
      <c r="G40" s="960">
        <v>4.3499999999999996</v>
      </c>
      <c r="H40" s="960">
        <v>5.8</v>
      </c>
      <c r="I40" s="960">
        <v>5.8</v>
      </c>
      <c r="J40" s="960">
        <v>14.52</v>
      </c>
      <c r="K40" s="960">
        <v>14.52</v>
      </c>
      <c r="L40" s="960"/>
      <c r="M40" s="960"/>
      <c r="N40" s="960">
        <v>8.7100000000000009</v>
      </c>
      <c r="O40" s="960">
        <v>8.7100000000000009</v>
      </c>
      <c r="P40" s="960">
        <v>11.62</v>
      </c>
      <c r="Q40" s="960">
        <v>11.62</v>
      </c>
      <c r="R40" s="960">
        <v>2284.85</v>
      </c>
      <c r="S40" s="960">
        <v>2284.85</v>
      </c>
      <c r="T40" s="960">
        <v>190.35</v>
      </c>
      <c r="U40" s="960">
        <v>190.35</v>
      </c>
      <c r="V40" s="960">
        <v>228.41</v>
      </c>
      <c r="W40" s="960">
        <v>228.41</v>
      </c>
      <c r="X40" s="960">
        <v>571.04</v>
      </c>
      <c r="Y40" s="960">
        <v>571.04</v>
      </c>
    </row>
    <row r="41" spans="1:25" x14ac:dyDescent="0.2">
      <c r="A41" s="958">
        <v>34</v>
      </c>
      <c r="B41" s="960">
        <v>7.37</v>
      </c>
      <c r="C41" s="960">
        <v>7.37</v>
      </c>
      <c r="D41" s="960"/>
      <c r="E41" s="960"/>
      <c r="F41" s="960">
        <v>4.42</v>
      </c>
      <c r="G41" s="960">
        <v>4.42</v>
      </c>
      <c r="H41" s="960">
        <v>5.89</v>
      </c>
      <c r="I41" s="960">
        <v>5.89</v>
      </c>
      <c r="J41" s="960">
        <v>14.73</v>
      </c>
      <c r="K41" s="960">
        <v>14.73</v>
      </c>
      <c r="L41" s="960"/>
      <c r="M41" s="960"/>
      <c r="N41" s="960">
        <v>8.85</v>
      </c>
      <c r="O41" s="960">
        <v>8.85</v>
      </c>
      <c r="P41" s="960">
        <v>11.79</v>
      </c>
      <c r="Q41" s="960">
        <v>11.79</v>
      </c>
      <c r="R41" s="960">
        <v>2311.8000000000002</v>
      </c>
      <c r="S41" s="960">
        <v>2311.8000000000002</v>
      </c>
      <c r="T41" s="960">
        <v>192.77</v>
      </c>
      <c r="U41" s="960">
        <v>192.77</v>
      </c>
      <c r="V41" s="960">
        <v>231.32</v>
      </c>
      <c r="W41" s="960">
        <v>231.32</v>
      </c>
      <c r="X41" s="960">
        <v>578.30999999999995</v>
      </c>
      <c r="Y41" s="960">
        <v>578.30999999999995</v>
      </c>
    </row>
    <row r="42" spans="1:25" x14ac:dyDescent="0.2">
      <c r="A42" s="958">
        <v>35</v>
      </c>
      <c r="B42" s="960">
        <v>7.59</v>
      </c>
      <c r="C42" s="960">
        <v>7.59</v>
      </c>
      <c r="D42" s="960"/>
      <c r="E42" s="960"/>
      <c r="F42" s="960">
        <v>4.5599999999999996</v>
      </c>
      <c r="G42" s="960">
        <v>4.5599999999999996</v>
      </c>
      <c r="H42" s="960">
        <v>6.08</v>
      </c>
      <c r="I42" s="960">
        <v>6.08</v>
      </c>
      <c r="J42" s="960">
        <v>15.2</v>
      </c>
      <c r="K42" s="960">
        <v>15.2</v>
      </c>
      <c r="L42" s="960"/>
      <c r="M42" s="960"/>
      <c r="N42" s="960">
        <v>9.11</v>
      </c>
      <c r="O42" s="960">
        <v>9.11</v>
      </c>
      <c r="P42" s="960">
        <v>12.15</v>
      </c>
      <c r="Q42" s="960">
        <v>12.15</v>
      </c>
      <c r="R42" s="960">
        <v>2410.91</v>
      </c>
      <c r="S42" s="960">
        <v>2410.91</v>
      </c>
      <c r="T42" s="960">
        <v>200.94</v>
      </c>
      <c r="U42" s="960">
        <v>200.94</v>
      </c>
      <c r="V42" s="960">
        <v>241.13</v>
      </c>
      <c r="W42" s="960">
        <v>241.13</v>
      </c>
      <c r="X42" s="960">
        <v>602.83000000000004</v>
      </c>
      <c r="Y42" s="960">
        <v>602.83000000000004</v>
      </c>
    </row>
    <row r="43" spans="1:25" x14ac:dyDescent="0.2">
      <c r="A43" s="958">
        <v>36</v>
      </c>
      <c r="B43" s="960">
        <v>7.71</v>
      </c>
      <c r="C43" s="960">
        <v>7.71</v>
      </c>
      <c r="D43" s="960"/>
      <c r="E43" s="960"/>
      <c r="F43" s="960">
        <v>4.63</v>
      </c>
      <c r="G43" s="960">
        <v>4.63</v>
      </c>
      <c r="H43" s="960">
        <v>6.17</v>
      </c>
      <c r="I43" s="960">
        <v>6.17</v>
      </c>
      <c r="J43" s="960">
        <v>15.41</v>
      </c>
      <c r="K43" s="960">
        <v>15.41</v>
      </c>
      <c r="L43" s="960"/>
      <c r="M43" s="960"/>
      <c r="N43" s="960">
        <v>9.24</v>
      </c>
      <c r="O43" s="960">
        <v>9.24</v>
      </c>
      <c r="P43" s="960">
        <v>12.33</v>
      </c>
      <c r="Q43" s="960">
        <v>12.33</v>
      </c>
      <c r="R43" s="960">
        <v>2438.91</v>
      </c>
      <c r="S43" s="960">
        <v>2438.91</v>
      </c>
      <c r="T43" s="960">
        <v>203.15</v>
      </c>
      <c r="U43" s="960">
        <v>203.15</v>
      </c>
      <c r="V43" s="960">
        <v>243.78</v>
      </c>
      <c r="W43" s="960">
        <v>243.78</v>
      </c>
      <c r="X43" s="960">
        <v>609.46</v>
      </c>
      <c r="Y43" s="960">
        <v>609.46</v>
      </c>
    </row>
    <row r="44" spans="1:25" x14ac:dyDescent="0.2">
      <c r="A44" s="958">
        <v>37</v>
      </c>
      <c r="B44" s="960">
        <v>8.0399999999999991</v>
      </c>
      <c r="C44" s="960">
        <v>8.0399999999999991</v>
      </c>
      <c r="D44" s="960"/>
      <c r="E44" s="960"/>
      <c r="F44" s="960">
        <v>4.83</v>
      </c>
      <c r="G44" s="960">
        <v>4.83</v>
      </c>
      <c r="H44" s="960">
        <v>6.42</v>
      </c>
      <c r="I44" s="960">
        <v>6.42</v>
      </c>
      <c r="J44" s="960">
        <v>16.07</v>
      </c>
      <c r="K44" s="960">
        <v>16.07</v>
      </c>
      <c r="L44" s="960"/>
      <c r="M44" s="960"/>
      <c r="N44" s="960">
        <v>9.64</v>
      </c>
      <c r="O44" s="960">
        <v>9.64</v>
      </c>
      <c r="P44" s="960">
        <v>12.86</v>
      </c>
      <c r="Q44" s="960">
        <v>12.86</v>
      </c>
      <c r="R44" s="960">
        <v>2501.7399999999998</v>
      </c>
      <c r="S44" s="960">
        <v>2501.7399999999998</v>
      </c>
      <c r="T44" s="960">
        <v>208.39</v>
      </c>
      <c r="U44" s="960">
        <v>208.39</v>
      </c>
      <c r="V44" s="960">
        <v>250.07</v>
      </c>
      <c r="W44" s="960">
        <v>250.07</v>
      </c>
      <c r="X44" s="960">
        <v>625.17999999999995</v>
      </c>
      <c r="Y44" s="960">
        <v>625.17999999999995</v>
      </c>
    </row>
    <row r="45" spans="1:25" x14ac:dyDescent="0.2">
      <c r="A45" s="958">
        <v>38</v>
      </c>
      <c r="B45" s="960">
        <v>8.27</v>
      </c>
      <c r="C45" s="960">
        <v>8.27</v>
      </c>
      <c r="D45" s="960"/>
      <c r="E45" s="960"/>
      <c r="F45" s="960">
        <v>4.96</v>
      </c>
      <c r="G45" s="960">
        <v>4.96</v>
      </c>
      <c r="H45" s="960">
        <v>6.62</v>
      </c>
      <c r="I45" s="960">
        <v>6.62</v>
      </c>
      <c r="J45" s="960">
        <v>16.53</v>
      </c>
      <c r="K45" s="960">
        <v>16.53</v>
      </c>
      <c r="L45" s="960"/>
      <c r="M45" s="960"/>
      <c r="N45" s="960">
        <v>9.92</v>
      </c>
      <c r="O45" s="960">
        <v>9.92</v>
      </c>
      <c r="P45" s="960">
        <v>13.22</v>
      </c>
      <c r="Q45" s="960">
        <v>13.22</v>
      </c>
      <c r="R45" s="960">
        <v>2563.62</v>
      </c>
      <c r="S45" s="960">
        <v>2563.62</v>
      </c>
      <c r="T45" s="960">
        <v>213.64</v>
      </c>
      <c r="U45" s="960">
        <v>213.64</v>
      </c>
      <c r="V45" s="960">
        <v>256.36</v>
      </c>
      <c r="W45" s="960">
        <v>256.36</v>
      </c>
      <c r="X45" s="960">
        <v>640.91</v>
      </c>
      <c r="Y45" s="960">
        <v>640.91</v>
      </c>
    </row>
    <row r="46" spans="1:25" x14ac:dyDescent="0.2">
      <c r="A46" s="958">
        <v>39</v>
      </c>
      <c r="B46" s="960">
        <v>8.48</v>
      </c>
      <c r="C46" s="960">
        <v>8.48</v>
      </c>
      <c r="D46" s="960"/>
      <c r="E46" s="960"/>
      <c r="F46" s="960">
        <v>5.09</v>
      </c>
      <c r="G46" s="960">
        <v>5.09</v>
      </c>
      <c r="H46" s="960">
        <v>6.79</v>
      </c>
      <c r="I46" s="960">
        <v>6.79</v>
      </c>
      <c r="J46" s="960">
        <v>16.98</v>
      </c>
      <c r="K46" s="960">
        <v>16.98</v>
      </c>
      <c r="L46" s="960"/>
      <c r="M46" s="960"/>
      <c r="N46" s="960">
        <v>10.19</v>
      </c>
      <c r="O46" s="960">
        <v>10.19</v>
      </c>
      <c r="P46" s="960">
        <v>13.58</v>
      </c>
      <c r="Q46" s="960">
        <v>13.58</v>
      </c>
      <c r="R46" s="960">
        <v>2626.43</v>
      </c>
      <c r="S46" s="960">
        <v>2626.43</v>
      </c>
      <c r="T46" s="960">
        <v>218.88</v>
      </c>
      <c r="U46" s="960">
        <v>218.88</v>
      </c>
      <c r="V46" s="960">
        <v>262.66000000000003</v>
      </c>
      <c r="W46" s="960">
        <v>262.66000000000003</v>
      </c>
      <c r="X46" s="960">
        <v>656.64</v>
      </c>
      <c r="Y46" s="960">
        <v>656.64</v>
      </c>
    </row>
    <row r="47" spans="1:25" x14ac:dyDescent="0.2">
      <c r="A47" s="958">
        <v>40</v>
      </c>
      <c r="B47" s="960">
        <v>8.59</v>
      </c>
      <c r="C47" s="960">
        <v>8.59</v>
      </c>
      <c r="D47" s="960"/>
      <c r="E47" s="960"/>
      <c r="F47" s="960">
        <v>5.15</v>
      </c>
      <c r="G47" s="960">
        <v>5.15</v>
      </c>
      <c r="H47" s="960">
        <v>6.88</v>
      </c>
      <c r="I47" s="960">
        <v>6.88</v>
      </c>
      <c r="J47" s="960">
        <v>17.190000000000001</v>
      </c>
      <c r="K47" s="960">
        <v>17.190000000000001</v>
      </c>
      <c r="L47" s="960"/>
      <c r="M47" s="960"/>
      <c r="N47" s="960">
        <v>10.31</v>
      </c>
      <c r="O47" s="960">
        <v>10.31</v>
      </c>
      <c r="P47" s="960">
        <v>13.75</v>
      </c>
      <c r="Q47" s="960">
        <v>13.75</v>
      </c>
      <c r="R47" s="960">
        <v>2691.78</v>
      </c>
      <c r="S47" s="960">
        <v>2691.78</v>
      </c>
      <c r="T47" s="960">
        <v>224.23</v>
      </c>
      <c r="U47" s="960">
        <v>224.23</v>
      </c>
      <c r="V47" s="960">
        <v>269.08</v>
      </c>
      <c r="W47" s="960">
        <v>269.08</v>
      </c>
      <c r="X47" s="960">
        <v>672.7</v>
      </c>
      <c r="Y47" s="960">
        <v>672.7</v>
      </c>
    </row>
    <row r="48" spans="1:25" x14ac:dyDescent="0.2">
      <c r="A48" s="958">
        <v>41</v>
      </c>
      <c r="B48" s="960">
        <v>8.83</v>
      </c>
      <c r="C48" s="960">
        <v>8.83</v>
      </c>
      <c r="D48" s="960"/>
      <c r="E48" s="960"/>
      <c r="F48" s="960">
        <v>5.3</v>
      </c>
      <c r="G48" s="960">
        <v>5.3</v>
      </c>
      <c r="H48" s="960">
        <v>7.05</v>
      </c>
      <c r="I48" s="960">
        <v>7.05</v>
      </c>
      <c r="J48" s="960">
        <v>17.66</v>
      </c>
      <c r="K48" s="960">
        <v>17.66</v>
      </c>
      <c r="L48" s="960"/>
      <c r="M48" s="960"/>
      <c r="N48" s="960">
        <v>10.59</v>
      </c>
      <c r="O48" s="960">
        <v>10.59</v>
      </c>
      <c r="P48" s="960">
        <v>14.13</v>
      </c>
      <c r="Q48" s="960">
        <v>14.13</v>
      </c>
      <c r="R48" s="960">
        <v>2733.1</v>
      </c>
      <c r="S48" s="960">
        <v>2733.1</v>
      </c>
      <c r="T48" s="960">
        <v>227.9</v>
      </c>
      <c r="U48" s="960">
        <v>227.9</v>
      </c>
      <c r="V48" s="960">
        <v>273.48</v>
      </c>
      <c r="W48" s="960">
        <v>273.48</v>
      </c>
      <c r="X48" s="960">
        <v>683.7</v>
      </c>
      <c r="Y48" s="960">
        <v>683.7</v>
      </c>
    </row>
    <row r="49" spans="1:25" x14ac:dyDescent="0.2">
      <c r="A49" s="958">
        <v>42</v>
      </c>
      <c r="B49" s="960">
        <v>9.0500000000000007</v>
      </c>
      <c r="C49" s="960">
        <v>9.0500000000000007</v>
      </c>
      <c r="D49" s="960"/>
      <c r="E49" s="960"/>
      <c r="F49" s="960">
        <v>5.43</v>
      </c>
      <c r="G49" s="960">
        <v>5.43</v>
      </c>
      <c r="H49" s="960">
        <v>7.24</v>
      </c>
      <c r="I49" s="960">
        <v>7.24</v>
      </c>
      <c r="J49" s="960">
        <v>18.09</v>
      </c>
      <c r="K49" s="960">
        <v>18.09</v>
      </c>
      <c r="L49" s="960"/>
      <c r="M49" s="960"/>
      <c r="N49" s="960">
        <v>10.86</v>
      </c>
      <c r="O49" s="960">
        <v>10.86</v>
      </c>
      <c r="P49" s="960">
        <v>14.48</v>
      </c>
      <c r="Q49" s="960">
        <v>14.48</v>
      </c>
      <c r="R49" s="960">
        <v>2797.59</v>
      </c>
      <c r="S49" s="960">
        <v>2797.59</v>
      </c>
      <c r="T49" s="960">
        <v>233.13</v>
      </c>
      <c r="U49" s="960">
        <v>233.13</v>
      </c>
      <c r="V49" s="960">
        <v>279.76</v>
      </c>
      <c r="W49" s="960">
        <v>279.76</v>
      </c>
      <c r="X49" s="960">
        <v>699.4</v>
      </c>
      <c r="Y49" s="960">
        <v>699.4</v>
      </c>
    </row>
    <row r="50" spans="1:25" x14ac:dyDescent="0.2">
      <c r="A50" s="958">
        <v>43</v>
      </c>
      <c r="B50" s="960">
        <v>9.15</v>
      </c>
      <c r="C50" s="960">
        <v>9.15</v>
      </c>
      <c r="D50" s="960"/>
      <c r="E50" s="960"/>
      <c r="F50" s="960">
        <v>5.5</v>
      </c>
      <c r="G50" s="960">
        <v>5.5</v>
      </c>
      <c r="H50" s="960">
        <v>7.33</v>
      </c>
      <c r="I50" s="960">
        <v>7.33</v>
      </c>
      <c r="J50" s="960">
        <v>18.309999999999999</v>
      </c>
      <c r="K50" s="960">
        <v>18.309999999999999</v>
      </c>
      <c r="L50" s="960"/>
      <c r="M50" s="960"/>
      <c r="N50" s="960">
        <v>10.98</v>
      </c>
      <c r="O50" s="960">
        <v>10.98</v>
      </c>
      <c r="P50" s="960">
        <v>14.65</v>
      </c>
      <c r="Q50" s="960">
        <v>14.65</v>
      </c>
      <c r="R50" s="960">
        <v>2864.61</v>
      </c>
      <c r="S50" s="960">
        <v>2864.61</v>
      </c>
      <c r="T50" s="960">
        <v>238.7</v>
      </c>
      <c r="U50" s="960">
        <v>238.7</v>
      </c>
      <c r="V50" s="960">
        <v>286.44</v>
      </c>
      <c r="W50" s="960">
        <v>286.44</v>
      </c>
      <c r="X50" s="960">
        <v>716.1</v>
      </c>
      <c r="Y50" s="960">
        <v>716.1</v>
      </c>
    </row>
    <row r="51" spans="1:25" x14ac:dyDescent="0.2">
      <c r="A51" s="958">
        <v>44</v>
      </c>
      <c r="B51" s="960">
        <v>9.3800000000000008</v>
      </c>
      <c r="C51" s="960">
        <v>9.3800000000000008</v>
      </c>
      <c r="D51" s="960"/>
      <c r="E51" s="960"/>
      <c r="F51" s="960">
        <v>5.62</v>
      </c>
      <c r="G51" s="960">
        <v>5.62</v>
      </c>
      <c r="H51" s="960">
        <v>7.5</v>
      </c>
      <c r="I51" s="960">
        <v>7.5</v>
      </c>
      <c r="J51" s="960">
        <v>18.75</v>
      </c>
      <c r="K51" s="960">
        <v>18.75</v>
      </c>
      <c r="L51" s="960"/>
      <c r="M51" s="960"/>
      <c r="N51" s="960">
        <v>11.25</v>
      </c>
      <c r="O51" s="960">
        <v>11.25</v>
      </c>
      <c r="P51" s="960">
        <v>15.01</v>
      </c>
      <c r="Q51" s="960">
        <v>15.01</v>
      </c>
      <c r="R51" s="960">
        <v>2905.72</v>
      </c>
      <c r="S51" s="960">
        <v>2905.72</v>
      </c>
      <c r="T51" s="960">
        <v>242.16</v>
      </c>
      <c r="U51" s="960">
        <v>242.16</v>
      </c>
      <c r="V51" s="960">
        <v>290.58999999999997</v>
      </c>
      <c r="W51" s="960">
        <v>290.58999999999997</v>
      </c>
      <c r="X51" s="960">
        <v>726.49</v>
      </c>
      <c r="Y51" s="960">
        <v>726.49</v>
      </c>
    </row>
    <row r="52" spans="1:25" x14ac:dyDescent="0.2">
      <c r="A52" s="958">
        <v>45</v>
      </c>
      <c r="B52" s="960">
        <v>9.5</v>
      </c>
      <c r="C52" s="960">
        <v>9.5</v>
      </c>
      <c r="D52" s="960"/>
      <c r="E52" s="960"/>
      <c r="F52" s="960">
        <v>5.69</v>
      </c>
      <c r="G52" s="960">
        <v>5.69</v>
      </c>
      <c r="H52" s="960">
        <v>7.59</v>
      </c>
      <c r="I52" s="960">
        <v>7.59</v>
      </c>
      <c r="J52" s="960">
        <v>19</v>
      </c>
      <c r="K52" s="960">
        <v>19</v>
      </c>
      <c r="L52" s="960"/>
      <c r="M52" s="960"/>
      <c r="N52" s="960">
        <v>11.4</v>
      </c>
      <c r="O52" s="960">
        <v>11.4</v>
      </c>
      <c r="P52" s="960">
        <v>15.2</v>
      </c>
      <c r="Q52" s="960">
        <v>15.2</v>
      </c>
      <c r="R52" s="960">
        <v>2970.32</v>
      </c>
      <c r="S52" s="960">
        <v>2970.32</v>
      </c>
      <c r="T52" s="960">
        <v>247.61</v>
      </c>
      <c r="U52" s="960">
        <v>247.61</v>
      </c>
      <c r="V52" s="960">
        <v>297.13</v>
      </c>
      <c r="W52" s="960">
        <v>297.13</v>
      </c>
      <c r="X52" s="960">
        <v>742.82</v>
      </c>
      <c r="Y52" s="960">
        <v>742.82</v>
      </c>
    </row>
    <row r="53" spans="1:25" x14ac:dyDescent="0.2">
      <c r="A53" s="958">
        <v>46</v>
      </c>
      <c r="B53" s="960">
        <v>9.7100000000000009</v>
      </c>
      <c r="C53" s="960">
        <v>9.7100000000000009</v>
      </c>
      <c r="D53" s="960"/>
      <c r="E53" s="960"/>
      <c r="F53" s="960">
        <v>5.82</v>
      </c>
      <c r="G53" s="960">
        <v>5.82</v>
      </c>
      <c r="H53" s="960">
        <v>7.77</v>
      </c>
      <c r="I53" s="960">
        <v>7.77</v>
      </c>
      <c r="J53" s="960">
        <v>19.43</v>
      </c>
      <c r="K53" s="960">
        <v>19.43</v>
      </c>
      <c r="L53" s="960"/>
      <c r="M53" s="960"/>
      <c r="N53" s="960">
        <v>11.66</v>
      </c>
      <c r="O53" s="960">
        <v>11.66</v>
      </c>
      <c r="P53" s="960">
        <v>15.56</v>
      </c>
      <c r="Q53" s="960">
        <v>15.56</v>
      </c>
      <c r="R53" s="960">
        <v>3035.97</v>
      </c>
      <c r="S53" s="960">
        <v>3035.97</v>
      </c>
      <c r="T53" s="960">
        <v>252.96</v>
      </c>
      <c r="U53" s="960">
        <v>252.96</v>
      </c>
      <c r="V53" s="960">
        <v>303.56</v>
      </c>
      <c r="W53" s="960">
        <v>303.56</v>
      </c>
      <c r="X53" s="960">
        <v>758.89</v>
      </c>
      <c r="Y53" s="960">
        <v>758.89</v>
      </c>
    </row>
    <row r="54" spans="1:25" x14ac:dyDescent="0.2">
      <c r="A54" s="958">
        <v>47</v>
      </c>
      <c r="B54" s="960">
        <v>9.94</v>
      </c>
      <c r="C54" s="960">
        <v>9.94</v>
      </c>
      <c r="D54" s="960"/>
      <c r="E54" s="960"/>
      <c r="F54" s="960">
        <v>5.97</v>
      </c>
      <c r="G54" s="960">
        <v>5.97</v>
      </c>
      <c r="H54" s="960">
        <v>7.95</v>
      </c>
      <c r="I54" s="960">
        <v>7.95</v>
      </c>
      <c r="J54" s="960">
        <v>19.87</v>
      </c>
      <c r="K54" s="960">
        <v>19.87</v>
      </c>
      <c r="L54" s="960"/>
      <c r="M54" s="960"/>
      <c r="N54" s="960">
        <v>11.92</v>
      </c>
      <c r="O54" s="960">
        <v>11.92</v>
      </c>
      <c r="P54" s="960">
        <v>15.9</v>
      </c>
      <c r="Q54" s="960">
        <v>15.9</v>
      </c>
      <c r="R54" s="960">
        <v>3114.74</v>
      </c>
      <c r="S54" s="960">
        <v>3114.74</v>
      </c>
      <c r="T54" s="960">
        <v>259.57</v>
      </c>
      <c r="U54" s="960">
        <v>259.57</v>
      </c>
      <c r="V54" s="960">
        <v>311.48</v>
      </c>
      <c r="W54" s="960">
        <v>311.48</v>
      </c>
      <c r="X54" s="960">
        <v>778.71</v>
      </c>
      <c r="Y54" s="960">
        <v>778.71</v>
      </c>
    </row>
    <row r="55" spans="1:25" x14ac:dyDescent="0.2">
      <c r="A55" s="958">
        <v>48</v>
      </c>
      <c r="B55" s="960">
        <v>10.17</v>
      </c>
      <c r="C55" s="960">
        <v>10.17</v>
      </c>
      <c r="D55" s="960"/>
      <c r="E55" s="960"/>
      <c r="F55" s="960">
        <v>6.1</v>
      </c>
      <c r="G55" s="960">
        <v>6.1</v>
      </c>
      <c r="H55" s="960">
        <v>8.1300000000000008</v>
      </c>
      <c r="I55" s="960">
        <v>8.1300000000000008</v>
      </c>
      <c r="J55" s="960">
        <v>20.34</v>
      </c>
      <c r="K55" s="960">
        <v>20.34</v>
      </c>
      <c r="L55" s="960"/>
      <c r="M55" s="960"/>
      <c r="N55" s="960">
        <v>12.21</v>
      </c>
      <c r="O55" s="960">
        <v>12.21</v>
      </c>
      <c r="P55" s="960">
        <v>16.27</v>
      </c>
      <c r="Q55" s="960">
        <v>16.27</v>
      </c>
      <c r="R55" s="960">
        <v>3180.29</v>
      </c>
      <c r="S55" s="960">
        <v>3180.29</v>
      </c>
      <c r="T55" s="960">
        <v>265.02999999999997</v>
      </c>
      <c r="U55" s="960">
        <v>265.02999999999997</v>
      </c>
      <c r="V55" s="960">
        <v>318.02999999999997</v>
      </c>
      <c r="W55" s="960">
        <v>318.02999999999997</v>
      </c>
      <c r="X55" s="960">
        <v>795.08</v>
      </c>
      <c r="Y55" s="960">
        <v>795.08</v>
      </c>
    </row>
    <row r="56" spans="1:25" x14ac:dyDescent="0.2">
      <c r="A56" s="958">
        <v>49</v>
      </c>
      <c r="B56" s="960">
        <v>10.28</v>
      </c>
      <c r="C56" s="960">
        <v>10.28</v>
      </c>
      <c r="D56" s="960"/>
      <c r="E56" s="960"/>
      <c r="F56" s="960">
        <v>6.17</v>
      </c>
      <c r="G56" s="960">
        <v>6.17</v>
      </c>
      <c r="H56" s="960">
        <v>8.23</v>
      </c>
      <c r="I56" s="960">
        <v>8.23</v>
      </c>
      <c r="J56" s="960">
        <v>20.55</v>
      </c>
      <c r="K56" s="960">
        <v>20.55</v>
      </c>
      <c r="L56" s="960"/>
      <c r="M56" s="960"/>
      <c r="N56" s="960">
        <v>12.33</v>
      </c>
      <c r="O56" s="960">
        <v>12.33</v>
      </c>
      <c r="P56" s="960">
        <v>16.440000000000001</v>
      </c>
      <c r="Q56" s="960">
        <v>16.440000000000001</v>
      </c>
      <c r="R56" s="960">
        <v>3244.9</v>
      </c>
      <c r="S56" s="960">
        <v>3244.9</v>
      </c>
      <c r="T56" s="960">
        <v>270.38</v>
      </c>
      <c r="U56" s="960">
        <v>270.38</v>
      </c>
      <c r="V56" s="960">
        <v>324.45999999999998</v>
      </c>
      <c r="W56" s="960">
        <v>324.45999999999998</v>
      </c>
      <c r="X56" s="960">
        <v>811.14</v>
      </c>
      <c r="Y56" s="960">
        <v>811.14</v>
      </c>
    </row>
    <row r="57" spans="1:25" x14ac:dyDescent="0.2">
      <c r="A57" s="958">
        <v>50</v>
      </c>
      <c r="B57" s="960">
        <v>10.5</v>
      </c>
      <c r="C57" s="960">
        <v>10.5</v>
      </c>
      <c r="D57" s="960"/>
      <c r="E57" s="960"/>
      <c r="F57" s="960">
        <v>6.29</v>
      </c>
      <c r="G57" s="960">
        <v>6.29</v>
      </c>
      <c r="H57" s="960">
        <v>8.4</v>
      </c>
      <c r="I57" s="960">
        <v>8.4</v>
      </c>
      <c r="J57" s="960">
        <v>20.99</v>
      </c>
      <c r="K57" s="960">
        <v>20.99</v>
      </c>
      <c r="L57" s="960"/>
      <c r="M57" s="960"/>
      <c r="N57" s="960">
        <v>12.59</v>
      </c>
      <c r="O57" s="960">
        <v>12.59</v>
      </c>
      <c r="P57" s="960">
        <v>16.79</v>
      </c>
      <c r="Q57" s="960">
        <v>16.79</v>
      </c>
      <c r="R57" s="960">
        <v>3288.31</v>
      </c>
      <c r="S57" s="960">
        <v>3288.31</v>
      </c>
      <c r="T57" s="960">
        <v>274.05</v>
      </c>
      <c r="U57" s="960">
        <v>274.05</v>
      </c>
      <c r="V57" s="960">
        <v>328.85</v>
      </c>
      <c r="W57" s="960">
        <v>328.85</v>
      </c>
      <c r="X57" s="960">
        <v>822.14</v>
      </c>
      <c r="Y57" s="960">
        <v>822.14</v>
      </c>
    </row>
    <row r="58" spans="1:25" x14ac:dyDescent="0.2">
      <c r="A58" s="958">
        <v>51</v>
      </c>
      <c r="B58" s="960">
        <v>10.6</v>
      </c>
      <c r="C58" s="960">
        <v>10.6</v>
      </c>
      <c r="D58" s="960"/>
      <c r="E58" s="960"/>
      <c r="F58" s="960">
        <v>6.36</v>
      </c>
      <c r="G58" s="960">
        <v>6.36</v>
      </c>
      <c r="H58" s="960">
        <v>8.48</v>
      </c>
      <c r="I58" s="960">
        <v>8.48</v>
      </c>
      <c r="J58" s="960">
        <v>21.22</v>
      </c>
      <c r="K58" s="960">
        <v>21.22</v>
      </c>
      <c r="L58" s="960"/>
      <c r="M58" s="960"/>
      <c r="N58" s="960">
        <v>12.73</v>
      </c>
      <c r="O58" s="960">
        <v>12.73</v>
      </c>
      <c r="P58" s="960">
        <v>16.97</v>
      </c>
      <c r="Q58" s="960">
        <v>16.97</v>
      </c>
      <c r="R58" s="960">
        <v>3316.52</v>
      </c>
      <c r="S58" s="960">
        <v>3316.52</v>
      </c>
      <c r="T58" s="960">
        <v>276.35000000000002</v>
      </c>
      <c r="U58" s="960">
        <v>276.35000000000002</v>
      </c>
      <c r="V58" s="960">
        <v>331.62</v>
      </c>
      <c r="W58" s="960">
        <v>331.62</v>
      </c>
      <c r="X58" s="960">
        <v>829.04</v>
      </c>
      <c r="Y58" s="960">
        <v>829.04</v>
      </c>
    </row>
    <row r="59" spans="1:25" x14ac:dyDescent="0.2">
      <c r="A59" s="958">
        <v>52</v>
      </c>
      <c r="B59" s="960">
        <v>10.84</v>
      </c>
      <c r="C59" s="960">
        <v>10.84</v>
      </c>
      <c r="D59" s="960"/>
      <c r="E59" s="960"/>
      <c r="F59" s="960">
        <v>6.49</v>
      </c>
      <c r="G59" s="960">
        <v>6.49</v>
      </c>
      <c r="H59" s="960">
        <v>8.67</v>
      </c>
      <c r="I59" s="960">
        <v>8.67</v>
      </c>
      <c r="J59" s="960">
        <v>21.66</v>
      </c>
      <c r="K59" s="960">
        <v>21.66</v>
      </c>
      <c r="L59" s="960"/>
      <c r="M59" s="960"/>
      <c r="N59" s="960">
        <v>13</v>
      </c>
      <c r="O59" s="960">
        <v>13</v>
      </c>
      <c r="P59" s="960">
        <v>17.34</v>
      </c>
      <c r="Q59" s="960">
        <v>17.34</v>
      </c>
      <c r="R59" s="960">
        <v>3416.26</v>
      </c>
      <c r="S59" s="960">
        <v>3416.26</v>
      </c>
      <c r="T59" s="960">
        <v>284.63</v>
      </c>
      <c r="U59" s="960">
        <v>284.63</v>
      </c>
      <c r="V59" s="960">
        <v>341.56</v>
      </c>
      <c r="W59" s="960">
        <v>341.56</v>
      </c>
      <c r="X59" s="960">
        <v>853.9</v>
      </c>
      <c r="Y59" s="960">
        <v>853.9</v>
      </c>
    </row>
    <row r="60" spans="1:25" x14ac:dyDescent="0.2">
      <c r="A60" s="958">
        <v>53</v>
      </c>
      <c r="B60" s="960">
        <v>10.94</v>
      </c>
      <c r="C60" s="960">
        <v>10.94</v>
      </c>
      <c r="D60" s="960"/>
      <c r="E60" s="960"/>
      <c r="F60" s="960">
        <v>6.58</v>
      </c>
      <c r="G60" s="960">
        <v>6.58</v>
      </c>
      <c r="H60" s="960">
        <v>8.75</v>
      </c>
      <c r="I60" s="960">
        <v>8.75</v>
      </c>
      <c r="J60" s="960">
        <v>21.9</v>
      </c>
      <c r="K60" s="960">
        <v>21.9</v>
      </c>
      <c r="L60" s="960"/>
      <c r="M60" s="960"/>
      <c r="N60" s="960">
        <v>13.13</v>
      </c>
      <c r="O60" s="960">
        <v>13.13</v>
      </c>
      <c r="P60" s="960">
        <v>17.510000000000002</v>
      </c>
      <c r="Q60" s="960">
        <v>17.510000000000002</v>
      </c>
      <c r="R60" s="960">
        <v>3424.54</v>
      </c>
      <c r="S60" s="960">
        <v>3424.54</v>
      </c>
      <c r="T60" s="960">
        <v>285.26</v>
      </c>
      <c r="U60" s="960">
        <v>285.26</v>
      </c>
      <c r="V60" s="960">
        <v>342.32</v>
      </c>
      <c r="W60" s="960">
        <v>342.32</v>
      </c>
      <c r="X60" s="960">
        <v>855.79</v>
      </c>
      <c r="Y60" s="960">
        <v>855.79</v>
      </c>
    </row>
    <row r="61" spans="1:25" x14ac:dyDescent="0.2">
      <c r="A61" s="958">
        <v>54</v>
      </c>
      <c r="B61" s="960">
        <v>11.17</v>
      </c>
      <c r="C61" s="960">
        <v>11.17</v>
      </c>
      <c r="D61" s="960"/>
      <c r="E61" s="960"/>
      <c r="F61" s="960">
        <v>6.7</v>
      </c>
      <c r="G61" s="960">
        <v>6.7</v>
      </c>
      <c r="H61" s="960">
        <v>8.93</v>
      </c>
      <c r="I61" s="960">
        <v>8.93</v>
      </c>
      <c r="J61" s="960">
        <v>22.32</v>
      </c>
      <c r="K61" s="960">
        <v>22.32</v>
      </c>
      <c r="L61" s="960"/>
      <c r="M61" s="960"/>
      <c r="N61" s="960">
        <v>13.4</v>
      </c>
      <c r="O61" s="960">
        <v>13.4</v>
      </c>
      <c r="P61" s="960">
        <v>17.87</v>
      </c>
      <c r="Q61" s="960">
        <v>17.87</v>
      </c>
      <c r="R61" s="960">
        <v>3525.44</v>
      </c>
      <c r="S61" s="960">
        <v>3525.44</v>
      </c>
      <c r="T61" s="960">
        <v>293.75</v>
      </c>
      <c r="U61" s="960">
        <v>293.75</v>
      </c>
      <c r="V61" s="960">
        <v>352.5</v>
      </c>
      <c r="W61" s="960">
        <v>352.5</v>
      </c>
      <c r="X61" s="960">
        <v>881.26</v>
      </c>
      <c r="Y61" s="960">
        <v>881.26</v>
      </c>
    </row>
    <row r="62" spans="1:25" x14ac:dyDescent="0.2">
      <c r="A62" s="958">
        <v>55</v>
      </c>
      <c r="B62" s="960">
        <v>11.4</v>
      </c>
      <c r="C62" s="960">
        <v>11.4</v>
      </c>
      <c r="D62" s="960"/>
      <c r="E62" s="960"/>
      <c r="F62" s="960">
        <v>6.84</v>
      </c>
      <c r="G62" s="960">
        <v>6.84</v>
      </c>
      <c r="H62" s="960">
        <v>9.11</v>
      </c>
      <c r="I62" s="960">
        <v>9.11</v>
      </c>
      <c r="J62" s="960">
        <v>22.79</v>
      </c>
      <c r="K62" s="960">
        <v>22.79</v>
      </c>
      <c r="L62" s="960"/>
      <c r="M62" s="960"/>
      <c r="N62" s="960">
        <v>13.67</v>
      </c>
      <c r="O62" s="960">
        <v>13.67</v>
      </c>
      <c r="P62" s="960">
        <v>18.23</v>
      </c>
      <c r="Q62" s="960">
        <v>18.23</v>
      </c>
      <c r="R62" s="960">
        <v>3554.69</v>
      </c>
      <c r="S62" s="960">
        <v>3554.69</v>
      </c>
      <c r="T62" s="960">
        <v>296.27999999999997</v>
      </c>
      <c r="U62" s="960">
        <v>296.27999999999997</v>
      </c>
      <c r="V62" s="960">
        <v>355.53</v>
      </c>
      <c r="W62" s="960">
        <v>355.53</v>
      </c>
      <c r="X62" s="960">
        <v>888.84</v>
      </c>
      <c r="Y62" s="960">
        <v>888.84</v>
      </c>
    </row>
    <row r="63" spans="1:25" x14ac:dyDescent="0.2">
      <c r="A63" s="958">
        <v>56</v>
      </c>
      <c r="B63" s="960">
        <v>11.62</v>
      </c>
      <c r="C63" s="960">
        <v>11.62</v>
      </c>
      <c r="D63" s="960"/>
      <c r="E63" s="960"/>
      <c r="F63" s="960">
        <v>6.96</v>
      </c>
      <c r="G63" s="960">
        <v>6.96</v>
      </c>
      <c r="H63" s="960">
        <v>9.2799999999999994</v>
      </c>
      <c r="I63" s="960">
        <v>9.2799999999999994</v>
      </c>
      <c r="J63" s="960">
        <v>23.23</v>
      </c>
      <c r="K63" s="960">
        <v>23.23</v>
      </c>
      <c r="L63" s="960"/>
      <c r="M63" s="960"/>
      <c r="N63" s="960">
        <v>13.94</v>
      </c>
      <c r="O63" s="960">
        <v>13.94</v>
      </c>
      <c r="P63" s="960">
        <v>18.59</v>
      </c>
      <c r="Q63" s="960">
        <v>18.59</v>
      </c>
      <c r="R63" s="960">
        <v>3634.5</v>
      </c>
      <c r="S63" s="960">
        <v>3634.5</v>
      </c>
      <c r="T63" s="960">
        <v>302.99</v>
      </c>
      <c r="U63" s="960">
        <v>302.99</v>
      </c>
      <c r="V63" s="960">
        <v>363.58</v>
      </c>
      <c r="W63" s="960">
        <v>363.58</v>
      </c>
      <c r="X63" s="960">
        <v>908.96</v>
      </c>
      <c r="Y63" s="960">
        <v>908.96</v>
      </c>
    </row>
    <row r="64" spans="1:25" x14ac:dyDescent="0.2">
      <c r="A64" s="958">
        <v>57</v>
      </c>
      <c r="B64" s="960">
        <v>11.83</v>
      </c>
      <c r="C64" s="960">
        <v>11.83</v>
      </c>
      <c r="D64" s="960"/>
      <c r="E64" s="960"/>
      <c r="F64" s="960">
        <v>7.1</v>
      </c>
      <c r="G64" s="960">
        <v>7.1</v>
      </c>
      <c r="H64" s="960">
        <v>9.4700000000000006</v>
      </c>
      <c r="I64" s="960">
        <v>9.4700000000000006</v>
      </c>
      <c r="J64" s="960">
        <v>23.67</v>
      </c>
      <c r="K64" s="960">
        <v>23.67</v>
      </c>
      <c r="L64" s="960"/>
      <c r="M64" s="960"/>
      <c r="N64" s="960">
        <v>14.2</v>
      </c>
      <c r="O64" s="960">
        <v>14.2</v>
      </c>
      <c r="P64" s="960">
        <v>18.93</v>
      </c>
      <c r="Q64" s="960">
        <v>18.93</v>
      </c>
      <c r="R64" s="960">
        <v>3662.51</v>
      </c>
      <c r="S64" s="960">
        <v>3662.51</v>
      </c>
      <c r="T64" s="960">
        <v>305.3</v>
      </c>
      <c r="U64" s="960">
        <v>305.3</v>
      </c>
      <c r="V64" s="960">
        <v>366.36</v>
      </c>
      <c r="W64" s="960">
        <v>366.36</v>
      </c>
      <c r="X64" s="960">
        <v>915.89</v>
      </c>
      <c r="Y64" s="960">
        <v>915.89</v>
      </c>
    </row>
    <row r="65" spans="1:25" x14ac:dyDescent="0.2">
      <c r="A65" s="958">
        <v>58</v>
      </c>
      <c r="B65" s="960">
        <v>12.07</v>
      </c>
      <c r="C65" s="960">
        <v>12.07</v>
      </c>
      <c r="D65" s="960"/>
      <c r="E65" s="960"/>
      <c r="F65" s="960">
        <v>7.25</v>
      </c>
      <c r="G65" s="960">
        <v>7.25</v>
      </c>
      <c r="H65" s="960">
        <v>9.65</v>
      </c>
      <c r="I65" s="960">
        <v>9.65</v>
      </c>
      <c r="J65" s="960">
        <v>24.13</v>
      </c>
      <c r="K65" s="960">
        <v>24.13</v>
      </c>
      <c r="L65" s="960"/>
      <c r="M65" s="960"/>
      <c r="N65" s="960">
        <v>14.48</v>
      </c>
      <c r="O65" s="960">
        <v>14.48</v>
      </c>
      <c r="P65" s="960">
        <v>19.3</v>
      </c>
      <c r="Q65" s="960">
        <v>19.3</v>
      </c>
      <c r="R65" s="960">
        <v>3741.27</v>
      </c>
      <c r="S65" s="960">
        <v>3741.27</v>
      </c>
      <c r="T65" s="960">
        <v>311.69</v>
      </c>
      <c r="U65" s="960">
        <v>311.69</v>
      </c>
      <c r="V65" s="960">
        <v>374.03</v>
      </c>
      <c r="W65" s="960">
        <v>374.03</v>
      </c>
      <c r="X65" s="960">
        <v>935.07</v>
      </c>
      <c r="Y65" s="960">
        <v>935.07</v>
      </c>
    </row>
    <row r="66" spans="1:25" x14ac:dyDescent="0.2">
      <c r="A66" s="958">
        <v>59</v>
      </c>
      <c r="B66" s="960">
        <v>12.18</v>
      </c>
      <c r="C66" s="960">
        <v>12.18</v>
      </c>
      <c r="D66" s="960"/>
      <c r="E66" s="960"/>
      <c r="F66" s="960">
        <v>7.31</v>
      </c>
      <c r="G66" s="960">
        <v>7.31</v>
      </c>
      <c r="H66" s="960">
        <v>9.74</v>
      </c>
      <c r="I66" s="960">
        <v>9.74</v>
      </c>
      <c r="J66" s="960">
        <v>24.35</v>
      </c>
      <c r="K66" s="960">
        <v>24.35</v>
      </c>
      <c r="L66" s="960"/>
      <c r="M66" s="960"/>
      <c r="N66" s="960">
        <v>14.61</v>
      </c>
      <c r="O66" s="960">
        <v>14.61</v>
      </c>
      <c r="P66" s="960">
        <v>19.47</v>
      </c>
      <c r="Q66" s="960">
        <v>19.47</v>
      </c>
      <c r="R66" s="960">
        <v>3769.28</v>
      </c>
      <c r="S66" s="960">
        <v>3769.28</v>
      </c>
      <c r="T66" s="960">
        <v>314</v>
      </c>
      <c r="U66" s="960">
        <v>314</v>
      </c>
      <c r="V66" s="960">
        <v>376.8</v>
      </c>
      <c r="W66" s="960">
        <v>376.8</v>
      </c>
      <c r="X66" s="960">
        <v>942.01</v>
      </c>
      <c r="Y66" s="960">
        <v>942.01</v>
      </c>
    </row>
    <row r="67" spans="1:25" x14ac:dyDescent="0.2">
      <c r="A67" s="958">
        <v>60</v>
      </c>
      <c r="B67" s="960">
        <v>12.4</v>
      </c>
      <c r="C67" s="960">
        <v>12.4</v>
      </c>
      <c r="D67" s="960"/>
      <c r="E67" s="960"/>
      <c r="F67" s="960">
        <v>7.44</v>
      </c>
      <c r="G67" s="960">
        <v>7.44</v>
      </c>
      <c r="H67" s="960">
        <v>9.92</v>
      </c>
      <c r="I67" s="960">
        <v>9.92</v>
      </c>
      <c r="J67" s="960">
        <v>24.79</v>
      </c>
      <c r="K67" s="960">
        <v>24.79</v>
      </c>
      <c r="L67" s="960"/>
      <c r="M67" s="960"/>
      <c r="N67" s="960">
        <v>14.87</v>
      </c>
      <c r="O67" s="960">
        <v>14.87</v>
      </c>
      <c r="P67" s="960">
        <v>19.829999999999998</v>
      </c>
      <c r="Q67" s="960">
        <v>19.829999999999998</v>
      </c>
      <c r="R67" s="960">
        <v>3834.93</v>
      </c>
      <c r="S67" s="960">
        <v>3834.93</v>
      </c>
      <c r="T67" s="960">
        <v>319.56</v>
      </c>
      <c r="U67" s="960">
        <v>319.56</v>
      </c>
      <c r="V67" s="960">
        <v>383.47</v>
      </c>
      <c r="W67" s="960">
        <v>383.47</v>
      </c>
      <c r="X67" s="960">
        <v>958.68</v>
      </c>
      <c r="Y67" s="960">
        <v>958.68</v>
      </c>
    </row>
    <row r="68" spans="1:25" x14ac:dyDescent="0.2">
      <c r="A68" s="958">
        <v>61</v>
      </c>
      <c r="B68" s="960">
        <v>12.5</v>
      </c>
      <c r="C68" s="960">
        <v>12.5</v>
      </c>
      <c r="D68" s="960"/>
      <c r="E68" s="960"/>
      <c r="F68" s="960">
        <v>7.5</v>
      </c>
      <c r="G68" s="960">
        <v>7.5</v>
      </c>
      <c r="H68" s="960">
        <v>10.01</v>
      </c>
      <c r="I68" s="960">
        <v>10.01</v>
      </c>
      <c r="J68" s="960">
        <v>25</v>
      </c>
      <c r="K68" s="960">
        <v>25</v>
      </c>
      <c r="L68" s="960"/>
      <c r="M68" s="960"/>
      <c r="N68" s="960">
        <v>15.01</v>
      </c>
      <c r="O68" s="960">
        <v>15.01</v>
      </c>
      <c r="P68" s="960">
        <v>20</v>
      </c>
      <c r="Q68" s="960">
        <v>20</v>
      </c>
      <c r="R68" s="960">
        <v>3877.31</v>
      </c>
      <c r="S68" s="960">
        <v>3877.31</v>
      </c>
      <c r="T68" s="960">
        <v>323.02</v>
      </c>
      <c r="U68" s="960">
        <v>323.02</v>
      </c>
      <c r="V68" s="960">
        <v>387.63</v>
      </c>
      <c r="W68" s="960">
        <v>387.63</v>
      </c>
      <c r="X68" s="960">
        <v>969.06</v>
      </c>
      <c r="Y68" s="960">
        <v>969.06</v>
      </c>
    </row>
    <row r="69" spans="1:25" x14ac:dyDescent="0.2">
      <c r="A69" s="958">
        <v>62</v>
      </c>
      <c r="B69" s="960">
        <v>12.74</v>
      </c>
      <c r="C69" s="960">
        <v>12.74</v>
      </c>
      <c r="D69" s="960"/>
      <c r="E69" s="960"/>
      <c r="F69" s="960">
        <v>7.65</v>
      </c>
      <c r="G69" s="960">
        <v>7.65</v>
      </c>
      <c r="H69" s="960">
        <v>10.19</v>
      </c>
      <c r="I69" s="960">
        <v>10.19</v>
      </c>
      <c r="J69" s="960">
        <v>25.47</v>
      </c>
      <c r="K69" s="960">
        <v>25.47</v>
      </c>
      <c r="L69" s="960"/>
      <c r="M69" s="960"/>
      <c r="N69" s="960">
        <v>15.28</v>
      </c>
      <c r="O69" s="960">
        <v>15.28</v>
      </c>
      <c r="P69" s="960">
        <v>20.38</v>
      </c>
      <c r="Q69" s="960">
        <v>20.38</v>
      </c>
      <c r="R69" s="960">
        <v>3942.85</v>
      </c>
      <c r="S69" s="960">
        <v>3942.85</v>
      </c>
      <c r="T69" s="960">
        <v>328.58</v>
      </c>
      <c r="U69" s="960">
        <v>328.58</v>
      </c>
      <c r="V69" s="960">
        <v>394.3</v>
      </c>
      <c r="W69" s="960">
        <v>394.3</v>
      </c>
      <c r="X69" s="960">
        <v>985.74</v>
      </c>
      <c r="Y69" s="960">
        <v>985.74</v>
      </c>
    </row>
    <row r="70" spans="1:25" x14ac:dyDescent="0.2">
      <c r="A70" s="958">
        <v>63</v>
      </c>
      <c r="B70" s="960">
        <v>12.85</v>
      </c>
      <c r="C70" s="960">
        <v>12.85</v>
      </c>
      <c r="D70" s="960"/>
      <c r="E70" s="960"/>
      <c r="F70" s="960">
        <v>7.71</v>
      </c>
      <c r="G70" s="960">
        <v>7.71</v>
      </c>
      <c r="H70" s="960">
        <v>10.28</v>
      </c>
      <c r="I70" s="960">
        <v>10.28</v>
      </c>
      <c r="J70" s="960">
        <v>25.68</v>
      </c>
      <c r="K70" s="960">
        <v>25.68</v>
      </c>
      <c r="L70" s="960"/>
      <c r="M70" s="960"/>
      <c r="N70" s="960">
        <v>15.41</v>
      </c>
      <c r="O70" s="960">
        <v>15.41</v>
      </c>
      <c r="P70" s="960">
        <v>20.55</v>
      </c>
      <c r="Q70" s="960">
        <v>20.55</v>
      </c>
      <c r="R70" s="960">
        <v>4007.35</v>
      </c>
      <c r="S70" s="960">
        <v>4007.35</v>
      </c>
      <c r="T70" s="960">
        <v>333.93</v>
      </c>
      <c r="U70" s="960">
        <v>333.93</v>
      </c>
      <c r="V70" s="960">
        <v>400.72</v>
      </c>
      <c r="W70" s="960">
        <v>400.72</v>
      </c>
      <c r="X70" s="960">
        <v>1001.8</v>
      </c>
      <c r="Y70" s="960">
        <v>1001.8</v>
      </c>
    </row>
    <row r="71" spans="1:25" x14ac:dyDescent="0.2">
      <c r="A71" s="958">
        <v>64</v>
      </c>
      <c r="B71" s="960">
        <v>13.06</v>
      </c>
      <c r="C71" s="960">
        <v>13.06</v>
      </c>
      <c r="D71" s="960"/>
      <c r="E71" s="960"/>
      <c r="F71" s="960">
        <v>7.84</v>
      </c>
      <c r="G71" s="960">
        <v>7.84</v>
      </c>
      <c r="H71" s="960">
        <v>10.45</v>
      </c>
      <c r="I71" s="960">
        <v>10.45</v>
      </c>
      <c r="J71" s="960">
        <v>26.13</v>
      </c>
      <c r="K71" s="960">
        <v>26.13</v>
      </c>
      <c r="L71" s="960"/>
      <c r="M71" s="960"/>
      <c r="N71" s="960">
        <v>15.68</v>
      </c>
      <c r="O71" s="960">
        <v>15.68</v>
      </c>
      <c r="P71" s="960">
        <v>20.9</v>
      </c>
      <c r="Q71" s="960">
        <v>20.9</v>
      </c>
      <c r="R71" s="960">
        <v>4050.77</v>
      </c>
      <c r="S71" s="960">
        <v>4050.77</v>
      </c>
      <c r="T71" s="960">
        <v>337.6</v>
      </c>
      <c r="U71" s="960">
        <v>337.6</v>
      </c>
      <c r="V71" s="960">
        <v>405.12</v>
      </c>
      <c r="W71" s="960">
        <v>405.12</v>
      </c>
      <c r="X71" s="960">
        <v>1012.8</v>
      </c>
      <c r="Y71" s="960">
        <v>1012.8</v>
      </c>
    </row>
    <row r="72" spans="1:25" x14ac:dyDescent="0.2">
      <c r="A72" s="958">
        <v>65</v>
      </c>
      <c r="B72" s="960">
        <v>13.17</v>
      </c>
      <c r="C72" s="960">
        <v>13.17</v>
      </c>
      <c r="D72" s="960"/>
      <c r="E72" s="960"/>
      <c r="F72" s="960">
        <v>7.9</v>
      </c>
      <c r="G72" s="960">
        <v>7.9</v>
      </c>
      <c r="H72" s="960">
        <v>10.54</v>
      </c>
      <c r="I72" s="960">
        <v>10.54</v>
      </c>
      <c r="J72" s="960">
        <v>26.35</v>
      </c>
      <c r="K72" s="960">
        <v>26.35</v>
      </c>
      <c r="L72" s="960"/>
      <c r="M72" s="960"/>
      <c r="N72" s="960">
        <v>15.81</v>
      </c>
      <c r="O72" s="960">
        <v>15.81</v>
      </c>
      <c r="P72" s="960">
        <v>21.08</v>
      </c>
      <c r="Q72" s="960">
        <v>21.08</v>
      </c>
      <c r="R72" s="960">
        <v>4115.2700000000004</v>
      </c>
      <c r="S72" s="960">
        <v>4115.2700000000004</v>
      </c>
      <c r="T72" s="960">
        <v>342.95</v>
      </c>
      <c r="U72" s="960">
        <v>342.95</v>
      </c>
      <c r="V72" s="960">
        <v>411.54</v>
      </c>
      <c r="W72" s="960">
        <v>411.54</v>
      </c>
      <c r="X72" s="960">
        <v>1028.8599999999999</v>
      </c>
      <c r="Y72" s="960">
        <v>1028.8599999999999</v>
      </c>
    </row>
    <row r="73" spans="1:25" x14ac:dyDescent="0.2">
      <c r="A73" s="958">
        <v>66</v>
      </c>
      <c r="B73" s="960">
        <v>13.4</v>
      </c>
      <c r="C73" s="960">
        <v>13.4</v>
      </c>
      <c r="D73" s="960"/>
      <c r="E73" s="960"/>
      <c r="F73" s="960">
        <v>8.0399999999999991</v>
      </c>
      <c r="G73" s="960">
        <v>8.0399999999999991</v>
      </c>
      <c r="H73" s="960">
        <v>10.73</v>
      </c>
      <c r="I73" s="960">
        <v>10.73</v>
      </c>
      <c r="J73" s="960">
        <v>26.81</v>
      </c>
      <c r="K73" s="960">
        <v>26.81</v>
      </c>
      <c r="L73" s="960"/>
      <c r="M73" s="960"/>
      <c r="N73" s="960">
        <v>16.079999999999998</v>
      </c>
      <c r="O73" s="960">
        <v>16.079999999999998</v>
      </c>
      <c r="P73" s="960">
        <v>21.45</v>
      </c>
      <c r="Q73" s="960">
        <v>21.45</v>
      </c>
      <c r="R73" s="960">
        <v>4179.66</v>
      </c>
      <c r="S73" s="960">
        <v>4179.66</v>
      </c>
      <c r="T73" s="960">
        <v>348.3</v>
      </c>
      <c r="U73" s="960">
        <v>348.3</v>
      </c>
      <c r="V73" s="960">
        <v>417.96</v>
      </c>
      <c r="W73" s="960">
        <v>417.96</v>
      </c>
      <c r="X73" s="960">
        <v>1044.9000000000001</v>
      </c>
      <c r="Y73" s="960">
        <v>1044.9000000000001</v>
      </c>
    </row>
    <row r="74" spans="1:25" x14ac:dyDescent="0.2">
      <c r="A74" s="958">
        <v>67</v>
      </c>
      <c r="B74" s="960">
        <v>13.52</v>
      </c>
      <c r="C74" s="960">
        <v>13.52</v>
      </c>
      <c r="D74" s="960"/>
      <c r="E74" s="960"/>
      <c r="F74" s="960">
        <v>8.11</v>
      </c>
      <c r="G74" s="960">
        <v>8.11</v>
      </c>
      <c r="H74" s="960">
        <v>10.81</v>
      </c>
      <c r="I74" s="960">
        <v>10.81</v>
      </c>
      <c r="J74" s="960">
        <v>27.03</v>
      </c>
      <c r="K74" s="960">
        <v>27.03</v>
      </c>
      <c r="L74" s="960"/>
      <c r="M74" s="960"/>
      <c r="N74" s="960">
        <v>16.23</v>
      </c>
      <c r="O74" s="960">
        <v>16.23</v>
      </c>
      <c r="P74" s="960">
        <v>21.62</v>
      </c>
      <c r="Q74" s="960">
        <v>21.62</v>
      </c>
      <c r="R74" s="960">
        <v>4180.7</v>
      </c>
      <c r="S74" s="960">
        <v>4180.7</v>
      </c>
      <c r="T74" s="960">
        <v>348.72</v>
      </c>
      <c r="U74" s="960">
        <v>348.72</v>
      </c>
      <c r="V74" s="960">
        <v>418.46</v>
      </c>
      <c r="W74" s="960">
        <v>418.46</v>
      </c>
      <c r="X74" s="960">
        <v>1046.1500000000001</v>
      </c>
      <c r="Y74" s="960">
        <v>1046.1500000000001</v>
      </c>
    </row>
    <row r="75" spans="1:25" x14ac:dyDescent="0.2">
      <c r="A75" s="958">
        <v>68</v>
      </c>
      <c r="B75" s="960">
        <v>13.73</v>
      </c>
      <c r="C75" s="960">
        <v>13.73</v>
      </c>
      <c r="D75" s="960"/>
      <c r="E75" s="960"/>
      <c r="F75" s="960">
        <v>8.25</v>
      </c>
      <c r="G75" s="960">
        <v>8.25</v>
      </c>
      <c r="H75" s="960">
        <v>10.98</v>
      </c>
      <c r="I75" s="960">
        <v>10.98</v>
      </c>
      <c r="J75" s="960">
        <v>27.47</v>
      </c>
      <c r="K75" s="960">
        <v>27.47</v>
      </c>
      <c r="L75" s="960"/>
      <c r="M75" s="960"/>
      <c r="N75" s="960">
        <v>16.48</v>
      </c>
      <c r="O75" s="960">
        <v>16.48</v>
      </c>
      <c r="P75" s="960">
        <v>21.98</v>
      </c>
      <c r="Q75" s="960">
        <v>21.98</v>
      </c>
      <c r="R75" s="960">
        <v>4245.21</v>
      </c>
      <c r="S75" s="960">
        <v>4245.21</v>
      </c>
      <c r="T75" s="960">
        <v>353.76</v>
      </c>
      <c r="U75" s="960">
        <v>353.76</v>
      </c>
      <c r="V75" s="960">
        <v>424.51</v>
      </c>
      <c r="W75" s="960">
        <v>424.51</v>
      </c>
      <c r="X75" s="960">
        <v>1061.27</v>
      </c>
      <c r="Y75" s="960">
        <v>1061.27</v>
      </c>
    </row>
    <row r="76" spans="1:25" x14ac:dyDescent="0.2">
      <c r="A76" s="958">
        <v>69</v>
      </c>
      <c r="B76" s="960">
        <v>13.95</v>
      </c>
      <c r="C76" s="960">
        <v>13.95</v>
      </c>
      <c r="D76" s="960"/>
      <c r="E76" s="960"/>
      <c r="F76" s="960">
        <v>8.3699999999999992</v>
      </c>
      <c r="G76" s="960">
        <v>8.3699999999999992</v>
      </c>
      <c r="H76" s="960">
        <v>11.16</v>
      </c>
      <c r="I76" s="960">
        <v>11.16</v>
      </c>
      <c r="J76" s="960">
        <v>27.91</v>
      </c>
      <c r="K76" s="960">
        <v>27.91</v>
      </c>
      <c r="L76" s="960"/>
      <c r="M76" s="960"/>
      <c r="N76" s="960">
        <v>16.75</v>
      </c>
      <c r="O76" s="960">
        <v>16.75</v>
      </c>
      <c r="P76" s="960">
        <v>22.32</v>
      </c>
      <c r="Q76" s="960">
        <v>22.32</v>
      </c>
      <c r="R76" s="960">
        <v>4317.99</v>
      </c>
      <c r="S76" s="960">
        <v>4317.99</v>
      </c>
      <c r="T76" s="960">
        <v>359.83</v>
      </c>
      <c r="U76" s="960">
        <v>359.83</v>
      </c>
      <c r="V76" s="960">
        <v>431.8</v>
      </c>
      <c r="W76" s="960">
        <v>431.8</v>
      </c>
      <c r="X76" s="960">
        <v>1079.5</v>
      </c>
      <c r="Y76" s="960">
        <v>1079.5</v>
      </c>
    </row>
    <row r="77" spans="1:25" x14ac:dyDescent="0.2">
      <c r="A77" s="958">
        <v>70</v>
      </c>
      <c r="B77" s="960">
        <v>14.19</v>
      </c>
      <c r="C77" s="960">
        <v>14.19</v>
      </c>
      <c r="D77" s="960"/>
      <c r="E77" s="960"/>
      <c r="F77" s="960">
        <v>8.51</v>
      </c>
      <c r="G77" s="960">
        <v>8.51</v>
      </c>
      <c r="H77" s="960">
        <v>11.34</v>
      </c>
      <c r="I77" s="960">
        <v>11.34</v>
      </c>
      <c r="J77" s="960">
        <v>28.37</v>
      </c>
      <c r="K77" s="960">
        <v>28.37</v>
      </c>
      <c r="L77" s="960"/>
      <c r="M77" s="960"/>
      <c r="N77" s="960">
        <v>17.02</v>
      </c>
      <c r="O77" s="960">
        <v>17.02</v>
      </c>
      <c r="P77" s="960">
        <v>22.69</v>
      </c>
      <c r="Q77" s="960">
        <v>22.69</v>
      </c>
      <c r="R77" s="960">
        <v>4384.79</v>
      </c>
      <c r="S77" s="960">
        <v>4384.79</v>
      </c>
      <c r="T77" s="960">
        <v>362.68</v>
      </c>
      <c r="U77" s="960">
        <v>362.68</v>
      </c>
      <c r="V77" s="960">
        <v>435.22</v>
      </c>
      <c r="W77" s="960">
        <v>435.22</v>
      </c>
      <c r="X77" s="960">
        <v>1088.05</v>
      </c>
      <c r="Y77" s="960">
        <v>1088.05</v>
      </c>
    </row>
    <row r="78" spans="1:25" x14ac:dyDescent="0.2">
      <c r="A78" s="958">
        <v>71</v>
      </c>
      <c r="B78" s="960">
        <v>14.29</v>
      </c>
      <c r="C78" s="960">
        <v>14.29</v>
      </c>
      <c r="D78" s="960"/>
      <c r="E78" s="960"/>
      <c r="F78" s="960">
        <v>8.57</v>
      </c>
      <c r="G78" s="960">
        <v>8.57</v>
      </c>
      <c r="H78" s="960">
        <v>11.44</v>
      </c>
      <c r="I78" s="960">
        <v>11.44</v>
      </c>
      <c r="J78" s="960">
        <v>28.6</v>
      </c>
      <c r="K78" s="960">
        <v>28.6</v>
      </c>
      <c r="L78" s="960"/>
      <c r="M78" s="960"/>
      <c r="N78" s="960">
        <v>17.149999999999999</v>
      </c>
      <c r="O78" s="960">
        <v>17.149999999999999</v>
      </c>
      <c r="P78" s="960">
        <v>22.86</v>
      </c>
      <c r="Q78" s="960">
        <v>22.86</v>
      </c>
      <c r="R78" s="960">
        <v>4409.13</v>
      </c>
      <c r="S78" s="960">
        <v>4409.13</v>
      </c>
      <c r="T78" s="960">
        <v>362.68</v>
      </c>
      <c r="U78" s="960">
        <v>362.68</v>
      </c>
      <c r="V78" s="960">
        <v>435.22</v>
      </c>
      <c r="W78" s="960">
        <v>435.22</v>
      </c>
      <c r="X78" s="960">
        <v>1088.05</v>
      </c>
      <c r="Y78" s="960">
        <v>1088.05</v>
      </c>
    </row>
    <row r="79" spans="1:25" x14ac:dyDescent="0.2">
      <c r="A79" s="958">
        <v>72</v>
      </c>
      <c r="B79" s="960">
        <v>14.62</v>
      </c>
      <c r="C79" s="960">
        <v>14.62</v>
      </c>
      <c r="D79" s="960"/>
      <c r="E79" s="960"/>
      <c r="F79" s="960">
        <v>8.7799999999999994</v>
      </c>
      <c r="G79" s="960">
        <v>8.7799999999999994</v>
      </c>
      <c r="H79" s="960">
        <v>11.7</v>
      </c>
      <c r="I79" s="960">
        <v>11.7</v>
      </c>
      <c r="J79" s="960">
        <v>29.25</v>
      </c>
      <c r="K79" s="960">
        <v>29.25</v>
      </c>
      <c r="L79" s="960"/>
      <c r="M79" s="960"/>
      <c r="N79" s="960">
        <v>17.54</v>
      </c>
      <c r="O79" s="960">
        <v>17.54</v>
      </c>
      <c r="P79" s="960">
        <v>23.39</v>
      </c>
      <c r="Q79" s="960">
        <v>23.39</v>
      </c>
      <c r="R79" s="960">
        <v>4459.57</v>
      </c>
      <c r="S79" s="960">
        <v>4459.57</v>
      </c>
      <c r="T79" s="960">
        <v>362.68</v>
      </c>
      <c r="U79" s="960">
        <v>362.68</v>
      </c>
      <c r="V79" s="960">
        <v>435.22</v>
      </c>
      <c r="W79" s="960">
        <v>435.22</v>
      </c>
      <c r="X79" s="960">
        <v>1088.05</v>
      </c>
      <c r="Y79" s="960">
        <v>1088.05</v>
      </c>
    </row>
    <row r="80" spans="1:25" x14ac:dyDescent="0.2">
      <c r="A80" s="958">
        <v>73</v>
      </c>
      <c r="B80" s="960">
        <v>14.74</v>
      </c>
      <c r="C80" s="960">
        <v>14.74</v>
      </c>
      <c r="D80" s="960"/>
      <c r="E80" s="960"/>
      <c r="F80" s="960">
        <v>8.85</v>
      </c>
      <c r="G80" s="960">
        <v>8.85</v>
      </c>
      <c r="H80" s="960">
        <v>11.8</v>
      </c>
      <c r="I80" s="960">
        <v>11.8</v>
      </c>
      <c r="J80" s="960">
        <v>29.49</v>
      </c>
      <c r="K80" s="960">
        <v>29.49</v>
      </c>
      <c r="L80" s="960"/>
      <c r="M80" s="960"/>
      <c r="N80" s="960">
        <v>17.690000000000001</v>
      </c>
      <c r="O80" s="960">
        <v>17.690000000000001</v>
      </c>
      <c r="P80" s="960">
        <v>23.59</v>
      </c>
      <c r="Q80" s="960">
        <v>23.59</v>
      </c>
      <c r="R80" s="960">
        <v>4473.32</v>
      </c>
      <c r="S80" s="960">
        <v>4473.32</v>
      </c>
      <c r="T80" s="960">
        <v>362.68</v>
      </c>
      <c r="U80" s="960">
        <v>362.68</v>
      </c>
      <c r="V80" s="960">
        <v>435.22</v>
      </c>
      <c r="W80" s="960">
        <v>435.22</v>
      </c>
      <c r="X80" s="960">
        <v>1088.05</v>
      </c>
      <c r="Y80" s="960">
        <v>1088.05</v>
      </c>
    </row>
    <row r="81" spans="1:25" x14ac:dyDescent="0.2">
      <c r="A81" s="958">
        <v>74</v>
      </c>
      <c r="B81" s="960">
        <v>14.96</v>
      </c>
      <c r="C81" s="960">
        <v>14.96</v>
      </c>
      <c r="D81" s="960"/>
      <c r="E81" s="960"/>
      <c r="F81" s="960">
        <v>8.98</v>
      </c>
      <c r="G81" s="960">
        <v>8.98</v>
      </c>
      <c r="H81" s="960">
        <v>11.97</v>
      </c>
      <c r="I81" s="960">
        <v>11.97</v>
      </c>
      <c r="J81" s="960">
        <v>29.92</v>
      </c>
      <c r="K81" s="960">
        <v>29.92</v>
      </c>
      <c r="L81" s="960"/>
      <c r="M81" s="960"/>
      <c r="N81" s="960">
        <v>17.96</v>
      </c>
      <c r="O81" s="960">
        <v>17.96</v>
      </c>
      <c r="P81" s="960">
        <v>23.94</v>
      </c>
      <c r="Q81" s="960">
        <v>23.94</v>
      </c>
      <c r="R81" s="960">
        <v>4487.16</v>
      </c>
      <c r="S81" s="960">
        <v>4487.16</v>
      </c>
      <c r="T81" s="960">
        <v>362.68</v>
      </c>
      <c r="U81" s="960">
        <v>362.68</v>
      </c>
      <c r="V81" s="960">
        <v>435.22</v>
      </c>
      <c r="W81" s="960">
        <v>435.22</v>
      </c>
      <c r="X81" s="960">
        <v>1088.05</v>
      </c>
      <c r="Y81" s="960">
        <v>1088.05</v>
      </c>
    </row>
    <row r="82" spans="1:25" x14ac:dyDescent="0.2">
      <c r="A82" s="958">
        <v>75</v>
      </c>
      <c r="B82" s="960">
        <v>15.3</v>
      </c>
      <c r="C82" s="960">
        <v>15.3</v>
      </c>
      <c r="D82" s="960"/>
      <c r="E82" s="960"/>
      <c r="F82" s="960">
        <v>9.18</v>
      </c>
      <c r="G82" s="960">
        <v>9.18</v>
      </c>
      <c r="H82" s="960">
        <v>12.25</v>
      </c>
      <c r="I82" s="960">
        <v>12.25</v>
      </c>
      <c r="J82" s="960">
        <v>30.6</v>
      </c>
      <c r="K82" s="960">
        <v>30.6</v>
      </c>
      <c r="L82" s="960"/>
      <c r="M82" s="960"/>
      <c r="N82" s="960">
        <v>18.36</v>
      </c>
      <c r="O82" s="960">
        <v>18.36</v>
      </c>
      <c r="P82" s="960">
        <v>24.49</v>
      </c>
      <c r="Q82" s="960">
        <v>24.49</v>
      </c>
      <c r="R82" s="960">
        <v>4515.0600000000004</v>
      </c>
      <c r="S82" s="960">
        <v>4515.0600000000004</v>
      </c>
      <c r="T82" s="960">
        <v>362.68</v>
      </c>
      <c r="U82" s="960">
        <v>362.68</v>
      </c>
      <c r="V82" s="960">
        <v>435.22</v>
      </c>
      <c r="W82" s="960">
        <v>435.22</v>
      </c>
      <c r="X82" s="960">
        <v>1088.05</v>
      </c>
      <c r="Y82" s="960">
        <v>1088.05</v>
      </c>
    </row>
    <row r="83" spans="1:25" x14ac:dyDescent="0.2">
      <c r="A83" s="958">
        <v>76</v>
      </c>
      <c r="B83" s="960">
        <v>15.41</v>
      </c>
      <c r="C83" s="960">
        <v>15.41</v>
      </c>
      <c r="D83" s="960"/>
      <c r="E83" s="960"/>
      <c r="F83" s="960">
        <v>9.24</v>
      </c>
      <c r="G83" s="960">
        <v>9.24</v>
      </c>
      <c r="H83" s="960">
        <v>12.33</v>
      </c>
      <c r="I83" s="960">
        <v>12.33</v>
      </c>
      <c r="J83" s="960">
        <v>30.84</v>
      </c>
      <c r="K83" s="960">
        <v>30.84</v>
      </c>
      <c r="L83" s="960"/>
      <c r="M83" s="960"/>
      <c r="N83" s="960">
        <v>18.5</v>
      </c>
      <c r="O83" s="960">
        <v>18.5</v>
      </c>
      <c r="P83" s="960">
        <v>24.67</v>
      </c>
      <c r="Q83" s="960">
        <v>24.67</v>
      </c>
      <c r="R83" s="960">
        <v>4516.9399999999996</v>
      </c>
      <c r="S83" s="960">
        <v>4516.9399999999996</v>
      </c>
      <c r="T83" s="960">
        <v>362.68</v>
      </c>
      <c r="U83" s="960">
        <v>362.68</v>
      </c>
      <c r="V83" s="960">
        <v>435.22</v>
      </c>
      <c r="W83" s="960">
        <v>435.22</v>
      </c>
      <c r="X83" s="960">
        <v>1088.05</v>
      </c>
      <c r="Y83" s="960">
        <v>1088.05</v>
      </c>
    </row>
    <row r="84" spans="1:25" x14ac:dyDescent="0.2">
      <c r="A84" s="958">
        <v>77</v>
      </c>
      <c r="B84" s="960">
        <v>15.64</v>
      </c>
      <c r="C84" s="960">
        <v>15.64</v>
      </c>
      <c r="D84" s="960"/>
      <c r="E84" s="960"/>
      <c r="F84" s="960">
        <v>9.39</v>
      </c>
      <c r="G84" s="960">
        <v>9.39</v>
      </c>
      <c r="H84" s="960">
        <v>12.5</v>
      </c>
      <c r="I84" s="960">
        <v>12.5</v>
      </c>
      <c r="J84" s="960">
        <v>31.26</v>
      </c>
      <c r="K84" s="960">
        <v>31.26</v>
      </c>
      <c r="L84" s="960"/>
      <c r="M84" s="960"/>
      <c r="N84" s="960">
        <v>18.760000000000002</v>
      </c>
      <c r="O84" s="960">
        <v>18.760000000000002</v>
      </c>
      <c r="P84" s="960">
        <v>25.01</v>
      </c>
      <c r="Q84" s="960">
        <v>25.01</v>
      </c>
      <c r="R84" s="960">
        <v>4520.09</v>
      </c>
      <c r="S84" s="960">
        <v>4520.09</v>
      </c>
      <c r="T84" s="960">
        <v>362.68</v>
      </c>
      <c r="U84" s="960">
        <v>362.68</v>
      </c>
      <c r="V84" s="960">
        <v>435.22</v>
      </c>
      <c r="W84" s="960">
        <v>435.22</v>
      </c>
      <c r="X84" s="960">
        <v>1088.05</v>
      </c>
      <c r="Y84" s="960">
        <v>1088.05</v>
      </c>
    </row>
    <row r="85" spans="1:25" x14ac:dyDescent="0.2">
      <c r="A85" s="958">
        <v>78</v>
      </c>
      <c r="B85" s="960">
        <v>15.75</v>
      </c>
      <c r="C85" s="960">
        <v>15.75</v>
      </c>
      <c r="D85" s="960"/>
      <c r="E85" s="960"/>
      <c r="F85" s="960">
        <v>9.4499999999999993</v>
      </c>
      <c r="G85" s="960">
        <v>9.4499999999999993</v>
      </c>
      <c r="H85" s="960">
        <v>12.59</v>
      </c>
      <c r="I85" s="960">
        <v>12.59</v>
      </c>
      <c r="J85" s="960">
        <v>31.49</v>
      </c>
      <c r="K85" s="960">
        <v>31.49</v>
      </c>
      <c r="L85" s="960"/>
      <c r="M85" s="960"/>
      <c r="N85" s="960">
        <v>18.88</v>
      </c>
      <c r="O85" s="960">
        <v>18.88</v>
      </c>
      <c r="P85" s="960">
        <v>25.2</v>
      </c>
      <c r="Q85" s="960">
        <v>25.2</v>
      </c>
      <c r="R85" s="960">
        <v>4537.3999999999996</v>
      </c>
      <c r="S85" s="960">
        <v>4537.3999999999996</v>
      </c>
      <c r="T85" s="960">
        <v>362.68</v>
      </c>
      <c r="U85" s="960">
        <v>362.68</v>
      </c>
      <c r="V85" s="960">
        <v>435.22</v>
      </c>
      <c r="W85" s="960">
        <v>435.22</v>
      </c>
      <c r="X85" s="960">
        <v>1088.05</v>
      </c>
      <c r="Y85" s="960">
        <v>1088.05</v>
      </c>
    </row>
    <row r="86" spans="1:25" x14ac:dyDescent="0.2">
      <c r="A86" s="958">
        <v>79</v>
      </c>
      <c r="B86" s="960">
        <v>15.97</v>
      </c>
      <c r="C86" s="960">
        <v>15.97</v>
      </c>
      <c r="D86" s="960"/>
      <c r="E86" s="960"/>
      <c r="F86" s="960">
        <v>9.59</v>
      </c>
      <c r="G86" s="960">
        <v>9.59</v>
      </c>
      <c r="H86" s="960">
        <v>12.79</v>
      </c>
      <c r="I86" s="960">
        <v>12.79</v>
      </c>
      <c r="J86" s="960">
        <v>31.94</v>
      </c>
      <c r="K86" s="960">
        <v>31.94</v>
      </c>
      <c r="L86" s="960"/>
      <c r="M86" s="960"/>
      <c r="N86" s="960">
        <v>19.170000000000002</v>
      </c>
      <c r="O86" s="960">
        <v>19.170000000000002</v>
      </c>
      <c r="P86" s="960">
        <v>25.56</v>
      </c>
      <c r="Q86" s="960">
        <v>25.56</v>
      </c>
      <c r="R86" s="960">
        <v>4544.01</v>
      </c>
      <c r="S86" s="960">
        <v>4544.01</v>
      </c>
      <c r="T86" s="960">
        <v>362.68</v>
      </c>
      <c r="U86" s="960">
        <v>362.68</v>
      </c>
      <c r="V86" s="960">
        <v>435.22</v>
      </c>
      <c r="W86" s="960">
        <v>435.22</v>
      </c>
      <c r="X86" s="960">
        <v>1088.05</v>
      </c>
      <c r="Y86" s="960">
        <v>1088.05</v>
      </c>
    </row>
    <row r="87" spans="1:25" x14ac:dyDescent="0.2">
      <c r="A87" s="958">
        <v>80</v>
      </c>
      <c r="B87" s="960">
        <v>16.079999999999998</v>
      </c>
      <c r="C87" s="960">
        <v>16.079999999999998</v>
      </c>
      <c r="D87" s="960"/>
      <c r="E87" s="960"/>
      <c r="F87" s="960">
        <v>9.65</v>
      </c>
      <c r="G87" s="960">
        <v>9.65</v>
      </c>
      <c r="H87" s="960">
        <v>12.87</v>
      </c>
      <c r="I87" s="960">
        <v>12.87</v>
      </c>
      <c r="J87" s="960">
        <v>32.17</v>
      </c>
      <c r="K87" s="960">
        <v>32.17</v>
      </c>
      <c r="L87" s="960"/>
      <c r="M87" s="960"/>
      <c r="N87" s="960">
        <v>19.3</v>
      </c>
      <c r="O87" s="960">
        <v>19.3</v>
      </c>
      <c r="P87" s="960">
        <v>25.74</v>
      </c>
      <c r="Q87" s="960">
        <v>25.74</v>
      </c>
      <c r="R87" s="960">
        <v>4551.76</v>
      </c>
      <c r="S87" s="960">
        <v>4551.76</v>
      </c>
      <c r="T87" s="960">
        <v>362.68</v>
      </c>
      <c r="U87" s="960">
        <v>362.68</v>
      </c>
      <c r="V87" s="960">
        <v>435.22</v>
      </c>
      <c r="W87" s="960">
        <v>435.22</v>
      </c>
      <c r="X87" s="960">
        <v>1088.05</v>
      </c>
      <c r="Y87" s="960">
        <v>1088.05</v>
      </c>
    </row>
    <row r="88" spans="1:25" x14ac:dyDescent="0.2">
      <c r="A88" s="958">
        <v>81</v>
      </c>
      <c r="B88" s="960">
        <v>16.2</v>
      </c>
      <c r="C88" s="960">
        <v>16.2</v>
      </c>
      <c r="D88" s="960"/>
      <c r="E88" s="960"/>
      <c r="F88" s="960">
        <v>9.7100000000000009</v>
      </c>
      <c r="G88" s="960">
        <v>9.7100000000000009</v>
      </c>
      <c r="H88" s="960">
        <v>12.96</v>
      </c>
      <c r="I88" s="960">
        <v>12.96</v>
      </c>
      <c r="J88" s="960">
        <v>32.380000000000003</v>
      </c>
      <c r="K88" s="960">
        <v>32.380000000000003</v>
      </c>
      <c r="L88" s="960"/>
      <c r="M88" s="960"/>
      <c r="N88" s="960">
        <v>19.43</v>
      </c>
      <c r="O88" s="960">
        <v>19.43</v>
      </c>
      <c r="P88" s="960">
        <v>25.92</v>
      </c>
      <c r="Q88" s="960">
        <v>25.92</v>
      </c>
      <c r="R88" s="960">
        <v>4555.22</v>
      </c>
      <c r="S88" s="960">
        <v>4555.22</v>
      </c>
      <c r="T88" s="960">
        <v>362.68</v>
      </c>
      <c r="U88" s="960">
        <v>362.68</v>
      </c>
      <c r="V88" s="960">
        <v>435.22</v>
      </c>
      <c r="W88" s="960">
        <v>435.22</v>
      </c>
      <c r="X88" s="960">
        <v>1088.05</v>
      </c>
      <c r="Y88" s="960">
        <v>1088.05</v>
      </c>
    </row>
    <row r="89" spans="1:25" x14ac:dyDescent="0.2">
      <c r="A89" s="958">
        <v>82</v>
      </c>
      <c r="B89" s="960">
        <v>16.41</v>
      </c>
      <c r="C89" s="960">
        <v>16.41</v>
      </c>
      <c r="D89" s="960"/>
      <c r="E89" s="960"/>
      <c r="F89" s="960">
        <v>9.84</v>
      </c>
      <c r="G89" s="960">
        <v>9.84</v>
      </c>
      <c r="H89" s="960">
        <v>13.13</v>
      </c>
      <c r="I89" s="960">
        <v>13.13</v>
      </c>
      <c r="J89" s="960">
        <v>32.83</v>
      </c>
      <c r="K89" s="960">
        <v>32.83</v>
      </c>
      <c r="L89" s="960"/>
      <c r="M89" s="960"/>
      <c r="N89" s="960">
        <v>19.7</v>
      </c>
      <c r="O89" s="960">
        <v>19.7</v>
      </c>
      <c r="P89" s="960">
        <v>26.26</v>
      </c>
      <c r="Q89" s="960">
        <v>26.26</v>
      </c>
      <c r="R89" s="960">
        <v>4558.6899999999996</v>
      </c>
      <c r="S89" s="960">
        <v>4558.6899999999996</v>
      </c>
      <c r="T89" s="960">
        <v>362.68</v>
      </c>
      <c r="U89" s="960">
        <v>362.68</v>
      </c>
      <c r="V89" s="960">
        <v>435.22</v>
      </c>
      <c r="W89" s="960">
        <v>435.22</v>
      </c>
      <c r="X89" s="960">
        <v>1088.05</v>
      </c>
      <c r="Y89" s="960">
        <v>1088.05</v>
      </c>
    </row>
    <row r="90" spans="1:25" x14ac:dyDescent="0.2">
      <c r="A90" s="958">
        <v>83</v>
      </c>
      <c r="B90" s="960">
        <v>16.52</v>
      </c>
      <c r="C90" s="960">
        <v>16.52</v>
      </c>
      <c r="D90" s="960"/>
      <c r="E90" s="960"/>
      <c r="F90" s="960">
        <v>9.91</v>
      </c>
      <c r="G90" s="960">
        <v>9.91</v>
      </c>
      <c r="H90" s="960">
        <v>13.21</v>
      </c>
      <c r="I90" s="960">
        <v>13.21</v>
      </c>
      <c r="J90" s="960">
        <v>33.04</v>
      </c>
      <c r="K90" s="960">
        <v>33.04</v>
      </c>
      <c r="L90" s="960"/>
      <c r="M90" s="960"/>
      <c r="N90" s="960">
        <v>19.829999999999998</v>
      </c>
      <c r="O90" s="960">
        <v>19.829999999999998</v>
      </c>
      <c r="P90" s="960">
        <v>26.44</v>
      </c>
      <c r="Q90" s="960">
        <v>26.44</v>
      </c>
      <c r="R90" s="960">
        <v>4561.1000000000004</v>
      </c>
      <c r="S90" s="960">
        <v>4561.1000000000004</v>
      </c>
      <c r="T90" s="960">
        <v>362.68</v>
      </c>
      <c r="U90" s="960">
        <v>362.68</v>
      </c>
      <c r="V90" s="960">
        <v>435.22</v>
      </c>
      <c r="W90" s="960">
        <v>435.22</v>
      </c>
      <c r="X90" s="960">
        <v>1088.05</v>
      </c>
      <c r="Y90" s="960">
        <v>1088.05</v>
      </c>
    </row>
    <row r="91" spans="1:25" x14ac:dyDescent="0.2">
      <c r="A91" s="958">
        <v>84</v>
      </c>
      <c r="B91" s="960">
        <v>16.64</v>
      </c>
      <c r="C91" s="960">
        <v>16.64</v>
      </c>
      <c r="D91" s="960"/>
      <c r="E91" s="960"/>
      <c r="F91" s="960">
        <v>9.98</v>
      </c>
      <c r="G91" s="960">
        <v>9.98</v>
      </c>
      <c r="H91" s="960">
        <v>13.32</v>
      </c>
      <c r="I91" s="960">
        <v>13.32</v>
      </c>
      <c r="J91" s="960">
        <v>33.29</v>
      </c>
      <c r="K91" s="960">
        <v>33.29</v>
      </c>
      <c r="L91" s="960"/>
      <c r="M91" s="960"/>
      <c r="N91" s="960">
        <v>19.97</v>
      </c>
      <c r="O91" s="960">
        <v>19.97</v>
      </c>
      <c r="P91" s="960">
        <v>26.63</v>
      </c>
      <c r="Q91" s="960">
        <v>26.63</v>
      </c>
      <c r="R91" s="960">
        <v>4563.3100000000004</v>
      </c>
      <c r="S91" s="960">
        <v>4563.3100000000004</v>
      </c>
      <c r="T91" s="960">
        <v>362.68</v>
      </c>
      <c r="U91" s="960">
        <v>362.68</v>
      </c>
      <c r="V91" s="960">
        <v>435.22</v>
      </c>
      <c r="W91" s="960">
        <v>435.22</v>
      </c>
      <c r="X91" s="960">
        <v>1088.05</v>
      </c>
      <c r="Y91" s="960">
        <v>1088.05</v>
      </c>
    </row>
    <row r="92" spans="1:25" x14ac:dyDescent="0.2">
      <c r="A92" s="958">
        <v>85</v>
      </c>
      <c r="B92" s="960">
        <v>16.86</v>
      </c>
      <c r="C92" s="960">
        <v>16.86</v>
      </c>
      <c r="D92" s="960"/>
      <c r="E92" s="960"/>
      <c r="F92" s="960">
        <v>10.119999999999999</v>
      </c>
      <c r="G92" s="960">
        <v>10.119999999999999</v>
      </c>
      <c r="H92" s="960">
        <v>13.5</v>
      </c>
      <c r="I92" s="960">
        <v>13.5</v>
      </c>
      <c r="J92" s="960">
        <v>33.729999999999997</v>
      </c>
      <c r="K92" s="960">
        <v>33.729999999999997</v>
      </c>
      <c r="L92" s="960"/>
      <c r="M92" s="960"/>
      <c r="N92" s="960">
        <v>20.23</v>
      </c>
      <c r="O92" s="960">
        <v>20.23</v>
      </c>
      <c r="P92" s="960">
        <v>26.98</v>
      </c>
      <c r="Q92" s="960">
        <v>26.98</v>
      </c>
      <c r="R92" s="960">
        <v>4566.87</v>
      </c>
      <c r="S92" s="960">
        <v>4566.87</v>
      </c>
      <c r="T92" s="960">
        <v>362.68</v>
      </c>
      <c r="U92" s="960">
        <v>362.68</v>
      </c>
      <c r="V92" s="960">
        <v>435.22</v>
      </c>
      <c r="W92" s="960">
        <v>435.22</v>
      </c>
      <c r="X92" s="960">
        <v>1088.05</v>
      </c>
      <c r="Y92" s="960">
        <v>1088.05</v>
      </c>
    </row>
    <row r="93" spans="1:25" x14ac:dyDescent="0.2">
      <c r="A93" s="958">
        <v>86</v>
      </c>
      <c r="B93" s="960">
        <v>16.98</v>
      </c>
      <c r="C93" s="960">
        <v>16.98</v>
      </c>
      <c r="D93" s="960"/>
      <c r="E93" s="960"/>
      <c r="F93" s="960">
        <v>10.19</v>
      </c>
      <c r="G93" s="960">
        <v>10.19</v>
      </c>
      <c r="H93" s="960">
        <v>13.58</v>
      </c>
      <c r="I93" s="960">
        <v>13.58</v>
      </c>
      <c r="J93" s="960">
        <v>33.94</v>
      </c>
      <c r="K93" s="960">
        <v>33.94</v>
      </c>
      <c r="L93" s="960"/>
      <c r="M93" s="960"/>
      <c r="N93" s="960">
        <v>20.37</v>
      </c>
      <c r="O93" s="960">
        <v>20.37</v>
      </c>
      <c r="P93" s="960">
        <v>27.15</v>
      </c>
      <c r="Q93" s="960">
        <v>27.15</v>
      </c>
      <c r="R93" s="960">
        <v>4572.63</v>
      </c>
      <c r="S93" s="960">
        <v>4572.63</v>
      </c>
      <c r="T93" s="960">
        <v>362.68</v>
      </c>
      <c r="U93" s="960">
        <v>362.68</v>
      </c>
      <c r="V93" s="960">
        <v>435.22</v>
      </c>
      <c r="W93" s="960">
        <v>435.22</v>
      </c>
      <c r="X93" s="960">
        <v>1088.05</v>
      </c>
      <c r="Y93" s="960">
        <v>1088.05</v>
      </c>
    </row>
    <row r="94" spans="1:25" x14ac:dyDescent="0.2">
      <c r="A94" s="958">
        <v>87</v>
      </c>
      <c r="B94" s="960">
        <v>17.079999999999998</v>
      </c>
      <c r="C94" s="960">
        <v>17.079999999999998</v>
      </c>
      <c r="D94" s="960"/>
      <c r="E94" s="960"/>
      <c r="F94" s="960">
        <v>10.25</v>
      </c>
      <c r="G94" s="960">
        <v>10.25</v>
      </c>
      <c r="H94" s="960">
        <v>13.67</v>
      </c>
      <c r="I94" s="960">
        <v>13.67</v>
      </c>
      <c r="J94" s="960">
        <v>34.17</v>
      </c>
      <c r="K94" s="960">
        <v>34.17</v>
      </c>
      <c r="L94" s="960"/>
      <c r="M94" s="960"/>
      <c r="N94" s="960">
        <v>20.5</v>
      </c>
      <c r="O94" s="960">
        <v>20.5</v>
      </c>
      <c r="P94" s="960">
        <v>27.33</v>
      </c>
      <c r="Q94" s="960">
        <v>27.33</v>
      </c>
      <c r="R94" s="960">
        <v>4574.93</v>
      </c>
      <c r="S94" s="960">
        <v>4574.93</v>
      </c>
      <c r="T94" s="960">
        <v>362.68</v>
      </c>
      <c r="U94" s="960">
        <v>362.68</v>
      </c>
      <c r="V94" s="960">
        <v>435.22</v>
      </c>
      <c r="W94" s="960">
        <v>435.22</v>
      </c>
      <c r="X94" s="960">
        <v>1088.05</v>
      </c>
      <c r="Y94" s="960">
        <v>1088.05</v>
      </c>
    </row>
    <row r="95" spans="1:25" x14ac:dyDescent="0.2">
      <c r="A95" s="958">
        <v>88</v>
      </c>
      <c r="B95" s="960">
        <v>17.32</v>
      </c>
      <c r="C95" s="960">
        <v>17.32</v>
      </c>
      <c r="D95" s="960"/>
      <c r="E95" s="960"/>
      <c r="F95" s="960">
        <v>10.38</v>
      </c>
      <c r="G95" s="960">
        <v>10.38</v>
      </c>
      <c r="H95" s="960">
        <v>13.84</v>
      </c>
      <c r="I95" s="960">
        <v>13.84</v>
      </c>
      <c r="J95" s="960">
        <v>34.619999999999997</v>
      </c>
      <c r="K95" s="960">
        <v>34.619999999999997</v>
      </c>
      <c r="L95" s="960"/>
      <c r="M95" s="960"/>
      <c r="N95" s="960">
        <v>20.78</v>
      </c>
      <c r="O95" s="960">
        <v>20.78</v>
      </c>
      <c r="P95" s="960">
        <v>27.7</v>
      </c>
      <c r="Q95" s="960">
        <v>27.7</v>
      </c>
      <c r="R95" s="960">
        <v>4577.25</v>
      </c>
      <c r="S95" s="960">
        <v>4577.25</v>
      </c>
      <c r="T95" s="960">
        <v>362.68</v>
      </c>
      <c r="U95" s="960">
        <v>362.68</v>
      </c>
      <c r="V95" s="960">
        <v>435.22</v>
      </c>
      <c r="W95" s="960">
        <v>435.22</v>
      </c>
      <c r="X95" s="960">
        <v>1088.05</v>
      </c>
      <c r="Y95" s="960">
        <v>1088.05</v>
      </c>
    </row>
    <row r="96" spans="1:25" x14ac:dyDescent="0.2">
      <c r="A96" s="958">
        <v>89</v>
      </c>
      <c r="B96" s="960">
        <v>17.420000000000002</v>
      </c>
      <c r="C96" s="960">
        <v>17.420000000000002</v>
      </c>
      <c r="D96" s="960"/>
      <c r="E96" s="960"/>
      <c r="F96" s="960">
        <v>10.45</v>
      </c>
      <c r="G96" s="960">
        <v>10.45</v>
      </c>
      <c r="H96" s="960">
        <v>13.94</v>
      </c>
      <c r="I96" s="960">
        <v>13.94</v>
      </c>
      <c r="J96" s="960">
        <v>34.85</v>
      </c>
      <c r="K96" s="960">
        <v>34.85</v>
      </c>
      <c r="L96" s="960"/>
      <c r="M96" s="960"/>
      <c r="N96" s="960">
        <v>20.9</v>
      </c>
      <c r="O96" s="960">
        <v>20.9</v>
      </c>
      <c r="P96" s="960">
        <v>27.87</v>
      </c>
      <c r="Q96" s="960">
        <v>27.87</v>
      </c>
      <c r="R96" s="960">
        <v>4579.55</v>
      </c>
      <c r="S96" s="960">
        <v>4579.55</v>
      </c>
      <c r="T96" s="960">
        <v>362.68</v>
      </c>
      <c r="U96" s="960">
        <v>362.68</v>
      </c>
      <c r="V96" s="960">
        <v>435.22</v>
      </c>
      <c r="W96" s="960">
        <v>435.22</v>
      </c>
      <c r="X96" s="960">
        <v>1088.05</v>
      </c>
      <c r="Y96" s="960">
        <v>1088.05</v>
      </c>
    </row>
    <row r="97" spans="1:25" x14ac:dyDescent="0.2">
      <c r="A97" s="958">
        <v>90</v>
      </c>
      <c r="B97" s="960">
        <v>17.53</v>
      </c>
      <c r="C97" s="960">
        <v>17.53</v>
      </c>
      <c r="D97" s="960"/>
      <c r="E97" s="960"/>
      <c r="F97" s="960">
        <v>10.52</v>
      </c>
      <c r="G97" s="960">
        <v>10.52</v>
      </c>
      <c r="H97" s="960">
        <v>14.02</v>
      </c>
      <c r="I97" s="960">
        <v>14.02</v>
      </c>
      <c r="J97" s="960">
        <v>35.07</v>
      </c>
      <c r="K97" s="960">
        <v>35.07</v>
      </c>
      <c r="L97" s="960"/>
      <c r="M97" s="960"/>
      <c r="N97" s="960">
        <v>21.04</v>
      </c>
      <c r="O97" s="960">
        <v>21.04</v>
      </c>
      <c r="P97" s="960">
        <v>28.06</v>
      </c>
      <c r="Q97" s="960">
        <v>28.06</v>
      </c>
      <c r="R97" s="960">
        <v>4581.8599999999997</v>
      </c>
      <c r="S97" s="960">
        <v>4581.8599999999997</v>
      </c>
      <c r="T97" s="960">
        <v>362.68</v>
      </c>
      <c r="U97" s="960">
        <v>362.68</v>
      </c>
      <c r="V97" s="960">
        <v>435.22</v>
      </c>
      <c r="W97" s="960">
        <v>435.22</v>
      </c>
      <c r="X97" s="960">
        <v>1088.05</v>
      </c>
      <c r="Y97" s="960">
        <v>1088.05</v>
      </c>
    </row>
    <row r="98" spans="1:25" x14ac:dyDescent="0.2">
      <c r="A98" s="958">
        <v>91</v>
      </c>
      <c r="B98" s="960">
        <v>17.75</v>
      </c>
      <c r="C98" s="960">
        <v>17.75</v>
      </c>
      <c r="D98" s="960"/>
      <c r="E98" s="960"/>
      <c r="F98" s="960">
        <v>10.65</v>
      </c>
      <c r="G98" s="960">
        <v>10.65</v>
      </c>
      <c r="H98" s="960">
        <v>14.2</v>
      </c>
      <c r="I98" s="960">
        <v>14.2</v>
      </c>
      <c r="J98" s="960">
        <v>35.51</v>
      </c>
      <c r="K98" s="960">
        <v>35.51</v>
      </c>
      <c r="L98" s="960"/>
      <c r="M98" s="960"/>
      <c r="N98" s="960">
        <v>21.31</v>
      </c>
      <c r="O98" s="960">
        <v>21.31</v>
      </c>
      <c r="P98" s="960">
        <v>28.4</v>
      </c>
      <c r="Q98" s="960">
        <v>28.4</v>
      </c>
      <c r="R98" s="960"/>
      <c r="S98" s="960"/>
      <c r="T98" s="960"/>
      <c r="U98" s="960"/>
    </row>
    <row r="99" spans="1:25" x14ac:dyDescent="0.2">
      <c r="A99" s="958">
        <v>92</v>
      </c>
      <c r="B99" s="960">
        <v>17.87</v>
      </c>
      <c r="C99" s="960">
        <v>17.87</v>
      </c>
      <c r="D99" s="960"/>
      <c r="E99" s="960"/>
      <c r="F99" s="960">
        <v>10.72</v>
      </c>
      <c r="G99" s="960">
        <v>10.72</v>
      </c>
      <c r="H99" s="960">
        <v>14.29</v>
      </c>
      <c r="I99" s="960">
        <v>14.29</v>
      </c>
      <c r="J99" s="960">
        <v>35.72</v>
      </c>
      <c r="K99" s="960">
        <v>35.72</v>
      </c>
      <c r="L99" s="960"/>
      <c r="M99" s="960"/>
      <c r="N99" s="960">
        <v>21.43</v>
      </c>
      <c r="O99" s="960">
        <v>21.43</v>
      </c>
      <c r="P99" s="960">
        <v>28.58</v>
      </c>
      <c r="Q99" s="960">
        <v>28.58</v>
      </c>
      <c r="R99" s="960"/>
      <c r="S99" s="960"/>
      <c r="T99" s="960"/>
      <c r="U99" s="960"/>
    </row>
    <row r="100" spans="1:25" x14ac:dyDescent="0.2">
      <c r="A100" s="958">
        <v>93</v>
      </c>
      <c r="B100" s="960">
        <v>18.09</v>
      </c>
      <c r="C100" s="960">
        <v>18.09</v>
      </c>
      <c r="D100" s="960"/>
      <c r="E100" s="960"/>
      <c r="F100" s="960">
        <v>10.86</v>
      </c>
      <c r="G100" s="960">
        <v>10.86</v>
      </c>
      <c r="H100" s="960">
        <v>14.48</v>
      </c>
      <c r="I100" s="960">
        <v>14.48</v>
      </c>
      <c r="J100" s="960">
        <v>36.19</v>
      </c>
      <c r="K100" s="960">
        <v>36.19</v>
      </c>
      <c r="L100" s="960"/>
      <c r="M100" s="960"/>
      <c r="N100" s="960">
        <v>21.71</v>
      </c>
      <c r="O100" s="960">
        <v>21.71</v>
      </c>
      <c r="P100" s="960">
        <v>28.95</v>
      </c>
      <c r="Q100" s="960">
        <v>28.95</v>
      </c>
      <c r="R100" s="960"/>
      <c r="S100" s="960"/>
      <c r="T100" s="960"/>
      <c r="U100" s="960"/>
    </row>
    <row r="101" spans="1:25" x14ac:dyDescent="0.2">
      <c r="A101" s="958">
        <v>94</v>
      </c>
      <c r="B101" s="960">
        <v>18.43</v>
      </c>
      <c r="C101" s="960">
        <v>18.43</v>
      </c>
      <c r="D101" s="960"/>
      <c r="E101" s="960"/>
      <c r="F101" s="960">
        <v>11.06</v>
      </c>
      <c r="G101" s="960">
        <v>11.06</v>
      </c>
      <c r="H101" s="960">
        <v>14.73</v>
      </c>
      <c r="I101" s="960">
        <v>14.73</v>
      </c>
      <c r="J101" s="960">
        <v>36.840000000000003</v>
      </c>
      <c r="K101" s="960">
        <v>36.840000000000003</v>
      </c>
      <c r="L101" s="960"/>
      <c r="M101" s="960"/>
      <c r="N101" s="960">
        <v>22.1</v>
      </c>
      <c r="O101" s="960">
        <v>22.1</v>
      </c>
      <c r="P101" s="960">
        <v>29.48</v>
      </c>
      <c r="Q101" s="960">
        <v>29.48</v>
      </c>
      <c r="R101" s="960"/>
      <c r="S101" s="960"/>
      <c r="T101" s="960"/>
      <c r="U101" s="960"/>
    </row>
    <row r="102" spans="1:25" x14ac:dyDescent="0.2">
      <c r="A102" s="958">
        <v>95</v>
      </c>
      <c r="B102" s="960">
        <v>18.54</v>
      </c>
      <c r="C102" s="960">
        <v>18.54</v>
      </c>
      <c r="D102" s="960"/>
      <c r="E102" s="960"/>
      <c r="F102" s="960">
        <v>11.12</v>
      </c>
      <c r="G102" s="960">
        <v>11.12</v>
      </c>
      <c r="H102" s="960">
        <v>14.83</v>
      </c>
      <c r="I102" s="960">
        <v>14.83</v>
      </c>
      <c r="J102" s="960">
        <v>37.07</v>
      </c>
      <c r="K102" s="960">
        <v>37.07</v>
      </c>
      <c r="L102" s="960"/>
      <c r="M102" s="960"/>
      <c r="N102" s="960">
        <v>22.23</v>
      </c>
      <c r="O102" s="960">
        <v>22.23</v>
      </c>
      <c r="P102" s="960">
        <v>29.65</v>
      </c>
      <c r="Q102" s="960">
        <v>29.65</v>
      </c>
      <c r="R102" s="960"/>
      <c r="S102" s="960"/>
      <c r="T102" s="960"/>
      <c r="U102" s="960"/>
    </row>
    <row r="103" spans="1:25" x14ac:dyDescent="0.2">
      <c r="A103" s="958">
        <v>96</v>
      </c>
      <c r="B103" s="960">
        <v>18.649999999999999</v>
      </c>
      <c r="C103" s="960">
        <v>18.649999999999999</v>
      </c>
      <c r="D103" s="960"/>
      <c r="E103" s="960"/>
      <c r="F103" s="960">
        <v>11.19</v>
      </c>
      <c r="G103" s="960">
        <v>11.19</v>
      </c>
      <c r="H103" s="960">
        <v>14.92</v>
      </c>
      <c r="I103" s="960">
        <v>14.92</v>
      </c>
      <c r="J103" s="960">
        <v>37.299999999999997</v>
      </c>
      <c r="K103" s="960">
        <v>37.299999999999997</v>
      </c>
      <c r="L103" s="960"/>
      <c r="M103" s="960"/>
      <c r="N103" s="960">
        <v>22.38</v>
      </c>
      <c r="O103" s="960">
        <v>22.38</v>
      </c>
      <c r="P103" s="960">
        <v>29.84</v>
      </c>
      <c r="Q103" s="960">
        <v>29.84</v>
      </c>
      <c r="R103" s="960"/>
      <c r="S103" s="960"/>
      <c r="T103" s="960"/>
      <c r="U103" s="960"/>
    </row>
    <row r="104" spans="1:25" x14ac:dyDescent="0.2">
      <c r="A104" s="958">
        <v>97</v>
      </c>
      <c r="B104" s="960">
        <v>18.86</v>
      </c>
      <c r="C104" s="960">
        <v>18.86</v>
      </c>
      <c r="D104" s="960"/>
      <c r="E104" s="960"/>
      <c r="F104" s="960">
        <v>11.32</v>
      </c>
      <c r="G104" s="960">
        <v>11.32</v>
      </c>
      <c r="H104" s="960">
        <v>15.1</v>
      </c>
      <c r="I104" s="960">
        <v>15.1</v>
      </c>
      <c r="J104" s="960">
        <v>37.75</v>
      </c>
      <c r="K104" s="960">
        <v>37.75</v>
      </c>
      <c r="L104" s="960"/>
      <c r="M104" s="960"/>
      <c r="N104" s="960">
        <v>22.65</v>
      </c>
      <c r="O104" s="960">
        <v>22.65</v>
      </c>
      <c r="P104" s="960">
        <v>30.19</v>
      </c>
      <c r="Q104" s="960">
        <v>30.19</v>
      </c>
      <c r="R104" s="960"/>
      <c r="S104" s="960"/>
      <c r="T104" s="960"/>
      <c r="U104" s="960"/>
    </row>
    <row r="105" spans="1:25" x14ac:dyDescent="0.2">
      <c r="A105" s="958">
        <v>98</v>
      </c>
      <c r="B105" s="960">
        <v>18.989999999999998</v>
      </c>
      <c r="C105" s="960">
        <v>18.989999999999998</v>
      </c>
      <c r="D105" s="960"/>
      <c r="E105" s="960"/>
      <c r="F105" s="960">
        <v>11.39</v>
      </c>
      <c r="G105" s="960">
        <v>11.39</v>
      </c>
      <c r="H105" s="960">
        <v>15.19</v>
      </c>
      <c r="I105" s="960">
        <v>15.19</v>
      </c>
      <c r="J105" s="960">
        <v>37.96</v>
      </c>
      <c r="K105" s="960">
        <v>37.96</v>
      </c>
      <c r="L105" s="960"/>
      <c r="M105" s="960"/>
      <c r="N105" s="960">
        <v>22.77</v>
      </c>
      <c r="O105" s="960">
        <v>22.77</v>
      </c>
      <c r="P105" s="960">
        <v>30.37</v>
      </c>
      <c r="Q105" s="960">
        <v>30.37</v>
      </c>
      <c r="R105" s="960"/>
      <c r="S105" s="960"/>
      <c r="T105" s="960"/>
      <c r="U105" s="960"/>
    </row>
    <row r="106" spans="1:25" x14ac:dyDescent="0.2">
      <c r="A106" s="958">
        <v>99</v>
      </c>
      <c r="B106" s="960">
        <v>19.100000000000001</v>
      </c>
      <c r="C106" s="960">
        <v>19.100000000000001</v>
      </c>
      <c r="D106" s="960"/>
      <c r="E106" s="960"/>
      <c r="F106" s="960">
        <v>11.46</v>
      </c>
      <c r="G106" s="960">
        <v>11.46</v>
      </c>
      <c r="H106" s="960">
        <v>15.27</v>
      </c>
      <c r="I106" s="960">
        <v>15.27</v>
      </c>
      <c r="J106" s="960">
        <v>38.18</v>
      </c>
      <c r="K106" s="960">
        <v>38.18</v>
      </c>
      <c r="L106" s="960"/>
      <c r="M106" s="960"/>
      <c r="N106" s="960">
        <v>22.91</v>
      </c>
      <c r="O106" s="960">
        <v>22.91</v>
      </c>
      <c r="P106" s="960">
        <v>30.54</v>
      </c>
      <c r="Q106" s="960">
        <v>30.54</v>
      </c>
      <c r="R106" s="960"/>
      <c r="S106" s="960"/>
      <c r="T106" s="960"/>
      <c r="U106" s="960"/>
    </row>
    <row r="107" spans="1:25" x14ac:dyDescent="0.2">
      <c r="A107" s="958">
        <v>100</v>
      </c>
      <c r="B107" s="960">
        <v>19.43</v>
      </c>
      <c r="C107" s="960">
        <v>19.43</v>
      </c>
      <c r="D107" s="960"/>
      <c r="E107" s="960"/>
      <c r="F107" s="960">
        <v>11.66</v>
      </c>
      <c r="G107" s="960">
        <v>11.66</v>
      </c>
      <c r="H107" s="960">
        <v>15.56</v>
      </c>
      <c r="I107" s="960">
        <v>15.56</v>
      </c>
      <c r="J107" s="960">
        <v>38.86</v>
      </c>
      <c r="K107" s="960">
        <v>38.86</v>
      </c>
      <c r="L107" s="960"/>
      <c r="M107" s="960"/>
      <c r="N107" s="960">
        <v>23.32</v>
      </c>
      <c r="O107" s="960">
        <v>23.32</v>
      </c>
      <c r="P107" s="960">
        <v>31.09</v>
      </c>
      <c r="Q107" s="960">
        <v>31.09</v>
      </c>
      <c r="R107" s="960"/>
      <c r="S107" s="960"/>
      <c r="T107" s="960"/>
      <c r="U107" s="960"/>
    </row>
    <row r="108" spans="1:25" x14ac:dyDescent="0.2">
      <c r="A108" s="958">
        <v>101</v>
      </c>
      <c r="B108" s="960">
        <v>19.54</v>
      </c>
      <c r="C108" s="960">
        <v>19.54</v>
      </c>
      <c r="D108" s="960"/>
      <c r="E108" s="960"/>
      <c r="F108" s="960">
        <v>11.73</v>
      </c>
      <c r="G108" s="960">
        <v>11.73</v>
      </c>
      <c r="H108" s="960">
        <v>15.64</v>
      </c>
      <c r="I108" s="960">
        <v>15.64</v>
      </c>
      <c r="J108" s="960">
        <v>39.090000000000003</v>
      </c>
      <c r="K108" s="960">
        <v>39.090000000000003</v>
      </c>
      <c r="L108" s="960"/>
      <c r="M108" s="960"/>
      <c r="N108" s="960">
        <v>23.45</v>
      </c>
      <c r="O108" s="960">
        <v>23.45</v>
      </c>
      <c r="P108" s="960">
        <v>31.26</v>
      </c>
      <c r="Q108" s="960">
        <v>31.26</v>
      </c>
      <c r="R108" s="960"/>
      <c r="S108" s="960"/>
      <c r="T108" s="960"/>
      <c r="U108" s="960"/>
    </row>
    <row r="109" spans="1:25" x14ac:dyDescent="0.2">
      <c r="A109" s="958">
        <v>102</v>
      </c>
      <c r="B109" s="960">
        <v>19.66</v>
      </c>
      <c r="C109" s="960">
        <v>19.66</v>
      </c>
      <c r="D109" s="960"/>
      <c r="E109" s="960"/>
      <c r="F109" s="960">
        <v>11.79</v>
      </c>
      <c r="G109" s="960">
        <v>11.79</v>
      </c>
      <c r="H109" s="960">
        <v>15.73</v>
      </c>
      <c r="I109" s="960">
        <v>15.73</v>
      </c>
      <c r="J109" s="960">
        <v>39.299999999999997</v>
      </c>
      <c r="K109" s="960">
        <v>39.299999999999997</v>
      </c>
      <c r="L109" s="960"/>
      <c r="M109" s="960"/>
      <c r="N109" s="960">
        <v>23.58</v>
      </c>
      <c r="O109" s="960">
        <v>23.58</v>
      </c>
      <c r="P109" s="960">
        <v>31.45</v>
      </c>
      <c r="Q109" s="960">
        <v>31.45</v>
      </c>
      <c r="R109" s="960"/>
      <c r="S109" s="960"/>
      <c r="T109" s="960"/>
      <c r="U109" s="960"/>
    </row>
    <row r="110" spans="1:25" x14ac:dyDescent="0.2">
      <c r="A110" s="958">
        <v>103</v>
      </c>
      <c r="B110" s="960">
        <v>19.77</v>
      </c>
      <c r="C110" s="960">
        <v>19.77</v>
      </c>
      <c r="D110" s="960"/>
      <c r="E110" s="960"/>
      <c r="F110" s="960">
        <v>11.86</v>
      </c>
      <c r="G110" s="960">
        <v>11.86</v>
      </c>
      <c r="H110" s="960">
        <v>15.81</v>
      </c>
      <c r="I110" s="960">
        <v>15.81</v>
      </c>
      <c r="J110" s="960">
        <v>39.520000000000003</v>
      </c>
      <c r="K110" s="960">
        <v>39.520000000000003</v>
      </c>
      <c r="L110" s="960"/>
      <c r="M110" s="960"/>
      <c r="N110" s="960">
        <v>23.71</v>
      </c>
      <c r="O110" s="960">
        <v>23.71</v>
      </c>
      <c r="P110" s="960">
        <v>31.62</v>
      </c>
      <c r="Q110" s="960">
        <v>31.62</v>
      </c>
      <c r="R110" s="960"/>
      <c r="S110" s="960"/>
      <c r="T110" s="960"/>
      <c r="U110" s="960"/>
    </row>
    <row r="111" spans="1:25" x14ac:dyDescent="0.2">
      <c r="A111" s="958">
        <v>104</v>
      </c>
      <c r="B111" s="960">
        <v>19.88</v>
      </c>
      <c r="C111" s="960">
        <v>19.88</v>
      </c>
      <c r="D111" s="960"/>
      <c r="E111" s="960"/>
      <c r="F111" s="960">
        <v>11.93</v>
      </c>
      <c r="G111" s="960">
        <v>11.93</v>
      </c>
      <c r="H111" s="960">
        <v>15.9</v>
      </c>
      <c r="I111" s="960">
        <v>15.9</v>
      </c>
      <c r="J111" s="960">
        <v>39.76</v>
      </c>
      <c r="K111" s="960">
        <v>39.76</v>
      </c>
      <c r="L111" s="960"/>
      <c r="M111" s="960"/>
      <c r="N111" s="960">
        <v>23.86</v>
      </c>
      <c r="O111" s="960">
        <v>23.86</v>
      </c>
      <c r="P111" s="960">
        <v>31.81</v>
      </c>
      <c r="Q111" s="960">
        <v>31.81</v>
      </c>
      <c r="R111" s="960"/>
      <c r="S111" s="960"/>
      <c r="T111" s="960"/>
      <c r="U111" s="960"/>
    </row>
    <row r="112" spans="1:25" x14ac:dyDescent="0.2">
      <c r="A112" s="958">
        <v>105</v>
      </c>
      <c r="B112" s="960">
        <v>19.989999999999998</v>
      </c>
      <c r="C112" s="960">
        <v>19.989999999999998</v>
      </c>
      <c r="D112" s="960"/>
      <c r="E112" s="960"/>
      <c r="F112" s="960">
        <v>11.99</v>
      </c>
      <c r="G112" s="960">
        <v>11.99</v>
      </c>
      <c r="H112" s="960">
        <v>15.99</v>
      </c>
      <c r="I112" s="960">
        <v>15.99</v>
      </c>
      <c r="J112" s="960">
        <v>39.99</v>
      </c>
      <c r="K112" s="960">
        <v>39.99</v>
      </c>
      <c r="L112" s="960"/>
      <c r="M112" s="960"/>
      <c r="N112" s="960">
        <v>23.99</v>
      </c>
      <c r="O112" s="960">
        <v>23.99</v>
      </c>
      <c r="P112" s="960">
        <v>31.99</v>
      </c>
      <c r="Q112" s="960">
        <v>31.99</v>
      </c>
      <c r="R112" s="960"/>
      <c r="S112" s="960"/>
      <c r="T112" s="960"/>
      <c r="U112" s="960"/>
    </row>
    <row r="113" spans="1:21" x14ac:dyDescent="0.2">
      <c r="A113" s="958">
        <v>106</v>
      </c>
      <c r="B113" s="960">
        <v>20.100000000000001</v>
      </c>
      <c r="C113" s="960">
        <v>20.100000000000001</v>
      </c>
      <c r="D113" s="960"/>
      <c r="E113" s="960"/>
      <c r="F113" s="960">
        <v>12.06</v>
      </c>
      <c r="G113" s="960">
        <v>12.06</v>
      </c>
      <c r="H113" s="960">
        <v>16.07</v>
      </c>
      <c r="I113" s="960">
        <v>16.07</v>
      </c>
      <c r="J113" s="960">
        <v>40.200000000000003</v>
      </c>
      <c r="K113" s="960">
        <v>40.200000000000003</v>
      </c>
      <c r="L113" s="960"/>
      <c r="M113" s="960"/>
      <c r="N113" s="960">
        <v>24.13</v>
      </c>
      <c r="O113" s="960">
        <v>24.13</v>
      </c>
      <c r="P113" s="960">
        <v>32.17</v>
      </c>
      <c r="Q113" s="960">
        <v>32.17</v>
      </c>
      <c r="R113" s="960"/>
      <c r="S113" s="960"/>
      <c r="T113" s="960"/>
      <c r="U113" s="960"/>
    </row>
    <row r="114" spans="1:21" x14ac:dyDescent="0.2">
      <c r="A114" s="958">
        <v>107</v>
      </c>
      <c r="B114" s="960">
        <v>20.21</v>
      </c>
      <c r="C114" s="960">
        <v>20.21</v>
      </c>
      <c r="D114" s="960"/>
      <c r="E114" s="960"/>
      <c r="F114" s="960">
        <v>12.13</v>
      </c>
      <c r="G114" s="960">
        <v>12.13</v>
      </c>
      <c r="H114" s="960">
        <v>16.170000000000002</v>
      </c>
      <c r="I114" s="960">
        <v>16.170000000000002</v>
      </c>
      <c r="J114" s="960">
        <v>40.42</v>
      </c>
      <c r="K114" s="960">
        <v>40.42</v>
      </c>
      <c r="L114" s="960"/>
      <c r="M114" s="960"/>
      <c r="N114" s="960">
        <v>24.25</v>
      </c>
      <c r="O114" s="960">
        <v>24.25</v>
      </c>
      <c r="P114" s="960">
        <v>32.340000000000003</v>
      </c>
      <c r="Q114" s="960">
        <v>32.340000000000003</v>
      </c>
      <c r="R114" s="960"/>
      <c r="S114" s="960"/>
      <c r="T114" s="960"/>
      <c r="U114" s="960"/>
    </row>
    <row r="115" spans="1:21" x14ac:dyDescent="0.2">
      <c r="A115" s="958">
        <v>108</v>
      </c>
      <c r="B115" s="960">
        <v>20.329999999999998</v>
      </c>
      <c r="C115" s="960">
        <v>20.329999999999998</v>
      </c>
      <c r="D115" s="960"/>
      <c r="E115" s="960"/>
      <c r="F115" s="960">
        <v>12.2</v>
      </c>
      <c r="G115" s="960">
        <v>12.2</v>
      </c>
      <c r="H115" s="960">
        <v>16.260000000000002</v>
      </c>
      <c r="I115" s="960">
        <v>16.260000000000002</v>
      </c>
      <c r="J115" s="960">
        <v>40.64</v>
      </c>
      <c r="K115" s="960">
        <v>40.64</v>
      </c>
      <c r="L115" s="960"/>
      <c r="M115" s="960"/>
      <c r="N115" s="960">
        <v>24.38</v>
      </c>
      <c r="O115" s="960">
        <v>24.38</v>
      </c>
      <c r="P115" s="960">
        <v>32.51</v>
      </c>
      <c r="Q115" s="960">
        <v>32.51</v>
      </c>
      <c r="R115" s="960"/>
      <c r="S115" s="960"/>
      <c r="T115" s="960"/>
      <c r="U115" s="960"/>
    </row>
    <row r="116" spans="1:21" x14ac:dyDescent="0.2">
      <c r="A116" s="958">
        <v>109</v>
      </c>
      <c r="B116" s="960">
        <v>20.43</v>
      </c>
      <c r="C116" s="960">
        <v>20.43</v>
      </c>
      <c r="D116" s="960"/>
      <c r="E116" s="960"/>
      <c r="F116" s="960">
        <v>12.26</v>
      </c>
      <c r="G116" s="960">
        <v>12.26</v>
      </c>
      <c r="H116" s="960">
        <v>16.350000000000001</v>
      </c>
      <c r="I116" s="960">
        <v>16.350000000000001</v>
      </c>
      <c r="J116" s="960">
        <v>40.86</v>
      </c>
      <c r="K116" s="960">
        <v>40.86</v>
      </c>
      <c r="L116" s="960"/>
      <c r="M116" s="960"/>
      <c r="N116" s="960">
        <v>24.52</v>
      </c>
      <c r="O116" s="960">
        <v>24.52</v>
      </c>
      <c r="P116" s="960">
        <v>32.69</v>
      </c>
      <c r="Q116" s="960">
        <v>32.69</v>
      </c>
      <c r="R116" s="960"/>
      <c r="S116" s="960"/>
      <c r="T116" s="960"/>
      <c r="U116" s="960"/>
    </row>
    <row r="117" spans="1:21" x14ac:dyDescent="0.2">
      <c r="A117" s="958">
        <v>110</v>
      </c>
      <c r="B117" s="960">
        <v>20.67</v>
      </c>
      <c r="C117" s="960">
        <v>20.67</v>
      </c>
      <c r="D117" s="960"/>
      <c r="E117" s="960"/>
      <c r="F117" s="960">
        <v>12.4</v>
      </c>
      <c r="G117" s="960">
        <v>12.4</v>
      </c>
      <c r="H117" s="960">
        <v>16.53</v>
      </c>
      <c r="I117" s="960">
        <v>16.53</v>
      </c>
      <c r="J117" s="960">
        <v>41.32</v>
      </c>
      <c r="K117" s="960">
        <v>41.32</v>
      </c>
      <c r="L117" s="960"/>
      <c r="M117" s="960"/>
      <c r="N117" s="960">
        <v>24.8</v>
      </c>
      <c r="O117" s="960">
        <v>24.8</v>
      </c>
      <c r="P117" s="960">
        <v>33.049999999999997</v>
      </c>
      <c r="Q117" s="960">
        <v>33.049999999999997</v>
      </c>
      <c r="R117" s="960"/>
      <c r="S117" s="960"/>
      <c r="T117" s="960"/>
      <c r="U117" s="960"/>
    </row>
    <row r="118" spans="1:21" x14ac:dyDescent="0.2">
      <c r="A118" s="958">
        <v>111</v>
      </c>
      <c r="B118" s="960">
        <v>20.77</v>
      </c>
      <c r="C118" s="960">
        <v>20.77</v>
      </c>
      <c r="D118" s="960"/>
      <c r="E118" s="960"/>
      <c r="F118" s="960">
        <v>12.46</v>
      </c>
      <c r="G118" s="960">
        <v>12.46</v>
      </c>
      <c r="H118" s="960">
        <v>16.61</v>
      </c>
      <c r="I118" s="960">
        <v>16.61</v>
      </c>
      <c r="J118" s="960">
        <v>41.54</v>
      </c>
      <c r="K118" s="960">
        <v>41.54</v>
      </c>
      <c r="L118" s="960"/>
      <c r="M118" s="960"/>
      <c r="N118" s="960">
        <v>24.92</v>
      </c>
      <c r="O118" s="960">
        <v>24.92</v>
      </c>
      <c r="P118" s="960">
        <v>33.229999999999997</v>
      </c>
      <c r="Q118" s="960">
        <v>33.229999999999997</v>
      </c>
      <c r="R118" s="960"/>
      <c r="S118" s="960"/>
      <c r="T118" s="960"/>
      <c r="U118" s="960"/>
    </row>
    <row r="119" spans="1:21" x14ac:dyDescent="0.2">
      <c r="A119" s="958">
        <v>112</v>
      </c>
      <c r="B119" s="960">
        <v>20.88</v>
      </c>
      <c r="C119" s="960">
        <v>20.88</v>
      </c>
      <c r="D119" s="960"/>
      <c r="E119" s="960"/>
      <c r="F119" s="960">
        <v>12.53</v>
      </c>
      <c r="G119" s="960">
        <v>12.53</v>
      </c>
      <c r="H119" s="960">
        <v>16.71</v>
      </c>
      <c r="I119" s="960">
        <v>16.71</v>
      </c>
      <c r="J119" s="960">
        <v>41.77</v>
      </c>
      <c r="K119" s="960">
        <v>41.77</v>
      </c>
      <c r="L119" s="960"/>
      <c r="M119" s="960"/>
      <c r="N119" s="960">
        <v>25.05</v>
      </c>
      <c r="O119" s="960">
        <v>25.05</v>
      </c>
      <c r="P119" s="960">
        <v>33.4</v>
      </c>
      <c r="Q119" s="960">
        <v>33.4</v>
      </c>
      <c r="R119" s="960"/>
      <c r="S119" s="960"/>
      <c r="T119" s="960"/>
      <c r="U119" s="960"/>
    </row>
    <row r="120" spans="1:21" x14ac:dyDescent="0.2">
      <c r="A120" s="958">
        <v>113</v>
      </c>
      <c r="B120" s="960">
        <v>20.99</v>
      </c>
      <c r="C120" s="960">
        <v>20.99</v>
      </c>
      <c r="D120" s="960"/>
      <c r="E120" s="960"/>
      <c r="F120" s="960">
        <v>12.59</v>
      </c>
      <c r="G120" s="960">
        <v>12.59</v>
      </c>
      <c r="H120" s="960">
        <v>16.79</v>
      </c>
      <c r="I120" s="960">
        <v>16.79</v>
      </c>
      <c r="J120" s="960">
        <v>41.98</v>
      </c>
      <c r="K120" s="960">
        <v>41.98</v>
      </c>
      <c r="L120" s="960"/>
      <c r="M120" s="960"/>
      <c r="N120" s="960">
        <v>25.2</v>
      </c>
      <c r="O120" s="960">
        <v>25.2</v>
      </c>
      <c r="P120" s="960">
        <v>33.58</v>
      </c>
      <c r="Q120" s="960">
        <v>33.58</v>
      </c>
      <c r="R120" s="960"/>
      <c r="S120" s="960"/>
      <c r="T120" s="960"/>
      <c r="U120" s="960"/>
    </row>
    <row r="121" spans="1:21" x14ac:dyDescent="0.2">
      <c r="A121" s="958">
        <v>114</v>
      </c>
      <c r="B121" s="960">
        <v>21.1</v>
      </c>
      <c r="C121" s="960">
        <v>21.1</v>
      </c>
      <c r="D121" s="960"/>
      <c r="E121" s="960"/>
      <c r="F121" s="960">
        <v>12.65</v>
      </c>
      <c r="G121" s="960">
        <v>12.65</v>
      </c>
      <c r="H121" s="960">
        <v>16.89</v>
      </c>
      <c r="I121" s="960">
        <v>16.89</v>
      </c>
      <c r="J121" s="960">
        <v>42.2</v>
      </c>
      <c r="K121" s="960">
        <v>42.2</v>
      </c>
      <c r="L121" s="960"/>
      <c r="M121" s="960"/>
      <c r="N121" s="960">
        <v>25.33</v>
      </c>
      <c r="O121" s="960">
        <v>25.33</v>
      </c>
      <c r="P121" s="960">
        <v>33.76</v>
      </c>
      <c r="Q121" s="960">
        <v>33.76</v>
      </c>
      <c r="R121" s="960"/>
      <c r="S121" s="960"/>
      <c r="T121" s="960"/>
      <c r="U121" s="960"/>
    </row>
    <row r="122" spans="1:21" x14ac:dyDescent="0.2">
      <c r="A122" s="958">
        <v>115</v>
      </c>
      <c r="B122" s="960">
        <v>21.33</v>
      </c>
      <c r="C122" s="960">
        <v>21.33</v>
      </c>
      <c r="D122" s="960"/>
      <c r="E122" s="960"/>
      <c r="F122" s="960">
        <v>12.81</v>
      </c>
      <c r="G122" s="960">
        <v>12.81</v>
      </c>
      <c r="H122" s="960">
        <v>17.07</v>
      </c>
      <c r="I122" s="960">
        <v>17.07</v>
      </c>
      <c r="J122" s="960">
        <v>42.66</v>
      </c>
      <c r="K122" s="960">
        <v>42.66</v>
      </c>
      <c r="L122" s="960"/>
      <c r="M122" s="960"/>
      <c r="N122" s="960">
        <v>25.59</v>
      </c>
      <c r="O122" s="960">
        <v>25.59</v>
      </c>
      <c r="P122" s="960">
        <v>34.130000000000003</v>
      </c>
      <c r="Q122" s="960">
        <v>34.130000000000003</v>
      </c>
      <c r="R122" s="960"/>
      <c r="S122" s="960"/>
      <c r="T122" s="960"/>
      <c r="U122" s="960"/>
    </row>
    <row r="123" spans="1:21" x14ac:dyDescent="0.2">
      <c r="A123" s="958">
        <v>116</v>
      </c>
      <c r="B123" s="960">
        <v>21.44</v>
      </c>
      <c r="C123" s="960">
        <v>21.44</v>
      </c>
      <c r="D123" s="960"/>
      <c r="E123" s="960"/>
      <c r="F123" s="960">
        <v>12.87</v>
      </c>
      <c r="G123" s="960">
        <v>12.87</v>
      </c>
      <c r="H123" s="960">
        <v>17.149999999999999</v>
      </c>
      <c r="I123" s="960">
        <v>17.149999999999999</v>
      </c>
      <c r="J123" s="960">
        <v>42.88</v>
      </c>
      <c r="K123" s="960">
        <v>42.88</v>
      </c>
      <c r="L123" s="960"/>
      <c r="M123" s="960"/>
      <c r="N123" s="960">
        <v>25.72</v>
      </c>
      <c r="O123" s="960">
        <v>25.72</v>
      </c>
      <c r="P123" s="960">
        <v>34.31</v>
      </c>
      <c r="Q123" s="960">
        <v>34.31</v>
      </c>
      <c r="R123" s="960"/>
      <c r="S123" s="960"/>
      <c r="T123" s="960"/>
      <c r="U123" s="960"/>
    </row>
    <row r="124" spans="1:21" x14ac:dyDescent="0.2">
      <c r="A124" s="958">
        <v>117</v>
      </c>
      <c r="B124" s="960">
        <v>21.55</v>
      </c>
      <c r="C124" s="960">
        <v>21.55</v>
      </c>
      <c r="D124" s="960"/>
      <c r="E124" s="960"/>
      <c r="F124" s="960">
        <v>12.93</v>
      </c>
      <c r="G124" s="960">
        <v>12.93</v>
      </c>
      <c r="H124" s="960">
        <v>17.239999999999998</v>
      </c>
      <c r="I124" s="960">
        <v>17.239999999999998</v>
      </c>
      <c r="J124" s="960">
        <v>43.1</v>
      </c>
      <c r="K124" s="960">
        <v>43.1</v>
      </c>
      <c r="L124" s="960"/>
      <c r="M124" s="960"/>
      <c r="N124" s="960">
        <v>25.87</v>
      </c>
      <c r="O124" s="960">
        <v>25.87</v>
      </c>
      <c r="P124" s="960">
        <v>34.479999999999997</v>
      </c>
      <c r="Q124" s="960">
        <v>34.479999999999997</v>
      </c>
      <c r="R124" s="960"/>
      <c r="S124" s="960"/>
      <c r="T124" s="960"/>
      <c r="U124" s="960"/>
    </row>
    <row r="125" spans="1:21" x14ac:dyDescent="0.2">
      <c r="A125" s="958">
        <v>118</v>
      </c>
      <c r="B125" s="960">
        <v>21.65</v>
      </c>
      <c r="C125" s="960">
        <v>21.65</v>
      </c>
      <c r="D125" s="960"/>
      <c r="E125" s="960"/>
      <c r="F125" s="960">
        <v>13</v>
      </c>
      <c r="G125" s="960">
        <v>13</v>
      </c>
      <c r="H125" s="960">
        <v>17.329999999999998</v>
      </c>
      <c r="I125" s="960">
        <v>17.329999999999998</v>
      </c>
      <c r="J125" s="960">
        <v>43.33</v>
      </c>
      <c r="K125" s="960">
        <v>43.33</v>
      </c>
      <c r="L125" s="960"/>
      <c r="M125" s="960"/>
      <c r="N125" s="960">
        <v>26</v>
      </c>
      <c r="O125" s="960">
        <v>26</v>
      </c>
      <c r="P125" s="960">
        <v>34.65</v>
      </c>
      <c r="Q125" s="960">
        <v>34.65</v>
      </c>
      <c r="R125" s="960"/>
      <c r="S125" s="960"/>
      <c r="T125" s="960"/>
      <c r="U125" s="960"/>
    </row>
    <row r="126" spans="1:21" x14ac:dyDescent="0.2">
      <c r="A126" s="958">
        <v>119</v>
      </c>
      <c r="B126" s="960">
        <v>21.78</v>
      </c>
      <c r="C126" s="960">
        <v>21.78</v>
      </c>
      <c r="D126" s="960"/>
      <c r="E126" s="960"/>
      <c r="F126" s="960">
        <v>13.06</v>
      </c>
      <c r="G126" s="960">
        <v>13.06</v>
      </c>
      <c r="H126" s="960">
        <v>17.420000000000002</v>
      </c>
      <c r="I126" s="960">
        <v>17.420000000000002</v>
      </c>
      <c r="J126" s="960">
        <v>43.54</v>
      </c>
      <c r="K126" s="960">
        <v>43.54</v>
      </c>
      <c r="L126" s="960"/>
      <c r="M126" s="960"/>
      <c r="N126" s="960">
        <v>26.12</v>
      </c>
      <c r="O126" s="960">
        <v>26.12</v>
      </c>
      <c r="P126" s="960">
        <v>34.840000000000003</v>
      </c>
      <c r="Q126" s="960">
        <v>34.840000000000003</v>
      </c>
      <c r="R126" s="960"/>
      <c r="S126" s="960"/>
      <c r="T126" s="960"/>
      <c r="U126" s="960"/>
    </row>
    <row r="127" spans="1:21" x14ac:dyDescent="0.2">
      <c r="A127" s="958">
        <v>120</v>
      </c>
      <c r="B127" s="960">
        <v>21.78</v>
      </c>
      <c r="C127" s="960">
        <v>21.78</v>
      </c>
      <c r="D127" s="960"/>
      <c r="E127" s="960"/>
      <c r="F127" s="960">
        <v>13.06</v>
      </c>
      <c r="G127" s="960">
        <v>13.06</v>
      </c>
      <c r="H127" s="960">
        <v>17.420000000000002</v>
      </c>
      <c r="I127" s="960">
        <v>17.420000000000002</v>
      </c>
      <c r="J127" s="960">
        <v>43.54</v>
      </c>
      <c r="K127" s="960">
        <v>43.54</v>
      </c>
      <c r="L127" s="960"/>
      <c r="M127" s="960"/>
      <c r="N127" s="960">
        <v>26.12</v>
      </c>
      <c r="O127" s="960">
        <v>26.12</v>
      </c>
      <c r="P127" s="960">
        <v>34.840000000000003</v>
      </c>
      <c r="Q127" s="960">
        <v>34.840000000000003</v>
      </c>
      <c r="R127" s="960"/>
      <c r="S127" s="960"/>
      <c r="T127" s="960"/>
      <c r="U127" s="960"/>
    </row>
    <row r="128" spans="1:21" x14ac:dyDescent="0.2">
      <c r="A128" s="958">
        <v>121</v>
      </c>
      <c r="B128" s="960">
        <v>22.11</v>
      </c>
      <c r="C128" s="960">
        <v>22.11</v>
      </c>
      <c r="D128" s="960"/>
      <c r="E128" s="960"/>
      <c r="F128" s="960">
        <v>13.26</v>
      </c>
      <c r="G128" s="960">
        <v>13.26</v>
      </c>
      <c r="H128" s="960">
        <v>17.690000000000001</v>
      </c>
      <c r="I128" s="960">
        <v>17.690000000000001</v>
      </c>
      <c r="J128" s="960">
        <v>44.22</v>
      </c>
      <c r="K128" s="960">
        <v>44.22</v>
      </c>
      <c r="L128" s="960"/>
      <c r="M128" s="960"/>
      <c r="N128" s="960">
        <v>26.54</v>
      </c>
      <c r="O128" s="960">
        <v>26.54</v>
      </c>
      <c r="P128" s="960">
        <v>35.380000000000003</v>
      </c>
      <c r="Q128" s="960">
        <v>35.380000000000003</v>
      </c>
      <c r="R128" s="960"/>
      <c r="S128" s="960"/>
      <c r="T128" s="960"/>
      <c r="U128" s="960"/>
    </row>
    <row r="129" spans="1:21" x14ac:dyDescent="0.2">
      <c r="A129" s="958">
        <v>122</v>
      </c>
      <c r="B129" s="960">
        <v>22.32</v>
      </c>
      <c r="C129" s="960">
        <v>22.32</v>
      </c>
      <c r="D129" s="960"/>
      <c r="E129" s="960"/>
      <c r="F129" s="960">
        <v>13.4</v>
      </c>
      <c r="G129" s="960">
        <v>13.4</v>
      </c>
      <c r="H129" s="960">
        <v>17.87</v>
      </c>
      <c r="I129" s="960">
        <v>17.87</v>
      </c>
      <c r="J129" s="960">
        <v>44.66</v>
      </c>
      <c r="K129" s="960">
        <v>44.66</v>
      </c>
      <c r="L129" s="960"/>
      <c r="M129" s="960"/>
      <c r="N129" s="960">
        <v>26.79</v>
      </c>
      <c r="O129" s="960">
        <v>26.79</v>
      </c>
      <c r="P129" s="960">
        <v>35.729999999999997</v>
      </c>
      <c r="Q129" s="960">
        <v>35.729999999999997</v>
      </c>
      <c r="R129" s="960"/>
      <c r="S129" s="960"/>
      <c r="T129" s="960"/>
      <c r="U129" s="960"/>
    </row>
    <row r="130" spans="1:21" x14ac:dyDescent="0.2">
      <c r="A130" s="958">
        <v>123</v>
      </c>
      <c r="B130" s="960">
        <v>22.45</v>
      </c>
      <c r="C130" s="960">
        <v>22.45</v>
      </c>
      <c r="D130" s="960"/>
      <c r="E130" s="960"/>
      <c r="F130" s="960">
        <v>13.47</v>
      </c>
      <c r="G130" s="960">
        <v>13.47</v>
      </c>
      <c r="H130" s="960">
        <v>17.95</v>
      </c>
      <c r="I130" s="960">
        <v>17.95</v>
      </c>
      <c r="J130" s="960">
        <v>44.88</v>
      </c>
      <c r="K130" s="960">
        <v>44.88</v>
      </c>
      <c r="L130" s="960"/>
      <c r="M130" s="960"/>
      <c r="N130" s="960">
        <v>26.93</v>
      </c>
      <c r="O130" s="960">
        <v>26.93</v>
      </c>
      <c r="P130" s="960">
        <v>35.9</v>
      </c>
      <c r="Q130" s="960">
        <v>35.9</v>
      </c>
      <c r="R130" s="960"/>
      <c r="S130" s="960"/>
      <c r="T130" s="960"/>
      <c r="U130" s="960"/>
    </row>
    <row r="131" spans="1:21" x14ac:dyDescent="0.2">
      <c r="A131" s="958">
        <v>124</v>
      </c>
      <c r="B131" s="960">
        <v>22.45</v>
      </c>
      <c r="C131" s="960">
        <v>22.45</v>
      </c>
      <c r="D131" s="960"/>
      <c r="E131" s="960"/>
      <c r="F131" s="960">
        <v>13.47</v>
      </c>
      <c r="G131" s="960">
        <v>13.47</v>
      </c>
      <c r="H131" s="960">
        <v>17.95</v>
      </c>
      <c r="I131" s="960">
        <v>17.95</v>
      </c>
      <c r="J131" s="960">
        <v>44.88</v>
      </c>
      <c r="K131" s="960">
        <v>44.88</v>
      </c>
      <c r="L131" s="960"/>
      <c r="M131" s="960"/>
      <c r="N131" s="960">
        <v>26.93</v>
      </c>
      <c r="O131" s="960">
        <v>26.93</v>
      </c>
      <c r="P131" s="960">
        <v>35.9</v>
      </c>
      <c r="Q131" s="960">
        <v>35.9</v>
      </c>
      <c r="R131" s="960"/>
      <c r="S131" s="960"/>
      <c r="T131" s="960"/>
      <c r="U131" s="960"/>
    </row>
    <row r="132" spans="1:21" x14ac:dyDescent="0.2">
      <c r="A132" s="958">
        <v>125</v>
      </c>
      <c r="B132" s="960">
        <v>22.56</v>
      </c>
      <c r="C132" s="960">
        <v>22.56</v>
      </c>
      <c r="D132" s="960"/>
      <c r="E132" s="960"/>
      <c r="F132" s="960">
        <v>13.54</v>
      </c>
      <c r="G132" s="960">
        <v>13.54</v>
      </c>
      <c r="H132" s="960">
        <v>18.05</v>
      </c>
      <c r="I132" s="960">
        <v>18.05</v>
      </c>
      <c r="J132" s="960">
        <v>45.13</v>
      </c>
      <c r="K132" s="960">
        <v>45.13</v>
      </c>
      <c r="L132" s="960"/>
      <c r="M132" s="960"/>
      <c r="N132" s="960">
        <v>27.07</v>
      </c>
      <c r="O132" s="960">
        <v>27.07</v>
      </c>
      <c r="P132" s="960">
        <v>36.1</v>
      </c>
      <c r="Q132" s="960">
        <v>36.1</v>
      </c>
      <c r="R132" s="960"/>
      <c r="S132" s="960"/>
      <c r="T132" s="960"/>
      <c r="U132" s="960"/>
    </row>
    <row r="133" spans="1:21" x14ac:dyDescent="0.2">
      <c r="A133" s="958">
        <v>126</v>
      </c>
      <c r="B133" s="960">
        <v>22.67</v>
      </c>
      <c r="C133" s="960">
        <v>22.67</v>
      </c>
      <c r="D133" s="960"/>
      <c r="E133" s="960"/>
      <c r="F133" s="960">
        <v>13.6</v>
      </c>
      <c r="G133" s="960">
        <v>13.6</v>
      </c>
      <c r="H133" s="960">
        <v>18.13</v>
      </c>
      <c r="I133" s="960">
        <v>18.13</v>
      </c>
      <c r="J133" s="960">
        <v>45.34</v>
      </c>
      <c r="K133" s="960">
        <v>45.34</v>
      </c>
      <c r="L133" s="960"/>
      <c r="M133" s="960"/>
      <c r="N133" s="960">
        <v>27.2</v>
      </c>
      <c r="O133" s="960">
        <v>27.2</v>
      </c>
      <c r="P133" s="960">
        <v>36.28</v>
      </c>
      <c r="Q133" s="960">
        <v>36.28</v>
      </c>
      <c r="R133" s="960"/>
      <c r="S133" s="960"/>
      <c r="T133" s="960"/>
      <c r="U133" s="960"/>
    </row>
    <row r="134" spans="1:21" x14ac:dyDescent="0.2">
      <c r="A134" s="958">
        <v>127</v>
      </c>
      <c r="B134" s="960">
        <v>22.78</v>
      </c>
      <c r="C134" s="960">
        <v>22.78</v>
      </c>
      <c r="D134" s="960"/>
      <c r="E134" s="960"/>
      <c r="F134" s="960">
        <v>13.67</v>
      </c>
      <c r="G134" s="960">
        <v>13.67</v>
      </c>
      <c r="H134" s="960">
        <v>18.22</v>
      </c>
      <c r="I134" s="960">
        <v>18.22</v>
      </c>
      <c r="J134" s="960">
        <v>45.56</v>
      </c>
      <c r="K134" s="960">
        <v>45.56</v>
      </c>
      <c r="L134" s="960"/>
      <c r="M134" s="960"/>
      <c r="N134" s="960">
        <v>27.34</v>
      </c>
      <c r="O134" s="960">
        <v>27.34</v>
      </c>
      <c r="P134" s="960">
        <v>36.450000000000003</v>
      </c>
      <c r="Q134" s="960">
        <v>36.450000000000003</v>
      </c>
      <c r="R134" s="960"/>
      <c r="S134" s="960"/>
      <c r="T134" s="960"/>
      <c r="U134" s="960"/>
    </row>
    <row r="135" spans="1:21" x14ac:dyDescent="0.2">
      <c r="A135" s="958">
        <v>128</v>
      </c>
      <c r="B135" s="960">
        <v>22.78</v>
      </c>
      <c r="C135" s="960">
        <v>22.78</v>
      </c>
      <c r="D135" s="960"/>
      <c r="E135" s="960"/>
      <c r="F135" s="960">
        <v>13.67</v>
      </c>
      <c r="G135" s="960">
        <v>13.67</v>
      </c>
      <c r="H135" s="960">
        <v>18.22</v>
      </c>
      <c r="I135" s="960">
        <v>18.22</v>
      </c>
      <c r="J135" s="960">
        <v>45.56</v>
      </c>
      <c r="K135" s="960">
        <v>45.56</v>
      </c>
      <c r="L135" s="960"/>
      <c r="M135" s="960"/>
      <c r="N135" s="960">
        <v>27.34</v>
      </c>
      <c r="O135" s="960">
        <v>27.34</v>
      </c>
      <c r="P135" s="960">
        <v>36.450000000000003</v>
      </c>
      <c r="Q135" s="960">
        <v>36.450000000000003</v>
      </c>
      <c r="R135" s="960"/>
      <c r="S135" s="960"/>
      <c r="T135" s="960"/>
      <c r="U135" s="960"/>
    </row>
    <row r="136" spans="1:21" x14ac:dyDescent="0.2">
      <c r="A136" s="958">
        <v>129</v>
      </c>
      <c r="B136" s="960">
        <v>22.88</v>
      </c>
      <c r="C136" s="960">
        <v>22.88</v>
      </c>
      <c r="D136" s="960"/>
      <c r="E136" s="960"/>
      <c r="F136" s="960">
        <v>13.73</v>
      </c>
      <c r="G136" s="960">
        <v>13.73</v>
      </c>
      <c r="H136" s="960">
        <v>18.309999999999999</v>
      </c>
      <c r="I136" s="960">
        <v>18.309999999999999</v>
      </c>
      <c r="J136" s="960">
        <v>45.78</v>
      </c>
      <c r="K136" s="960">
        <v>45.78</v>
      </c>
      <c r="L136" s="960"/>
      <c r="M136" s="960"/>
      <c r="N136" s="960">
        <v>27.47</v>
      </c>
      <c r="O136" s="960">
        <v>27.47</v>
      </c>
      <c r="P136" s="960">
        <v>36.630000000000003</v>
      </c>
      <c r="Q136" s="960">
        <v>36.630000000000003</v>
      </c>
      <c r="R136" s="960"/>
      <c r="S136" s="960"/>
      <c r="T136" s="960"/>
      <c r="U136" s="960"/>
    </row>
    <row r="137" spans="1:21" x14ac:dyDescent="0.2">
      <c r="A137" s="958">
        <v>130</v>
      </c>
      <c r="B137" s="960">
        <v>23</v>
      </c>
      <c r="C137" s="960">
        <v>23</v>
      </c>
      <c r="D137" s="960"/>
      <c r="E137" s="960"/>
      <c r="F137" s="960">
        <v>13.8</v>
      </c>
      <c r="G137" s="960">
        <v>13.8</v>
      </c>
      <c r="H137" s="960">
        <v>18.41</v>
      </c>
      <c r="I137" s="960">
        <v>18.41</v>
      </c>
      <c r="J137" s="960">
        <v>46</v>
      </c>
      <c r="K137" s="960">
        <v>46</v>
      </c>
      <c r="L137" s="960"/>
      <c r="M137" s="960"/>
      <c r="N137" s="960">
        <v>27.6</v>
      </c>
      <c r="O137" s="960">
        <v>27.6</v>
      </c>
      <c r="P137" s="960">
        <v>36.799999999999997</v>
      </c>
      <c r="Q137" s="960">
        <v>36.799999999999997</v>
      </c>
      <c r="R137" s="960"/>
      <c r="S137" s="960"/>
      <c r="T137" s="960"/>
      <c r="U137" s="960"/>
    </row>
    <row r="138" spans="1:21" x14ac:dyDescent="0.2">
      <c r="A138" s="958">
        <v>131</v>
      </c>
      <c r="B138" s="960">
        <v>23.13</v>
      </c>
      <c r="C138" s="960">
        <v>23.13</v>
      </c>
      <c r="D138" s="960"/>
      <c r="E138" s="960"/>
      <c r="F138" s="960">
        <v>13.88</v>
      </c>
      <c r="G138" s="960">
        <v>13.88</v>
      </c>
      <c r="H138" s="960">
        <v>18.5</v>
      </c>
      <c r="I138" s="960">
        <v>18.5</v>
      </c>
      <c r="J138" s="960">
        <v>46.24</v>
      </c>
      <c r="K138" s="960">
        <v>46.24</v>
      </c>
      <c r="L138" s="960"/>
      <c r="M138" s="960"/>
      <c r="N138" s="960">
        <v>27.74</v>
      </c>
      <c r="O138" s="960">
        <v>27.74</v>
      </c>
      <c r="P138" s="960">
        <v>36.99</v>
      </c>
      <c r="Q138" s="960">
        <v>36.99</v>
      </c>
      <c r="R138" s="960"/>
      <c r="S138" s="960"/>
      <c r="T138" s="960"/>
      <c r="U138" s="960"/>
    </row>
    <row r="139" spans="1:21" x14ac:dyDescent="0.2">
      <c r="A139" s="958">
        <v>132</v>
      </c>
      <c r="B139" s="960">
        <v>23.13</v>
      </c>
      <c r="C139" s="960">
        <v>23.13</v>
      </c>
      <c r="D139" s="960"/>
      <c r="E139" s="960"/>
      <c r="F139" s="960">
        <v>13.88</v>
      </c>
      <c r="G139" s="960">
        <v>13.88</v>
      </c>
      <c r="H139" s="960">
        <v>18.5</v>
      </c>
      <c r="I139" s="960">
        <v>18.5</v>
      </c>
      <c r="J139" s="960">
        <v>46.24</v>
      </c>
      <c r="K139" s="960">
        <v>46.24</v>
      </c>
      <c r="L139" s="960"/>
      <c r="M139" s="960"/>
      <c r="N139" s="960">
        <v>27.74</v>
      </c>
      <c r="O139" s="960">
        <v>27.74</v>
      </c>
      <c r="P139" s="960">
        <v>36.99</v>
      </c>
      <c r="Q139" s="960">
        <v>36.99</v>
      </c>
      <c r="R139" s="960"/>
      <c r="S139" s="960"/>
      <c r="T139" s="960"/>
      <c r="U139" s="960"/>
    </row>
    <row r="140" spans="1:21" x14ac:dyDescent="0.2">
      <c r="A140" s="958">
        <v>133</v>
      </c>
      <c r="B140" s="960">
        <v>23.23</v>
      </c>
      <c r="C140" s="960">
        <v>23.23</v>
      </c>
      <c r="D140" s="960"/>
      <c r="E140" s="960"/>
      <c r="F140" s="960">
        <v>13.94</v>
      </c>
      <c r="G140" s="960">
        <v>13.94</v>
      </c>
      <c r="H140" s="960">
        <v>18.59</v>
      </c>
      <c r="I140" s="960">
        <v>18.59</v>
      </c>
      <c r="J140" s="960">
        <v>46.46</v>
      </c>
      <c r="K140" s="960">
        <v>46.46</v>
      </c>
      <c r="L140" s="960"/>
      <c r="M140" s="960"/>
      <c r="N140" s="960">
        <v>27.87</v>
      </c>
      <c r="O140" s="960">
        <v>27.87</v>
      </c>
      <c r="P140" s="960">
        <v>37.17</v>
      </c>
      <c r="Q140" s="960">
        <v>37.17</v>
      </c>
      <c r="R140" s="960"/>
      <c r="S140" s="960"/>
      <c r="T140" s="960"/>
      <c r="U140" s="960"/>
    </row>
    <row r="141" spans="1:21" x14ac:dyDescent="0.2">
      <c r="A141" s="958">
        <v>134</v>
      </c>
      <c r="B141" s="960">
        <v>23.34</v>
      </c>
      <c r="C141" s="960">
        <v>23.34</v>
      </c>
      <c r="D141" s="960"/>
      <c r="E141" s="960"/>
      <c r="F141" s="960">
        <v>14</v>
      </c>
      <c r="G141" s="960">
        <v>14</v>
      </c>
      <c r="H141" s="960">
        <v>18.670000000000002</v>
      </c>
      <c r="I141" s="960">
        <v>18.670000000000002</v>
      </c>
      <c r="J141" s="960">
        <v>46.69</v>
      </c>
      <c r="K141" s="960">
        <v>46.69</v>
      </c>
      <c r="L141" s="960"/>
      <c r="M141" s="960"/>
      <c r="N141" s="960">
        <v>28.02</v>
      </c>
      <c r="O141" s="960">
        <v>28.02</v>
      </c>
      <c r="P141" s="960">
        <v>37.340000000000003</v>
      </c>
      <c r="Q141" s="960">
        <v>37.340000000000003</v>
      </c>
      <c r="R141" s="960"/>
      <c r="S141" s="960"/>
      <c r="T141" s="960"/>
      <c r="U141" s="960"/>
    </row>
    <row r="142" spans="1:21" x14ac:dyDescent="0.2">
      <c r="A142" s="958">
        <v>135</v>
      </c>
      <c r="B142" s="960">
        <v>23.45</v>
      </c>
      <c r="C142" s="960">
        <v>23.45</v>
      </c>
      <c r="D142" s="960"/>
      <c r="E142" s="960"/>
      <c r="F142" s="960">
        <v>14.07</v>
      </c>
      <c r="G142" s="960">
        <v>14.07</v>
      </c>
      <c r="H142" s="960">
        <v>18.760000000000002</v>
      </c>
      <c r="I142" s="960">
        <v>18.760000000000002</v>
      </c>
      <c r="J142" s="960">
        <v>46.9</v>
      </c>
      <c r="K142" s="960">
        <v>46.9</v>
      </c>
      <c r="L142" s="960"/>
      <c r="M142" s="960"/>
      <c r="N142" s="960">
        <v>28.14</v>
      </c>
      <c r="O142" s="960">
        <v>28.14</v>
      </c>
      <c r="P142" s="960">
        <v>37.51</v>
      </c>
      <c r="Q142" s="960">
        <v>37.51</v>
      </c>
      <c r="R142" s="960"/>
      <c r="S142" s="960"/>
      <c r="T142" s="960"/>
      <c r="U142" s="960"/>
    </row>
    <row r="143" spans="1:21" x14ac:dyDescent="0.2">
      <c r="A143" s="958">
        <v>136</v>
      </c>
      <c r="B143" s="960">
        <v>23.56</v>
      </c>
      <c r="C143" s="960">
        <v>23.56</v>
      </c>
      <c r="D143" s="960"/>
      <c r="E143" s="960"/>
      <c r="F143" s="960">
        <v>14.14</v>
      </c>
      <c r="G143" s="960">
        <v>14.14</v>
      </c>
      <c r="H143" s="960">
        <v>18.84</v>
      </c>
      <c r="I143" s="960">
        <v>18.84</v>
      </c>
      <c r="J143" s="960">
        <v>47.11</v>
      </c>
      <c r="K143" s="960">
        <v>47.11</v>
      </c>
      <c r="L143" s="960"/>
      <c r="M143" s="960"/>
      <c r="N143" s="960">
        <v>28.27</v>
      </c>
      <c r="O143" s="960">
        <v>28.27</v>
      </c>
      <c r="P143" s="960">
        <v>37.700000000000003</v>
      </c>
      <c r="Q143" s="960">
        <v>37.700000000000003</v>
      </c>
      <c r="R143" s="960"/>
      <c r="S143" s="960"/>
      <c r="T143" s="960"/>
      <c r="U143" s="960"/>
    </row>
    <row r="144" spans="1:21" x14ac:dyDescent="0.2">
      <c r="A144" s="958">
        <v>137</v>
      </c>
      <c r="B144" s="960">
        <v>23.56</v>
      </c>
      <c r="C144" s="960">
        <v>23.56</v>
      </c>
      <c r="D144" s="960"/>
      <c r="E144" s="960"/>
      <c r="F144" s="960">
        <v>14.14</v>
      </c>
      <c r="G144" s="960">
        <v>14.14</v>
      </c>
      <c r="H144" s="960">
        <v>18.84</v>
      </c>
      <c r="I144" s="960">
        <v>18.84</v>
      </c>
      <c r="J144" s="960">
        <v>47.11</v>
      </c>
      <c r="K144" s="960">
        <v>47.11</v>
      </c>
      <c r="L144" s="960"/>
      <c r="M144" s="960"/>
      <c r="N144" s="960">
        <v>28.27</v>
      </c>
      <c r="O144" s="960">
        <v>28.27</v>
      </c>
      <c r="P144" s="960">
        <v>37.700000000000003</v>
      </c>
      <c r="Q144" s="960">
        <v>37.700000000000003</v>
      </c>
      <c r="R144" s="960"/>
      <c r="S144" s="960"/>
      <c r="T144" s="960"/>
      <c r="U144" s="960"/>
    </row>
    <row r="145" spans="1:21" x14ac:dyDescent="0.2">
      <c r="A145" s="958">
        <v>138</v>
      </c>
      <c r="B145" s="960">
        <v>23.67</v>
      </c>
      <c r="C145" s="960">
        <v>23.67</v>
      </c>
      <c r="D145" s="960"/>
      <c r="E145" s="960"/>
      <c r="F145" s="960">
        <v>14.2</v>
      </c>
      <c r="G145" s="960">
        <v>14.2</v>
      </c>
      <c r="H145" s="960">
        <v>18.93</v>
      </c>
      <c r="I145" s="960">
        <v>18.93</v>
      </c>
      <c r="J145" s="960">
        <v>47.35</v>
      </c>
      <c r="K145" s="960">
        <v>47.35</v>
      </c>
      <c r="L145" s="960"/>
      <c r="M145" s="960"/>
      <c r="N145" s="960">
        <v>28.4</v>
      </c>
      <c r="O145" s="960">
        <v>28.4</v>
      </c>
      <c r="P145" s="960">
        <v>37.869999999999997</v>
      </c>
      <c r="Q145" s="960">
        <v>37.869999999999997</v>
      </c>
      <c r="R145" s="960"/>
      <c r="S145" s="960"/>
      <c r="T145" s="960"/>
      <c r="U145" s="960"/>
    </row>
    <row r="146" spans="1:21" x14ac:dyDescent="0.2">
      <c r="A146" s="958">
        <v>139</v>
      </c>
      <c r="B146" s="960">
        <v>23.79</v>
      </c>
      <c r="C146" s="960">
        <v>23.79</v>
      </c>
      <c r="D146" s="960"/>
      <c r="E146" s="960"/>
      <c r="F146" s="960">
        <v>14.27</v>
      </c>
      <c r="G146" s="960">
        <v>14.27</v>
      </c>
      <c r="H146" s="960">
        <v>19.04</v>
      </c>
      <c r="I146" s="960">
        <v>19.04</v>
      </c>
      <c r="J146" s="960">
        <v>47.58</v>
      </c>
      <c r="K146" s="960">
        <v>47.58</v>
      </c>
      <c r="L146" s="960"/>
      <c r="M146" s="960"/>
      <c r="N146" s="960">
        <v>28.54</v>
      </c>
      <c r="O146" s="960">
        <v>28.54</v>
      </c>
      <c r="P146" s="960">
        <v>38.06</v>
      </c>
      <c r="Q146" s="960">
        <v>38.06</v>
      </c>
      <c r="R146" s="960"/>
      <c r="S146" s="960"/>
      <c r="T146" s="960"/>
      <c r="U146" s="960"/>
    </row>
    <row r="147" spans="1:21" x14ac:dyDescent="0.2">
      <c r="A147" s="958">
        <v>140</v>
      </c>
      <c r="B147" s="960">
        <v>23.9</v>
      </c>
      <c r="C147" s="960">
        <v>23.9</v>
      </c>
      <c r="D147" s="960"/>
      <c r="E147" s="960"/>
      <c r="F147" s="960">
        <v>14.34</v>
      </c>
      <c r="G147" s="960">
        <v>14.34</v>
      </c>
      <c r="H147" s="960">
        <v>19.12</v>
      </c>
      <c r="I147" s="960">
        <v>19.12</v>
      </c>
      <c r="J147" s="960">
        <v>47.8</v>
      </c>
      <c r="K147" s="960">
        <v>47.8</v>
      </c>
      <c r="L147" s="960"/>
      <c r="M147" s="960"/>
      <c r="N147" s="960">
        <v>28.69</v>
      </c>
      <c r="O147" s="960">
        <v>28.69</v>
      </c>
      <c r="P147" s="960">
        <v>38.25</v>
      </c>
      <c r="Q147" s="960">
        <v>38.25</v>
      </c>
      <c r="R147" s="960"/>
      <c r="S147" s="960"/>
      <c r="T147" s="960"/>
      <c r="U147" s="960"/>
    </row>
    <row r="148" spans="1:21" x14ac:dyDescent="0.2">
      <c r="A148" s="958">
        <v>141</v>
      </c>
      <c r="B148" s="960">
        <v>23.9</v>
      </c>
      <c r="C148" s="960">
        <v>23.9</v>
      </c>
      <c r="D148" s="960"/>
      <c r="E148" s="960"/>
      <c r="F148" s="960">
        <v>14.34</v>
      </c>
      <c r="G148" s="960">
        <v>14.34</v>
      </c>
      <c r="H148" s="960">
        <v>19.12</v>
      </c>
      <c r="I148" s="960">
        <v>19.12</v>
      </c>
      <c r="J148" s="960">
        <v>47.8</v>
      </c>
      <c r="K148" s="960">
        <v>47.8</v>
      </c>
      <c r="L148" s="960"/>
      <c r="M148" s="960"/>
      <c r="N148" s="960">
        <v>28.69</v>
      </c>
      <c r="O148" s="960">
        <v>28.69</v>
      </c>
      <c r="P148" s="960">
        <v>38.25</v>
      </c>
      <c r="Q148" s="960">
        <v>38.25</v>
      </c>
      <c r="R148" s="960"/>
      <c r="S148" s="960"/>
      <c r="T148" s="960"/>
      <c r="U148" s="960"/>
    </row>
    <row r="149" spans="1:21" x14ac:dyDescent="0.2">
      <c r="A149" s="958">
        <v>142</v>
      </c>
      <c r="B149" s="960">
        <v>24.01</v>
      </c>
      <c r="C149" s="960">
        <v>24.01</v>
      </c>
      <c r="D149" s="960"/>
      <c r="E149" s="960"/>
      <c r="F149" s="960">
        <v>14.4</v>
      </c>
      <c r="G149" s="960">
        <v>14.4</v>
      </c>
      <c r="H149" s="960">
        <v>19.21</v>
      </c>
      <c r="I149" s="960">
        <v>19.21</v>
      </c>
      <c r="J149" s="960">
        <v>48.02</v>
      </c>
      <c r="K149" s="960">
        <v>48.02</v>
      </c>
      <c r="L149" s="960"/>
      <c r="M149" s="960"/>
      <c r="N149" s="960">
        <v>28.81</v>
      </c>
      <c r="O149" s="960">
        <v>28.81</v>
      </c>
      <c r="P149" s="960">
        <v>38.42</v>
      </c>
      <c r="Q149" s="960">
        <v>38.42</v>
      </c>
      <c r="R149" s="960"/>
      <c r="S149" s="960"/>
      <c r="T149" s="960"/>
      <c r="U149" s="960"/>
    </row>
    <row r="150" spans="1:21" x14ac:dyDescent="0.2">
      <c r="A150" s="958">
        <v>143</v>
      </c>
      <c r="B150" s="960">
        <v>24.12</v>
      </c>
      <c r="C150" s="960">
        <v>24.12</v>
      </c>
      <c r="D150" s="960"/>
      <c r="E150" s="960"/>
      <c r="F150" s="960">
        <v>14.48</v>
      </c>
      <c r="G150" s="960">
        <v>14.48</v>
      </c>
      <c r="H150" s="960">
        <v>19.29</v>
      </c>
      <c r="I150" s="960">
        <v>19.29</v>
      </c>
      <c r="J150" s="960">
        <v>48.24</v>
      </c>
      <c r="K150" s="960">
        <v>48.24</v>
      </c>
      <c r="L150" s="960"/>
      <c r="M150" s="960"/>
      <c r="N150" s="960">
        <v>28.94</v>
      </c>
      <c r="O150" s="960">
        <v>28.94</v>
      </c>
      <c r="P150" s="960">
        <v>38.590000000000003</v>
      </c>
      <c r="Q150" s="960">
        <v>38.590000000000003</v>
      </c>
      <c r="R150" s="960"/>
      <c r="S150" s="960"/>
      <c r="T150" s="960"/>
      <c r="U150" s="960"/>
    </row>
    <row r="151" spans="1:21" x14ac:dyDescent="0.2">
      <c r="A151" s="958">
        <v>144</v>
      </c>
      <c r="B151" s="960">
        <v>24.23</v>
      </c>
      <c r="C151" s="960">
        <v>24.23</v>
      </c>
      <c r="D151" s="960"/>
      <c r="E151" s="960"/>
      <c r="F151" s="960">
        <v>14.54</v>
      </c>
      <c r="G151" s="960">
        <v>14.54</v>
      </c>
      <c r="H151" s="960">
        <v>19.38</v>
      </c>
      <c r="I151" s="960">
        <v>19.38</v>
      </c>
      <c r="J151" s="960">
        <v>48.46</v>
      </c>
      <c r="K151" s="960">
        <v>48.46</v>
      </c>
      <c r="L151" s="960"/>
      <c r="M151" s="960"/>
      <c r="N151" s="960">
        <v>29.07</v>
      </c>
      <c r="O151" s="960">
        <v>29.07</v>
      </c>
      <c r="P151" s="960">
        <v>38.770000000000003</v>
      </c>
      <c r="Q151" s="960">
        <v>38.770000000000003</v>
      </c>
      <c r="R151" s="960"/>
      <c r="S151" s="960"/>
      <c r="T151" s="960"/>
      <c r="U151" s="960"/>
    </row>
    <row r="152" spans="1:21" x14ac:dyDescent="0.2">
      <c r="A152" s="958">
        <v>145</v>
      </c>
      <c r="B152" s="960">
        <v>24.23</v>
      </c>
      <c r="C152" s="960">
        <v>24.23</v>
      </c>
      <c r="D152" s="960"/>
      <c r="E152" s="960"/>
      <c r="F152" s="960">
        <v>14.54</v>
      </c>
      <c r="G152" s="960">
        <v>14.54</v>
      </c>
      <c r="H152" s="960">
        <v>19.38</v>
      </c>
      <c r="I152" s="960">
        <v>19.38</v>
      </c>
      <c r="J152" s="960">
        <v>48.46</v>
      </c>
      <c r="K152" s="960">
        <v>48.46</v>
      </c>
      <c r="L152" s="960"/>
      <c r="M152" s="960"/>
      <c r="N152" s="960">
        <v>29.07</v>
      </c>
      <c r="O152" s="960">
        <v>29.07</v>
      </c>
      <c r="P152" s="960">
        <v>38.770000000000003</v>
      </c>
      <c r="Q152" s="960">
        <v>38.770000000000003</v>
      </c>
      <c r="R152" s="960"/>
      <c r="S152" s="960"/>
      <c r="T152" s="960"/>
      <c r="U152" s="960"/>
    </row>
    <row r="153" spans="1:21" x14ac:dyDescent="0.2">
      <c r="A153" s="958">
        <v>146</v>
      </c>
      <c r="B153" s="960">
        <v>24.34</v>
      </c>
      <c r="C153" s="960">
        <v>24.34</v>
      </c>
      <c r="D153" s="960"/>
      <c r="E153" s="960"/>
      <c r="F153" s="960">
        <v>14.6</v>
      </c>
      <c r="G153" s="960">
        <v>14.6</v>
      </c>
      <c r="H153" s="960">
        <v>19.46</v>
      </c>
      <c r="I153" s="960">
        <v>19.46</v>
      </c>
      <c r="J153" s="960">
        <v>48.68</v>
      </c>
      <c r="K153" s="960">
        <v>48.68</v>
      </c>
      <c r="L153" s="960"/>
      <c r="M153" s="960"/>
      <c r="N153" s="960">
        <v>29.21</v>
      </c>
      <c r="O153" s="960">
        <v>29.21</v>
      </c>
      <c r="P153" s="960">
        <v>38.950000000000003</v>
      </c>
      <c r="Q153" s="960">
        <v>38.950000000000003</v>
      </c>
      <c r="R153" s="960"/>
      <c r="S153" s="960"/>
      <c r="T153" s="960"/>
      <c r="U153" s="960"/>
    </row>
    <row r="154" spans="1:21" x14ac:dyDescent="0.2">
      <c r="A154" s="958">
        <v>147</v>
      </c>
      <c r="B154" s="960">
        <v>24.46</v>
      </c>
      <c r="C154" s="960">
        <v>24.46</v>
      </c>
      <c r="D154" s="960"/>
      <c r="E154" s="960"/>
      <c r="F154" s="960">
        <v>14.67</v>
      </c>
      <c r="G154" s="960">
        <v>14.67</v>
      </c>
      <c r="H154" s="960">
        <v>19.57</v>
      </c>
      <c r="I154" s="960">
        <v>19.57</v>
      </c>
      <c r="J154" s="960">
        <v>48.93</v>
      </c>
      <c r="K154" s="960">
        <v>48.93</v>
      </c>
      <c r="L154" s="960"/>
      <c r="M154" s="960"/>
      <c r="N154" s="960">
        <v>29.36</v>
      </c>
      <c r="O154" s="960">
        <v>29.36</v>
      </c>
      <c r="P154" s="960">
        <v>39.14</v>
      </c>
      <c r="Q154" s="960">
        <v>39.14</v>
      </c>
      <c r="R154" s="960"/>
      <c r="S154" s="960"/>
      <c r="T154" s="960"/>
      <c r="U154" s="960"/>
    </row>
    <row r="155" spans="1:21" x14ac:dyDescent="0.2">
      <c r="A155" s="958">
        <v>148</v>
      </c>
      <c r="B155" s="960">
        <v>24.57</v>
      </c>
      <c r="C155" s="960">
        <v>24.57</v>
      </c>
      <c r="D155" s="960"/>
      <c r="E155" s="960"/>
      <c r="F155" s="960">
        <v>14.74</v>
      </c>
      <c r="G155" s="960">
        <v>14.74</v>
      </c>
      <c r="H155" s="960">
        <v>19.66</v>
      </c>
      <c r="I155" s="960">
        <v>19.66</v>
      </c>
      <c r="J155" s="960">
        <v>49.14</v>
      </c>
      <c r="K155" s="960">
        <v>49.14</v>
      </c>
      <c r="L155" s="960"/>
      <c r="M155" s="960"/>
      <c r="N155" s="960">
        <v>29.48</v>
      </c>
      <c r="O155" s="960">
        <v>29.48</v>
      </c>
      <c r="P155" s="960">
        <v>39.32</v>
      </c>
      <c r="Q155" s="960">
        <v>39.32</v>
      </c>
      <c r="R155" s="960"/>
      <c r="S155" s="960"/>
      <c r="T155" s="960"/>
      <c r="U155" s="960"/>
    </row>
    <row r="156" spans="1:21" x14ac:dyDescent="0.2">
      <c r="A156" s="958">
        <v>149</v>
      </c>
      <c r="B156" s="960">
        <v>24.57</v>
      </c>
      <c r="C156" s="960">
        <v>24.57</v>
      </c>
      <c r="D156" s="960"/>
      <c r="E156" s="960"/>
      <c r="F156" s="960">
        <v>14.74</v>
      </c>
      <c r="G156" s="960">
        <v>14.74</v>
      </c>
      <c r="H156" s="960">
        <v>19.66</v>
      </c>
      <c r="I156" s="960">
        <v>19.66</v>
      </c>
      <c r="J156" s="960">
        <v>49.14</v>
      </c>
      <c r="K156" s="960">
        <v>49.14</v>
      </c>
      <c r="L156" s="960"/>
      <c r="M156" s="960"/>
      <c r="N156" s="960">
        <v>29.48</v>
      </c>
      <c r="O156" s="960">
        <v>29.48</v>
      </c>
      <c r="P156" s="960">
        <v>39.32</v>
      </c>
      <c r="Q156" s="960">
        <v>39.32</v>
      </c>
      <c r="R156" s="960"/>
      <c r="S156" s="960"/>
      <c r="T156" s="960"/>
      <c r="U156" s="960"/>
    </row>
    <row r="157" spans="1:21" x14ac:dyDescent="0.2">
      <c r="A157" s="958">
        <v>150</v>
      </c>
      <c r="B157" s="960">
        <v>24.69</v>
      </c>
      <c r="C157" s="960">
        <v>24.69</v>
      </c>
      <c r="D157" s="960"/>
      <c r="E157" s="960"/>
      <c r="F157" s="960">
        <v>14.8</v>
      </c>
      <c r="G157" s="960">
        <v>14.8</v>
      </c>
      <c r="H157" s="960">
        <v>19.75</v>
      </c>
      <c r="I157" s="960">
        <v>19.75</v>
      </c>
      <c r="J157" s="960">
        <v>49.36</v>
      </c>
      <c r="K157" s="960">
        <v>49.36</v>
      </c>
      <c r="L157" s="960"/>
      <c r="M157" s="960"/>
      <c r="N157" s="960">
        <v>29.61</v>
      </c>
      <c r="O157" s="960">
        <v>29.61</v>
      </c>
      <c r="P157" s="960">
        <v>39.49</v>
      </c>
      <c r="Q157" s="960">
        <v>39.49</v>
      </c>
      <c r="R157" s="960"/>
      <c r="S157" s="960"/>
      <c r="T157" s="960"/>
      <c r="U157" s="960"/>
    </row>
    <row r="158" spans="1:21" x14ac:dyDescent="0.2">
      <c r="A158" s="958">
        <v>151</v>
      </c>
      <c r="B158" s="960">
        <v>24.79</v>
      </c>
      <c r="C158" s="960">
        <v>24.79</v>
      </c>
      <c r="D158" s="960"/>
      <c r="E158" s="960"/>
      <c r="F158" s="960">
        <v>14.87</v>
      </c>
      <c r="G158" s="960">
        <v>14.87</v>
      </c>
      <c r="H158" s="960">
        <v>19.829999999999998</v>
      </c>
      <c r="I158" s="960">
        <v>19.829999999999998</v>
      </c>
      <c r="J158" s="960">
        <v>49.58</v>
      </c>
      <c r="K158" s="960">
        <v>49.58</v>
      </c>
      <c r="L158" s="960"/>
      <c r="M158" s="960"/>
      <c r="N158" s="960">
        <v>29.75</v>
      </c>
      <c r="O158" s="960">
        <v>29.75</v>
      </c>
      <c r="P158" s="960">
        <v>39.67</v>
      </c>
      <c r="Q158" s="960">
        <v>39.67</v>
      </c>
      <c r="R158" s="960"/>
      <c r="S158" s="960"/>
      <c r="T158" s="960"/>
      <c r="U158" s="960"/>
    </row>
    <row r="159" spans="1:21" x14ac:dyDescent="0.2">
      <c r="A159" s="958">
        <v>152</v>
      </c>
      <c r="B159" s="960">
        <v>24.79</v>
      </c>
      <c r="C159" s="960">
        <v>24.79</v>
      </c>
      <c r="D159" s="960"/>
      <c r="E159" s="960"/>
      <c r="F159" s="960">
        <v>14.87</v>
      </c>
      <c r="G159" s="960">
        <v>14.87</v>
      </c>
      <c r="H159" s="960">
        <v>19.829999999999998</v>
      </c>
      <c r="I159" s="960">
        <v>19.829999999999998</v>
      </c>
      <c r="J159" s="960">
        <v>49.58</v>
      </c>
      <c r="K159" s="960">
        <v>49.58</v>
      </c>
      <c r="L159" s="960"/>
      <c r="M159" s="960"/>
      <c r="N159" s="960">
        <v>29.75</v>
      </c>
      <c r="O159" s="960">
        <v>29.75</v>
      </c>
      <c r="P159" s="960">
        <v>39.67</v>
      </c>
      <c r="Q159" s="960">
        <v>39.67</v>
      </c>
      <c r="R159" s="960"/>
      <c r="S159" s="960"/>
      <c r="T159" s="960"/>
      <c r="U159" s="960"/>
    </row>
    <row r="160" spans="1:21" x14ac:dyDescent="0.2">
      <c r="A160" s="958">
        <v>153</v>
      </c>
      <c r="B160" s="960">
        <v>24.9</v>
      </c>
      <c r="C160" s="960">
        <v>24.9</v>
      </c>
      <c r="D160" s="960"/>
      <c r="E160" s="960"/>
      <c r="F160" s="960">
        <v>14.94</v>
      </c>
      <c r="G160" s="960">
        <v>14.94</v>
      </c>
      <c r="H160" s="960">
        <v>19.920000000000002</v>
      </c>
      <c r="I160" s="960">
        <v>19.920000000000002</v>
      </c>
      <c r="J160" s="960">
        <v>49.8</v>
      </c>
      <c r="K160" s="960">
        <v>49.8</v>
      </c>
      <c r="L160" s="960"/>
      <c r="M160" s="960"/>
      <c r="N160" s="960">
        <v>29.88</v>
      </c>
      <c r="O160" s="960">
        <v>29.88</v>
      </c>
      <c r="P160" s="960">
        <v>39.840000000000003</v>
      </c>
      <c r="Q160" s="960">
        <v>39.840000000000003</v>
      </c>
      <c r="R160" s="960"/>
      <c r="S160" s="960"/>
      <c r="T160" s="960"/>
      <c r="U160" s="960"/>
    </row>
    <row r="161" spans="1:21" x14ac:dyDescent="0.2">
      <c r="A161" s="958">
        <v>154</v>
      </c>
      <c r="B161" s="960">
        <v>25</v>
      </c>
      <c r="C161" s="960">
        <v>25</v>
      </c>
      <c r="D161" s="960"/>
      <c r="E161" s="960"/>
      <c r="F161" s="960">
        <v>15.01</v>
      </c>
      <c r="G161" s="960">
        <v>15.01</v>
      </c>
      <c r="H161" s="960">
        <v>20</v>
      </c>
      <c r="I161" s="960">
        <v>20</v>
      </c>
      <c r="J161" s="960">
        <v>50.02</v>
      </c>
      <c r="K161" s="960">
        <v>50.02</v>
      </c>
      <c r="L161" s="960"/>
      <c r="M161" s="960"/>
      <c r="N161" s="960">
        <v>30.01</v>
      </c>
      <c r="O161" s="960">
        <v>30.01</v>
      </c>
      <c r="P161" s="960">
        <v>40.020000000000003</v>
      </c>
      <c r="Q161" s="960">
        <v>40.020000000000003</v>
      </c>
      <c r="R161" s="960"/>
      <c r="S161" s="960"/>
      <c r="T161" s="960"/>
      <c r="U161" s="960"/>
    </row>
    <row r="162" spans="1:21" x14ac:dyDescent="0.2">
      <c r="A162" s="958">
        <v>155</v>
      </c>
      <c r="B162" s="960">
        <v>25</v>
      </c>
      <c r="C162" s="960">
        <v>25</v>
      </c>
      <c r="D162" s="960"/>
      <c r="E162" s="960"/>
      <c r="F162" s="960">
        <v>15.01</v>
      </c>
      <c r="G162" s="960">
        <v>15.01</v>
      </c>
      <c r="H162" s="960">
        <v>20</v>
      </c>
      <c r="I162" s="960">
        <v>20</v>
      </c>
      <c r="J162" s="960">
        <v>50.02</v>
      </c>
      <c r="K162" s="960">
        <v>50.02</v>
      </c>
      <c r="L162" s="960"/>
      <c r="M162" s="960"/>
      <c r="N162" s="960">
        <v>30.01</v>
      </c>
      <c r="O162" s="960">
        <v>30.01</v>
      </c>
      <c r="P162" s="960">
        <v>40.020000000000003</v>
      </c>
      <c r="Q162" s="960">
        <v>40.020000000000003</v>
      </c>
      <c r="R162" s="960"/>
      <c r="S162" s="960"/>
      <c r="T162" s="960"/>
      <c r="U162" s="960"/>
    </row>
    <row r="163" spans="1:21" x14ac:dyDescent="0.2">
      <c r="A163" s="958">
        <v>156</v>
      </c>
      <c r="B163" s="960">
        <v>25.12</v>
      </c>
      <c r="C163" s="960">
        <v>25.12</v>
      </c>
      <c r="D163" s="960"/>
      <c r="E163" s="960"/>
      <c r="F163" s="960">
        <v>15.08</v>
      </c>
      <c r="G163" s="960">
        <v>15.08</v>
      </c>
      <c r="H163" s="960">
        <v>20.11</v>
      </c>
      <c r="I163" s="960">
        <v>20.11</v>
      </c>
      <c r="J163" s="960">
        <v>50.26</v>
      </c>
      <c r="K163" s="960">
        <v>50.26</v>
      </c>
      <c r="L163" s="960"/>
      <c r="M163" s="960"/>
      <c r="N163" s="960">
        <v>30.16</v>
      </c>
      <c r="O163" s="960">
        <v>30.16</v>
      </c>
      <c r="P163" s="960">
        <v>40.200000000000003</v>
      </c>
      <c r="Q163" s="960">
        <v>40.200000000000003</v>
      </c>
      <c r="R163" s="960"/>
      <c r="S163" s="960"/>
      <c r="T163" s="960"/>
      <c r="U163" s="960"/>
    </row>
    <row r="164" spans="1:21" x14ac:dyDescent="0.2">
      <c r="A164" s="958">
        <v>157</v>
      </c>
      <c r="B164" s="960">
        <v>25.12</v>
      </c>
      <c r="C164" s="960">
        <v>25.12</v>
      </c>
      <c r="D164" s="960"/>
      <c r="E164" s="960"/>
      <c r="F164" s="960">
        <v>15.08</v>
      </c>
      <c r="G164" s="960">
        <v>15.08</v>
      </c>
      <c r="H164" s="960">
        <v>20.11</v>
      </c>
      <c r="I164" s="960">
        <v>20.11</v>
      </c>
      <c r="J164" s="960">
        <v>50.26</v>
      </c>
      <c r="K164" s="960">
        <v>50.26</v>
      </c>
      <c r="L164" s="960"/>
      <c r="M164" s="960"/>
      <c r="N164" s="960">
        <v>30.16</v>
      </c>
      <c r="O164" s="960">
        <v>30.16</v>
      </c>
      <c r="P164" s="960">
        <v>40.200000000000003</v>
      </c>
      <c r="Q164" s="960">
        <v>40.200000000000003</v>
      </c>
      <c r="R164" s="960"/>
      <c r="S164" s="960"/>
      <c r="T164" s="960"/>
      <c r="U164" s="960"/>
    </row>
    <row r="165" spans="1:21" x14ac:dyDescent="0.2">
      <c r="A165" s="958">
        <v>158</v>
      </c>
      <c r="B165" s="960">
        <v>25.25</v>
      </c>
      <c r="C165" s="960">
        <v>25.25</v>
      </c>
      <c r="D165" s="960"/>
      <c r="E165" s="960"/>
      <c r="F165" s="960">
        <v>15.15</v>
      </c>
      <c r="G165" s="960">
        <v>15.15</v>
      </c>
      <c r="H165" s="960">
        <v>20.190000000000001</v>
      </c>
      <c r="I165" s="960">
        <v>20.190000000000001</v>
      </c>
      <c r="J165" s="960">
        <v>50.47</v>
      </c>
      <c r="K165" s="960">
        <v>50.47</v>
      </c>
      <c r="L165" s="960"/>
      <c r="M165" s="960"/>
      <c r="N165" s="960">
        <v>30.29</v>
      </c>
      <c r="O165" s="960">
        <v>30.29</v>
      </c>
      <c r="P165" s="960">
        <v>40.380000000000003</v>
      </c>
      <c r="Q165" s="960">
        <v>40.380000000000003</v>
      </c>
      <c r="R165" s="960"/>
      <c r="S165" s="960"/>
      <c r="T165" s="960"/>
      <c r="U165" s="960"/>
    </row>
    <row r="166" spans="1:21" x14ac:dyDescent="0.2">
      <c r="A166" s="958">
        <v>159</v>
      </c>
      <c r="B166" s="960">
        <v>25.35</v>
      </c>
      <c r="C166" s="960">
        <v>25.35</v>
      </c>
      <c r="D166" s="960"/>
      <c r="E166" s="960"/>
      <c r="F166" s="960">
        <v>15.21</v>
      </c>
      <c r="G166" s="960">
        <v>15.21</v>
      </c>
      <c r="H166" s="960">
        <v>20.28</v>
      </c>
      <c r="I166" s="960">
        <v>20.28</v>
      </c>
      <c r="J166" s="960">
        <v>50.71</v>
      </c>
      <c r="K166" s="960">
        <v>50.71</v>
      </c>
      <c r="L166" s="960"/>
      <c r="M166" s="960"/>
      <c r="N166" s="960">
        <v>30.42</v>
      </c>
      <c r="O166" s="960">
        <v>30.42</v>
      </c>
      <c r="P166" s="960">
        <v>40.56</v>
      </c>
      <c r="Q166" s="960">
        <v>40.56</v>
      </c>
      <c r="R166" s="960"/>
      <c r="S166" s="960"/>
      <c r="T166" s="960"/>
      <c r="U166" s="960"/>
    </row>
    <row r="167" spans="1:21" x14ac:dyDescent="0.2">
      <c r="A167" s="958">
        <v>160</v>
      </c>
      <c r="B167" s="960">
        <v>25.35</v>
      </c>
      <c r="C167" s="960">
        <v>25.35</v>
      </c>
      <c r="D167" s="960"/>
      <c r="E167" s="960"/>
      <c r="F167" s="960">
        <v>15.21</v>
      </c>
      <c r="G167" s="960">
        <v>15.21</v>
      </c>
      <c r="H167" s="960">
        <v>20.28</v>
      </c>
      <c r="I167" s="960">
        <v>20.28</v>
      </c>
      <c r="J167" s="960">
        <v>50.71</v>
      </c>
      <c r="K167" s="960">
        <v>50.71</v>
      </c>
      <c r="L167" s="960"/>
      <c r="M167" s="960"/>
      <c r="N167" s="960">
        <v>30.42</v>
      </c>
      <c r="O167" s="960">
        <v>30.42</v>
      </c>
      <c r="P167" s="960">
        <v>40.56</v>
      </c>
      <c r="Q167" s="960">
        <v>40.56</v>
      </c>
      <c r="R167" s="960"/>
      <c r="S167" s="960"/>
      <c r="T167" s="960"/>
      <c r="U167" s="960"/>
    </row>
    <row r="168" spans="1:21" x14ac:dyDescent="0.2">
      <c r="A168" s="958">
        <v>161</v>
      </c>
      <c r="B168" s="960">
        <v>25.46</v>
      </c>
      <c r="C168" s="960">
        <v>25.46</v>
      </c>
      <c r="D168" s="960"/>
      <c r="E168" s="960"/>
      <c r="F168" s="960">
        <v>15.27</v>
      </c>
      <c r="G168" s="960">
        <v>15.27</v>
      </c>
      <c r="H168" s="960">
        <v>20.37</v>
      </c>
      <c r="I168" s="960">
        <v>20.37</v>
      </c>
      <c r="J168" s="960">
        <v>50.92</v>
      </c>
      <c r="K168" s="960">
        <v>50.92</v>
      </c>
      <c r="L168" s="960"/>
      <c r="M168" s="960"/>
      <c r="N168" s="960">
        <v>30.55</v>
      </c>
      <c r="O168" s="960">
        <v>30.55</v>
      </c>
      <c r="P168" s="960">
        <v>40.729999999999997</v>
      </c>
      <c r="Q168" s="960">
        <v>40.729999999999997</v>
      </c>
      <c r="R168" s="960"/>
      <c r="S168" s="960"/>
      <c r="T168" s="960"/>
      <c r="U168" s="960"/>
    </row>
    <row r="169" spans="1:21" x14ac:dyDescent="0.2">
      <c r="A169" s="958">
        <v>162</v>
      </c>
      <c r="B169" s="960">
        <v>25.57</v>
      </c>
      <c r="C169" s="960">
        <v>25.57</v>
      </c>
      <c r="D169" s="960"/>
      <c r="E169" s="960"/>
      <c r="F169" s="960">
        <v>15.34</v>
      </c>
      <c r="G169" s="960">
        <v>15.34</v>
      </c>
      <c r="H169" s="960">
        <v>20.46</v>
      </c>
      <c r="I169" s="960">
        <v>20.46</v>
      </c>
      <c r="J169" s="960">
        <v>51.13</v>
      </c>
      <c r="K169" s="960">
        <v>51.13</v>
      </c>
      <c r="L169" s="960"/>
      <c r="M169" s="960"/>
      <c r="N169" s="960">
        <v>30.69</v>
      </c>
      <c r="O169" s="960">
        <v>30.69</v>
      </c>
      <c r="P169" s="960">
        <v>40.9</v>
      </c>
      <c r="Q169" s="960">
        <v>40.9</v>
      </c>
      <c r="R169" s="960"/>
      <c r="S169" s="960"/>
      <c r="T169" s="960"/>
      <c r="U169" s="960"/>
    </row>
    <row r="170" spans="1:21" x14ac:dyDescent="0.2">
      <c r="A170" s="958">
        <v>163</v>
      </c>
      <c r="B170" s="960">
        <v>25.57</v>
      </c>
      <c r="C170" s="960">
        <v>25.57</v>
      </c>
      <c r="D170" s="960"/>
      <c r="E170" s="960"/>
      <c r="F170" s="960">
        <v>15.34</v>
      </c>
      <c r="G170" s="960">
        <v>15.34</v>
      </c>
      <c r="H170" s="960">
        <v>20.46</v>
      </c>
      <c r="I170" s="960">
        <v>20.46</v>
      </c>
      <c r="J170" s="960">
        <v>51.13</v>
      </c>
      <c r="K170" s="960">
        <v>51.13</v>
      </c>
      <c r="L170" s="960"/>
      <c r="M170" s="960"/>
      <c r="N170" s="960">
        <v>30.69</v>
      </c>
      <c r="O170" s="960">
        <v>30.69</v>
      </c>
      <c r="P170" s="960">
        <v>40.9</v>
      </c>
      <c r="Q170" s="960">
        <v>40.9</v>
      </c>
      <c r="R170" s="960"/>
      <c r="S170" s="960"/>
      <c r="T170" s="960"/>
      <c r="U170" s="960"/>
    </row>
    <row r="171" spans="1:21" x14ac:dyDescent="0.2">
      <c r="A171" s="958">
        <v>164</v>
      </c>
      <c r="B171" s="960">
        <v>25.67</v>
      </c>
      <c r="C171" s="960">
        <v>25.67</v>
      </c>
      <c r="D171" s="960"/>
      <c r="E171" s="960"/>
      <c r="F171" s="960">
        <v>15.4</v>
      </c>
      <c r="G171" s="960">
        <v>15.4</v>
      </c>
      <c r="H171" s="960">
        <v>20.54</v>
      </c>
      <c r="I171" s="960">
        <v>20.54</v>
      </c>
      <c r="J171" s="960">
        <v>51.36</v>
      </c>
      <c r="K171" s="960">
        <v>51.36</v>
      </c>
      <c r="L171" s="960"/>
      <c r="M171" s="960"/>
      <c r="N171" s="960">
        <v>30.81</v>
      </c>
      <c r="O171" s="960">
        <v>30.81</v>
      </c>
      <c r="P171" s="960">
        <v>41.09</v>
      </c>
      <c r="Q171" s="960">
        <v>41.09</v>
      </c>
      <c r="R171" s="960"/>
      <c r="S171" s="960"/>
      <c r="T171" s="960"/>
      <c r="U171" s="960"/>
    </row>
    <row r="172" spans="1:21" x14ac:dyDescent="0.2">
      <c r="A172" s="958">
        <v>165</v>
      </c>
      <c r="B172" s="960">
        <v>25.67</v>
      </c>
      <c r="C172" s="960">
        <v>25.67</v>
      </c>
      <c r="D172" s="960"/>
      <c r="E172" s="960"/>
      <c r="F172" s="960">
        <v>15.4</v>
      </c>
      <c r="G172" s="960">
        <v>15.4</v>
      </c>
      <c r="H172" s="960">
        <v>20.54</v>
      </c>
      <c r="I172" s="960">
        <v>20.54</v>
      </c>
      <c r="J172" s="960">
        <v>51.36</v>
      </c>
      <c r="K172" s="960">
        <v>51.36</v>
      </c>
      <c r="L172" s="960"/>
      <c r="M172" s="960"/>
      <c r="N172" s="960">
        <v>30.81</v>
      </c>
      <c r="O172" s="960">
        <v>30.81</v>
      </c>
      <c r="P172" s="960">
        <v>41.09</v>
      </c>
      <c r="Q172" s="960">
        <v>41.09</v>
      </c>
      <c r="R172" s="960"/>
      <c r="S172" s="960"/>
      <c r="T172" s="960"/>
      <c r="U172" s="960"/>
    </row>
    <row r="173" spans="1:21" x14ac:dyDescent="0.2">
      <c r="A173" s="958">
        <v>166</v>
      </c>
      <c r="B173" s="960">
        <v>25.8</v>
      </c>
      <c r="C173" s="960">
        <v>25.8</v>
      </c>
      <c r="D173" s="960"/>
      <c r="E173" s="960"/>
      <c r="F173" s="960">
        <v>15.47</v>
      </c>
      <c r="G173" s="960">
        <v>15.47</v>
      </c>
      <c r="H173" s="960">
        <v>20.65</v>
      </c>
      <c r="I173" s="960">
        <v>20.65</v>
      </c>
      <c r="J173" s="960">
        <v>51.6</v>
      </c>
      <c r="K173" s="960">
        <v>51.6</v>
      </c>
      <c r="L173" s="960"/>
      <c r="M173" s="960"/>
      <c r="N173" s="960">
        <v>30.96</v>
      </c>
      <c r="O173" s="960">
        <v>30.96</v>
      </c>
      <c r="P173" s="960">
        <v>41.28</v>
      </c>
      <c r="Q173" s="960">
        <v>41.28</v>
      </c>
      <c r="R173" s="960"/>
      <c r="S173" s="960"/>
      <c r="T173" s="960"/>
      <c r="U173" s="960"/>
    </row>
    <row r="174" spans="1:21" x14ac:dyDescent="0.2">
      <c r="A174" s="958">
        <v>167</v>
      </c>
      <c r="B174" s="960">
        <v>25.92</v>
      </c>
      <c r="C174" s="960">
        <v>25.92</v>
      </c>
      <c r="D174" s="960"/>
      <c r="E174" s="960"/>
      <c r="F174" s="960">
        <v>15.56</v>
      </c>
      <c r="G174" s="960">
        <v>15.56</v>
      </c>
      <c r="H174" s="960">
        <v>20.73</v>
      </c>
      <c r="I174" s="960">
        <v>20.73</v>
      </c>
      <c r="J174" s="960">
        <v>51.82</v>
      </c>
      <c r="K174" s="960">
        <v>51.82</v>
      </c>
      <c r="L174" s="960"/>
      <c r="M174" s="960"/>
      <c r="N174" s="960">
        <v>31.09</v>
      </c>
      <c r="O174" s="960">
        <v>31.09</v>
      </c>
      <c r="P174" s="960">
        <v>41.45</v>
      </c>
      <c r="Q174" s="960">
        <v>41.45</v>
      </c>
      <c r="R174" s="960"/>
      <c r="S174" s="960"/>
      <c r="T174" s="960"/>
      <c r="U174" s="960"/>
    </row>
    <row r="175" spans="1:21" x14ac:dyDescent="0.2">
      <c r="A175" s="958">
        <v>168</v>
      </c>
      <c r="B175" s="960">
        <v>25.92</v>
      </c>
      <c r="C175" s="960">
        <v>25.92</v>
      </c>
      <c r="D175" s="960"/>
      <c r="E175" s="960"/>
      <c r="F175" s="960">
        <v>15.56</v>
      </c>
      <c r="G175" s="960">
        <v>15.56</v>
      </c>
      <c r="H175" s="960">
        <v>20.73</v>
      </c>
      <c r="I175" s="960">
        <v>20.73</v>
      </c>
      <c r="J175" s="960">
        <v>51.82</v>
      </c>
      <c r="K175" s="960">
        <v>51.82</v>
      </c>
      <c r="L175" s="960"/>
      <c r="M175" s="960"/>
      <c r="N175" s="960">
        <v>31.09</v>
      </c>
      <c r="O175" s="960">
        <v>31.09</v>
      </c>
      <c r="P175" s="960">
        <v>41.45</v>
      </c>
      <c r="Q175" s="960">
        <v>41.45</v>
      </c>
      <c r="R175" s="960"/>
      <c r="S175" s="960"/>
      <c r="T175" s="960"/>
      <c r="U175" s="960"/>
    </row>
    <row r="176" spans="1:21" x14ac:dyDescent="0.2">
      <c r="A176" s="958">
        <v>169</v>
      </c>
      <c r="B176" s="960">
        <v>26.13</v>
      </c>
      <c r="C176" s="960">
        <v>26.13</v>
      </c>
      <c r="D176" s="960"/>
      <c r="E176" s="960"/>
      <c r="F176" s="960">
        <v>15.68</v>
      </c>
      <c r="G176" s="960">
        <v>15.68</v>
      </c>
      <c r="H176" s="960">
        <v>20.9</v>
      </c>
      <c r="I176" s="960">
        <v>20.9</v>
      </c>
      <c r="J176" s="960">
        <v>52.26</v>
      </c>
      <c r="K176" s="960">
        <v>52.26</v>
      </c>
      <c r="L176" s="960"/>
      <c r="M176" s="960"/>
      <c r="N176" s="960">
        <v>31.36</v>
      </c>
      <c r="O176" s="960">
        <v>31.36</v>
      </c>
      <c r="P176" s="960">
        <v>41.81</v>
      </c>
      <c r="Q176" s="960">
        <v>41.81</v>
      </c>
      <c r="R176" s="960"/>
      <c r="S176" s="960"/>
      <c r="T176" s="960"/>
      <c r="U176" s="960"/>
    </row>
    <row r="177" spans="1:21" x14ac:dyDescent="0.2">
      <c r="A177" s="958">
        <v>170</v>
      </c>
      <c r="B177" s="960">
        <v>26.23</v>
      </c>
      <c r="C177" s="960">
        <v>26.23</v>
      </c>
      <c r="D177" s="960"/>
      <c r="E177" s="960"/>
      <c r="F177" s="960">
        <v>15.75</v>
      </c>
      <c r="G177" s="960">
        <v>15.75</v>
      </c>
      <c r="H177" s="960">
        <v>20.99</v>
      </c>
      <c r="I177" s="960">
        <v>20.99</v>
      </c>
      <c r="J177" s="960">
        <v>52.48</v>
      </c>
      <c r="K177" s="960">
        <v>52.48</v>
      </c>
      <c r="L177" s="960"/>
      <c r="M177" s="960"/>
      <c r="N177" s="960">
        <v>31.49</v>
      </c>
      <c r="O177" s="960">
        <v>31.49</v>
      </c>
      <c r="P177" s="960">
        <v>41.98</v>
      </c>
      <c r="Q177" s="960">
        <v>41.98</v>
      </c>
      <c r="R177" s="960"/>
      <c r="S177" s="960"/>
      <c r="T177" s="960"/>
      <c r="U177" s="960"/>
    </row>
    <row r="178" spans="1:21" x14ac:dyDescent="0.2">
      <c r="A178" s="958">
        <v>171</v>
      </c>
      <c r="B178" s="960">
        <v>26.23</v>
      </c>
      <c r="C178" s="960">
        <v>26.23</v>
      </c>
      <c r="D178" s="960"/>
      <c r="E178" s="960"/>
      <c r="F178" s="960">
        <v>15.75</v>
      </c>
      <c r="G178" s="960">
        <v>15.75</v>
      </c>
      <c r="H178" s="960">
        <v>20.99</v>
      </c>
      <c r="I178" s="960">
        <v>20.99</v>
      </c>
      <c r="J178" s="960">
        <v>52.48</v>
      </c>
      <c r="K178" s="960">
        <v>52.48</v>
      </c>
      <c r="L178" s="960"/>
      <c r="M178" s="960"/>
      <c r="N178" s="960">
        <v>31.49</v>
      </c>
      <c r="O178" s="960">
        <v>31.49</v>
      </c>
      <c r="P178" s="960">
        <v>41.98</v>
      </c>
      <c r="Q178" s="960">
        <v>41.98</v>
      </c>
      <c r="R178" s="960"/>
      <c r="S178" s="960"/>
      <c r="T178" s="960"/>
      <c r="U178" s="960"/>
    </row>
    <row r="179" spans="1:21" x14ac:dyDescent="0.2">
      <c r="A179" s="958">
        <v>172</v>
      </c>
      <c r="B179" s="960">
        <v>26.35</v>
      </c>
      <c r="C179" s="960">
        <v>26.35</v>
      </c>
      <c r="D179" s="960"/>
      <c r="E179" s="960"/>
      <c r="F179" s="960">
        <v>15.81</v>
      </c>
      <c r="G179" s="960">
        <v>15.81</v>
      </c>
      <c r="H179" s="960">
        <v>21.08</v>
      </c>
      <c r="I179" s="960">
        <v>21.08</v>
      </c>
      <c r="J179" s="960">
        <v>52.7</v>
      </c>
      <c r="K179" s="960">
        <v>52.7</v>
      </c>
      <c r="L179" s="960"/>
      <c r="M179" s="960"/>
      <c r="N179" s="960">
        <v>31.62</v>
      </c>
      <c r="O179" s="960">
        <v>31.62</v>
      </c>
      <c r="P179" s="960">
        <v>42.16</v>
      </c>
      <c r="Q179" s="960">
        <v>42.16</v>
      </c>
      <c r="R179" s="960"/>
      <c r="S179" s="960"/>
      <c r="T179" s="960"/>
      <c r="U179" s="960"/>
    </row>
    <row r="180" spans="1:21" x14ac:dyDescent="0.2">
      <c r="A180" s="958">
        <v>173</v>
      </c>
      <c r="B180" s="960">
        <v>26.35</v>
      </c>
      <c r="C180" s="960">
        <v>26.35</v>
      </c>
      <c r="D180" s="960"/>
      <c r="E180" s="960"/>
      <c r="F180" s="960">
        <v>15.81</v>
      </c>
      <c r="G180" s="960">
        <v>15.81</v>
      </c>
      <c r="H180" s="960">
        <v>21.08</v>
      </c>
      <c r="I180" s="960">
        <v>21.08</v>
      </c>
      <c r="J180" s="960">
        <v>52.7</v>
      </c>
      <c r="K180" s="960">
        <v>52.7</v>
      </c>
      <c r="L180" s="960"/>
      <c r="M180" s="960"/>
      <c r="N180" s="960">
        <v>31.62</v>
      </c>
      <c r="O180" s="960">
        <v>31.62</v>
      </c>
      <c r="P180" s="960">
        <v>42.16</v>
      </c>
      <c r="Q180" s="960">
        <v>42.16</v>
      </c>
      <c r="R180" s="960"/>
      <c r="S180" s="960"/>
      <c r="T180" s="960"/>
      <c r="U180" s="960"/>
    </row>
    <row r="181" spans="1:21" x14ac:dyDescent="0.2">
      <c r="A181" s="958">
        <v>174</v>
      </c>
      <c r="B181" s="960">
        <v>26.47</v>
      </c>
      <c r="C181" s="960">
        <v>26.47</v>
      </c>
      <c r="D181" s="960"/>
      <c r="E181" s="960"/>
      <c r="F181" s="960">
        <v>15.88</v>
      </c>
      <c r="G181" s="960">
        <v>15.88</v>
      </c>
      <c r="H181" s="960">
        <v>21.17</v>
      </c>
      <c r="I181" s="960">
        <v>21.17</v>
      </c>
      <c r="J181" s="960">
        <v>52.94</v>
      </c>
      <c r="K181" s="960">
        <v>52.94</v>
      </c>
      <c r="L181" s="960"/>
      <c r="M181" s="960"/>
      <c r="N181" s="960">
        <v>31.76</v>
      </c>
      <c r="O181" s="960">
        <v>31.76</v>
      </c>
      <c r="P181" s="960">
        <v>42.35</v>
      </c>
      <c r="Q181" s="960">
        <v>42.35</v>
      </c>
      <c r="R181" s="960"/>
      <c r="S181" s="960"/>
      <c r="T181" s="960"/>
      <c r="U181" s="960"/>
    </row>
    <row r="182" spans="1:21" x14ac:dyDescent="0.2">
      <c r="A182" s="958">
        <v>175</v>
      </c>
      <c r="B182" s="960">
        <v>26.58</v>
      </c>
      <c r="C182" s="960">
        <v>26.58</v>
      </c>
      <c r="D182" s="960"/>
      <c r="E182" s="960"/>
      <c r="F182" s="960">
        <v>15.94</v>
      </c>
      <c r="G182" s="960">
        <v>15.94</v>
      </c>
      <c r="H182" s="960">
        <v>21.27</v>
      </c>
      <c r="I182" s="960">
        <v>21.27</v>
      </c>
      <c r="J182" s="960">
        <v>53.16</v>
      </c>
      <c r="K182" s="960">
        <v>53.16</v>
      </c>
      <c r="L182" s="960"/>
      <c r="M182" s="960"/>
      <c r="N182" s="960">
        <v>31.89</v>
      </c>
      <c r="O182" s="960">
        <v>31.89</v>
      </c>
      <c r="P182" s="960">
        <v>42.53</v>
      </c>
      <c r="Q182" s="960">
        <v>42.53</v>
      </c>
      <c r="R182" s="960"/>
      <c r="S182" s="960"/>
      <c r="T182" s="960"/>
      <c r="U182" s="960"/>
    </row>
    <row r="183" spans="1:21" x14ac:dyDescent="0.2">
      <c r="A183" s="958">
        <v>176</v>
      </c>
      <c r="B183" s="960">
        <v>26.58</v>
      </c>
      <c r="C183" s="960">
        <v>26.58</v>
      </c>
      <c r="D183" s="960"/>
      <c r="E183" s="960"/>
      <c r="F183" s="960">
        <v>15.94</v>
      </c>
      <c r="G183" s="960">
        <v>15.94</v>
      </c>
      <c r="H183" s="960">
        <v>21.27</v>
      </c>
      <c r="I183" s="960">
        <v>21.27</v>
      </c>
      <c r="J183" s="960">
        <v>53.16</v>
      </c>
      <c r="K183" s="960">
        <v>53.16</v>
      </c>
      <c r="L183" s="960"/>
      <c r="M183" s="960"/>
      <c r="N183" s="960">
        <v>31.89</v>
      </c>
      <c r="O183" s="960">
        <v>31.89</v>
      </c>
      <c r="P183" s="960">
        <v>42.53</v>
      </c>
      <c r="Q183" s="960">
        <v>42.53</v>
      </c>
      <c r="R183" s="960"/>
      <c r="S183" s="960"/>
      <c r="T183" s="960"/>
      <c r="U183" s="960"/>
    </row>
    <row r="184" spans="1:21" x14ac:dyDescent="0.2">
      <c r="A184" s="958">
        <v>177</v>
      </c>
      <c r="B184" s="960">
        <v>26.69</v>
      </c>
      <c r="C184" s="960">
        <v>26.69</v>
      </c>
      <c r="D184" s="960"/>
      <c r="E184" s="960"/>
      <c r="F184" s="960">
        <v>16.010000000000002</v>
      </c>
      <c r="G184" s="960">
        <v>16.010000000000002</v>
      </c>
      <c r="H184" s="960">
        <v>21.35</v>
      </c>
      <c r="I184" s="960">
        <v>21.35</v>
      </c>
      <c r="J184" s="960">
        <v>53.37</v>
      </c>
      <c r="K184" s="960">
        <v>53.37</v>
      </c>
      <c r="L184" s="960"/>
      <c r="M184" s="960"/>
      <c r="N184" s="960">
        <v>32.04</v>
      </c>
      <c r="O184" s="960">
        <v>32.04</v>
      </c>
      <c r="P184" s="960">
        <v>42.71</v>
      </c>
      <c r="Q184" s="960">
        <v>42.71</v>
      </c>
      <c r="R184" s="960"/>
      <c r="S184" s="960"/>
      <c r="T184" s="960"/>
      <c r="U184" s="960"/>
    </row>
    <row r="185" spans="1:21" x14ac:dyDescent="0.2">
      <c r="A185" s="958">
        <v>178</v>
      </c>
      <c r="B185" s="960">
        <v>26.8</v>
      </c>
      <c r="C185" s="960">
        <v>26.8</v>
      </c>
      <c r="D185" s="960"/>
      <c r="E185" s="960"/>
      <c r="F185" s="960">
        <v>16.07</v>
      </c>
      <c r="G185" s="960">
        <v>16.07</v>
      </c>
      <c r="H185" s="960">
        <v>21.44</v>
      </c>
      <c r="I185" s="960">
        <v>21.44</v>
      </c>
      <c r="J185" s="960">
        <v>53.6</v>
      </c>
      <c r="K185" s="960">
        <v>53.6</v>
      </c>
      <c r="L185" s="960"/>
      <c r="M185" s="960"/>
      <c r="N185" s="960">
        <v>32.159999999999997</v>
      </c>
      <c r="O185" s="960">
        <v>32.159999999999997</v>
      </c>
      <c r="P185" s="960">
        <v>42.88</v>
      </c>
      <c r="Q185" s="960">
        <v>42.88</v>
      </c>
      <c r="R185" s="960"/>
      <c r="S185" s="960"/>
      <c r="T185" s="960"/>
      <c r="U185" s="960"/>
    </row>
    <row r="186" spans="1:21" x14ac:dyDescent="0.2">
      <c r="A186" s="958">
        <v>179</v>
      </c>
      <c r="B186" s="960">
        <v>26.8</v>
      </c>
      <c r="C186" s="960">
        <v>26.8</v>
      </c>
      <c r="D186" s="960"/>
      <c r="E186" s="960"/>
      <c r="F186" s="960">
        <v>16.07</v>
      </c>
      <c r="G186" s="960">
        <v>16.07</v>
      </c>
      <c r="H186" s="960">
        <v>21.44</v>
      </c>
      <c r="I186" s="960">
        <v>21.44</v>
      </c>
      <c r="J186" s="960">
        <v>53.6</v>
      </c>
      <c r="K186" s="960">
        <v>53.6</v>
      </c>
      <c r="L186" s="960"/>
      <c r="M186" s="960"/>
      <c r="N186" s="960">
        <v>32.159999999999997</v>
      </c>
      <c r="O186" s="960">
        <v>32.159999999999997</v>
      </c>
      <c r="P186" s="960">
        <v>42.88</v>
      </c>
      <c r="Q186" s="960">
        <v>42.88</v>
      </c>
      <c r="R186" s="960"/>
      <c r="S186" s="960"/>
      <c r="T186" s="960"/>
      <c r="U186" s="960"/>
    </row>
    <row r="187" spans="1:21" x14ac:dyDescent="0.2">
      <c r="A187" s="958">
        <v>180</v>
      </c>
      <c r="B187" s="960">
        <v>26.91</v>
      </c>
      <c r="C187" s="960">
        <v>26.91</v>
      </c>
      <c r="D187" s="960"/>
      <c r="E187" s="960"/>
      <c r="F187" s="960">
        <v>16.149999999999999</v>
      </c>
      <c r="G187" s="960">
        <v>16.149999999999999</v>
      </c>
      <c r="H187" s="960">
        <v>21.52</v>
      </c>
      <c r="I187" s="960">
        <v>21.52</v>
      </c>
      <c r="J187" s="960">
        <v>53.81</v>
      </c>
      <c r="K187" s="960">
        <v>53.81</v>
      </c>
      <c r="L187" s="960"/>
      <c r="M187" s="960"/>
      <c r="N187" s="960">
        <v>32.29</v>
      </c>
      <c r="O187" s="960">
        <v>32.29</v>
      </c>
      <c r="P187" s="960">
        <v>43.06</v>
      </c>
      <c r="Q187" s="960">
        <v>43.06</v>
      </c>
      <c r="R187" s="960"/>
      <c r="S187" s="960"/>
      <c r="T187" s="960"/>
      <c r="U187" s="960"/>
    </row>
    <row r="188" spans="1:21" x14ac:dyDescent="0.2">
      <c r="A188" s="958">
        <v>181</v>
      </c>
      <c r="B188" s="960">
        <v>26.91</v>
      </c>
      <c r="C188" s="960">
        <v>26.91</v>
      </c>
      <c r="D188" s="960"/>
      <c r="E188" s="960"/>
      <c r="F188" s="960">
        <v>16.149999999999999</v>
      </c>
      <c r="G188" s="960">
        <v>16.149999999999999</v>
      </c>
      <c r="H188" s="960">
        <v>21.52</v>
      </c>
      <c r="I188" s="960">
        <v>21.52</v>
      </c>
      <c r="J188" s="960">
        <v>53.81</v>
      </c>
      <c r="K188" s="960">
        <v>53.81</v>
      </c>
      <c r="L188" s="960"/>
      <c r="M188" s="960"/>
      <c r="N188" s="960">
        <v>32.29</v>
      </c>
      <c r="O188" s="960">
        <v>32.29</v>
      </c>
      <c r="P188" s="960">
        <v>43.06</v>
      </c>
      <c r="Q188" s="960">
        <v>43.06</v>
      </c>
      <c r="R188" s="960"/>
      <c r="S188" s="960"/>
      <c r="T188" s="960"/>
      <c r="U188" s="960"/>
    </row>
    <row r="189" spans="1:21" x14ac:dyDescent="0.2">
      <c r="A189" s="958">
        <v>182</v>
      </c>
      <c r="B189" s="960">
        <v>27.03</v>
      </c>
      <c r="C189" s="960">
        <v>27.03</v>
      </c>
      <c r="D189" s="960"/>
      <c r="E189" s="960"/>
      <c r="F189" s="960">
        <v>16.23</v>
      </c>
      <c r="G189" s="960">
        <v>16.23</v>
      </c>
      <c r="H189" s="960">
        <v>21.62</v>
      </c>
      <c r="I189" s="960">
        <v>21.62</v>
      </c>
      <c r="J189" s="960">
        <v>54.06</v>
      </c>
      <c r="K189" s="960">
        <v>54.06</v>
      </c>
      <c r="L189" s="960"/>
      <c r="M189" s="960"/>
      <c r="N189" s="960">
        <v>32.43</v>
      </c>
      <c r="O189" s="960">
        <v>32.43</v>
      </c>
      <c r="P189" s="960">
        <v>43.24</v>
      </c>
      <c r="Q189" s="960">
        <v>43.24</v>
      </c>
      <c r="R189" s="960"/>
      <c r="S189" s="960"/>
      <c r="T189" s="960"/>
      <c r="U189" s="960"/>
    </row>
    <row r="190" spans="1:21" x14ac:dyDescent="0.2">
      <c r="A190" s="958">
        <v>183</v>
      </c>
      <c r="B190" s="960">
        <v>27.25</v>
      </c>
      <c r="C190" s="960">
        <v>27.25</v>
      </c>
      <c r="D190" s="960"/>
      <c r="E190" s="960"/>
      <c r="F190" s="960">
        <v>16.350000000000001</v>
      </c>
      <c r="G190" s="960">
        <v>16.350000000000001</v>
      </c>
      <c r="H190" s="960">
        <v>21.81</v>
      </c>
      <c r="I190" s="960">
        <v>21.81</v>
      </c>
      <c r="J190" s="960">
        <v>54.49</v>
      </c>
      <c r="K190" s="960">
        <v>54.49</v>
      </c>
      <c r="L190" s="960"/>
      <c r="M190" s="960"/>
      <c r="N190" s="960">
        <v>32.700000000000003</v>
      </c>
      <c r="O190" s="960">
        <v>32.700000000000003</v>
      </c>
      <c r="P190" s="960">
        <v>43.59</v>
      </c>
      <c r="Q190" s="960">
        <v>43.59</v>
      </c>
      <c r="R190" s="960"/>
      <c r="S190" s="960"/>
      <c r="T190" s="960"/>
      <c r="U190" s="960"/>
    </row>
    <row r="191" spans="1:21" x14ac:dyDescent="0.2">
      <c r="A191" s="958">
        <v>184</v>
      </c>
      <c r="B191" s="960">
        <v>27.25</v>
      </c>
      <c r="C191" s="960">
        <v>27.25</v>
      </c>
      <c r="D191" s="960"/>
      <c r="E191" s="960"/>
      <c r="F191" s="960">
        <v>16.350000000000001</v>
      </c>
      <c r="G191" s="960">
        <v>16.350000000000001</v>
      </c>
      <c r="H191" s="960">
        <v>21.81</v>
      </c>
      <c r="I191" s="960">
        <v>21.81</v>
      </c>
      <c r="J191" s="960">
        <v>54.49</v>
      </c>
      <c r="K191" s="960">
        <v>54.49</v>
      </c>
      <c r="L191" s="960"/>
      <c r="M191" s="960"/>
      <c r="N191" s="960">
        <v>32.700000000000003</v>
      </c>
      <c r="O191" s="960">
        <v>32.700000000000003</v>
      </c>
      <c r="P191" s="960">
        <v>43.59</v>
      </c>
      <c r="Q191" s="960">
        <v>43.59</v>
      </c>
      <c r="R191" s="960"/>
      <c r="S191" s="960"/>
      <c r="T191" s="960"/>
      <c r="U191" s="960"/>
    </row>
    <row r="192" spans="1:21" x14ac:dyDescent="0.2">
      <c r="A192" s="958">
        <v>185</v>
      </c>
      <c r="B192" s="960">
        <v>27.36</v>
      </c>
      <c r="C192" s="960">
        <v>27.36</v>
      </c>
      <c r="D192" s="960"/>
      <c r="E192" s="960"/>
      <c r="F192" s="960">
        <v>16.420000000000002</v>
      </c>
      <c r="G192" s="960">
        <v>16.420000000000002</v>
      </c>
      <c r="H192" s="960">
        <v>21.89</v>
      </c>
      <c r="I192" s="960">
        <v>21.89</v>
      </c>
      <c r="J192" s="960">
        <v>54.72</v>
      </c>
      <c r="K192" s="960">
        <v>54.72</v>
      </c>
      <c r="L192" s="960"/>
      <c r="M192" s="960"/>
      <c r="N192" s="960">
        <v>32.83</v>
      </c>
      <c r="O192" s="960">
        <v>32.83</v>
      </c>
      <c r="P192" s="960">
        <v>43.77</v>
      </c>
      <c r="Q192" s="960">
        <v>43.77</v>
      </c>
      <c r="R192" s="960"/>
      <c r="S192" s="960"/>
      <c r="T192" s="960"/>
      <c r="U192" s="960"/>
    </row>
    <row r="193" spans="1:21" x14ac:dyDescent="0.2">
      <c r="A193" s="958">
        <v>186</v>
      </c>
      <c r="B193" s="960">
        <v>27.47</v>
      </c>
      <c r="C193" s="960">
        <v>27.47</v>
      </c>
      <c r="D193" s="960"/>
      <c r="E193" s="960"/>
      <c r="F193" s="960">
        <v>16.48</v>
      </c>
      <c r="G193" s="960">
        <v>16.48</v>
      </c>
      <c r="H193" s="960">
        <v>21.98</v>
      </c>
      <c r="I193" s="960">
        <v>21.98</v>
      </c>
      <c r="J193" s="960">
        <v>54.94</v>
      </c>
      <c r="K193" s="960">
        <v>54.94</v>
      </c>
      <c r="L193" s="960"/>
      <c r="M193" s="960"/>
      <c r="N193" s="960">
        <v>32.96</v>
      </c>
      <c r="O193" s="960">
        <v>32.96</v>
      </c>
      <c r="P193" s="960">
        <v>43.95</v>
      </c>
      <c r="Q193" s="960">
        <v>43.95</v>
      </c>
      <c r="R193" s="960"/>
      <c r="S193" s="960"/>
      <c r="T193" s="960"/>
      <c r="U193" s="960"/>
    </row>
    <row r="194" spans="1:21" x14ac:dyDescent="0.2">
      <c r="A194" s="958">
        <v>187</v>
      </c>
      <c r="B194" s="960">
        <v>27.47</v>
      </c>
      <c r="C194" s="960">
        <v>27.47</v>
      </c>
      <c r="D194" s="960"/>
      <c r="E194" s="960"/>
      <c r="F194" s="960">
        <v>16.48</v>
      </c>
      <c r="G194" s="960">
        <v>16.48</v>
      </c>
      <c r="H194" s="960">
        <v>21.98</v>
      </c>
      <c r="I194" s="960">
        <v>21.98</v>
      </c>
      <c r="J194" s="960">
        <v>54.94</v>
      </c>
      <c r="K194" s="960">
        <v>54.94</v>
      </c>
      <c r="L194" s="960"/>
      <c r="M194" s="960"/>
      <c r="N194" s="960">
        <v>32.96</v>
      </c>
      <c r="O194" s="960">
        <v>32.96</v>
      </c>
      <c r="P194" s="960">
        <v>43.95</v>
      </c>
      <c r="Q194" s="960">
        <v>43.95</v>
      </c>
      <c r="R194" s="960"/>
      <c r="S194" s="960"/>
      <c r="T194" s="960"/>
      <c r="U194" s="960"/>
    </row>
    <row r="195" spans="1:21" x14ac:dyDescent="0.2">
      <c r="A195" s="958">
        <v>188</v>
      </c>
      <c r="B195" s="960">
        <v>27.58</v>
      </c>
      <c r="C195" s="960">
        <v>27.58</v>
      </c>
      <c r="D195" s="960"/>
      <c r="E195" s="960"/>
      <c r="F195" s="960">
        <v>16.54</v>
      </c>
      <c r="G195" s="960">
        <v>16.54</v>
      </c>
      <c r="H195" s="960">
        <v>22.06</v>
      </c>
      <c r="I195" s="960">
        <v>22.06</v>
      </c>
      <c r="J195" s="960">
        <v>55.16</v>
      </c>
      <c r="K195" s="960">
        <v>55.16</v>
      </c>
      <c r="L195" s="960"/>
      <c r="M195" s="960"/>
      <c r="N195" s="960">
        <v>33.1</v>
      </c>
      <c r="O195" s="960">
        <v>33.1</v>
      </c>
      <c r="P195" s="960">
        <v>44.12</v>
      </c>
      <c r="Q195" s="960">
        <v>44.12</v>
      </c>
      <c r="R195" s="960"/>
      <c r="S195" s="960"/>
      <c r="T195" s="960"/>
      <c r="U195" s="960"/>
    </row>
    <row r="196" spans="1:21" x14ac:dyDescent="0.2">
      <c r="A196" s="958">
        <v>189</v>
      </c>
      <c r="B196" s="960">
        <v>27.58</v>
      </c>
      <c r="C196" s="960">
        <v>27.58</v>
      </c>
      <c r="D196" s="960"/>
      <c r="E196" s="960"/>
      <c r="F196" s="960">
        <v>16.54</v>
      </c>
      <c r="G196" s="960">
        <v>16.54</v>
      </c>
      <c r="H196" s="960">
        <v>22.06</v>
      </c>
      <c r="I196" s="960">
        <v>22.06</v>
      </c>
      <c r="J196" s="960">
        <v>55.16</v>
      </c>
      <c r="K196" s="960">
        <v>55.16</v>
      </c>
      <c r="L196" s="960"/>
      <c r="M196" s="960"/>
      <c r="N196" s="960">
        <v>33.1</v>
      </c>
      <c r="O196" s="960">
        <v>33.1</v>
      </c>
      <c r="P196" s="960">
        <v>44.12</v>
      </c>
      <c r="Q196" s="960">
        <v>44.12</v>
      </c>
      <c r="R196" s="960"/>
      <c r="S196" s="960"/>
      <c r="T196" s="960"/>
      <c r="U196" s="960"/>
    </row>
    <row r="197" spans="1:21" x14ac:dyDescent="0.2">
      <c r="A197" s="958">
        <v>190</v>
      </c>
      <c r="B197" s="960">
        <v>27.7</v>
      </c>
      <c r="C197" s="960">
        <v>27.7</v>
      </c>
      <c r="D197" s="960"/>
      <c r="E197" s="960"/>
      <c r="F197" s="960">
        <v>16.61</v>
      </c>
      <c r="G197" s="960">
        <v>16.61</v>
      </c>
      <c r="H197" s="960">
        <v>22.16</v>
      </c>
      <c r="I197" s="960">
        <v>22.16</v>
      </c>
      <c r="J197" s="960">
        <v>55.39</v>
      </c>
      <c r="K197" s="960">
        <v>55.39</v>
      </c>
      <c r="L197" s="960"/>
      <c r="M197" s="960"/>
      <c r="N197" s="960">
        <v>33.24</v>
      </c>
      <c r="O197" s="960">
        <v>33.24</v>
      </c>
      <c r="P197" s="960">
        <v>44.31</v>
      </c>
      <c r="Q197" s="960">
        <v>44.31</v>
      </c>
      <c r="R197" s="960"/>
      <c r="S197" s="960"/>
      <c r="T197" s="960"/>
      <c r="U197" s="960"/>
    </row>
    <row r="198" spans="1:21" x14ac:dyDescent="0.2">
      <c r="A198" s="958">
        <v>191</v>
      </c>
      <c r="B198" s="960">
        <v>27.8</v>
      </c>
      <c r="C198" s="960">
        <v>27.8</v>
      </c>
      <c r="D198" s="960"/>
      <c r="E198" s="960"/>
      <c r="F198" s="960">
        <v>16.690000000000001</v>
      </c>
      <c r="G198" s="960">
        <v>16.690000000000001</v>
      </c>
      <c r="H198" s="960">
        <v>22.24</v>
      </c>
      <c r="I198" s="960">
        <v>22.24</v>
      </c>
      <c r="J198" s="960">
        <v>55.62</v>
      </c>
      <c r="K198" s="960">
        <v>55.62</v>
      </c>
      <c r="L198" s="960"/>
      <c r="M198" s="960"/>
      <c r="N198" s="960">
        <v>33.369999999999997</v>
      </c>
      <c r="O198" s="960">
        <v>33.369999999999997</v>
      </c>
      <c r="P198" s="960">
        <v>44.5</v>
      </c>
      <c r="Q198" s="960">
        <v>44.5</v>
      </c>
      <c r="R198" s="960"/>
      <c r="S198" s="960"/>
      <c r="T198" s="960"/>
      <c r="U198" s="960"/>
    </row>
    <row r="199" spans="1:21" x14ac:dyDescent="0.2">
      <c r="A199" s="958">
        <v>192</v>
      </c>
      <c r="B199" s="960">
        <v>27.8</v>
      </c>
      <c r="C199" s="960">
        <v>27.8</v>
      </c>
      <c r="D199" s="960"/>
      <c r="E199" s="960"/>
      <c r="F199" s="960">
        <v>16.690000000000001</v>
      </c>
      <c r="G199" s="960">
        <v>16.690000000000001</v>
      </c>
      <c r="H199" s="960">
        <v>22.24</v>
      </c>
      <c r="I199" s="960">
        <v>22.24</v>
      </c>
      <c r="J199" s="960">
        <v>55.62</v>
      </c>
      <c r="K199" s="960">
        <v>55.62</v>
      </c>
      <c r="L199" s="960"/>
      <c r="M199" s="960"/>
      <c r="N199" s="960">
        <v>33.369999999999997</v>
      </c>
      <c r="O199" s="960">
        <v>33.369999999999997</v>
      </c>
      <c r="P199" s="960">
        <v>44.5</v>
      </c>
      <c r="Q199" s="960">
        <v>44.5</v>
      </c>
      <c r="R199" s="960"/>
      <c r="S199" s="960"/>
      <c r="T199" s="960"/>
      <c r="U199" s="960"/>
    </row>
    <row r="200" spans="1:21" x14ac:dyDescent="0.2">
      <c r="A200" s="958">
        <v>193</v>
      </c>
      <c r="B200" s="960">
        <v>27.92</v>
      </c>
      <c r="C200" s="960">
        <v>27.92</v>
      </c>
      <c r="D200" s="960"/>
      <c r="E200" s="960"/>
      <c r="F200" s="960">
        <v>16.75</v>
      </c>
      <c r="G200" s="960">
        <v>16.75</v>
      </c>
      <c r="H200" s="960">
        <v>22.33</v>
      </c>
      <c r="I200" s="960">
        <v>22.33</v>
      </c>
      <c r="J200" s="960">
        <v>55.8</v>
      </c>
      <c r="K200" s="960">
        <v>55.8</v>
      </c>
      <c r="L200" s="960"/>
      <c r="M200" s="960"/>
      <c r="N200" s="960">
        <v>33.5</v>
      </c>
      <c r="O200" s="960">
        <v>33.5</v>
      </c>
      <c r="P200" s="960">
        <v>44.67</v>
      </c>
      <c r="Q200" s="960">
        <v>44.67</v>
      </c>
      <c r="R200" s="960"/>
      <c r="S200" s="960"/>
      <c r="T200" s="960"/>
      <c r="U200" s="960"/>
    </row>
    <row r="201" spans="1:21" x14ac:dyDescent="0.2">
      <c r="A201" s="958">
        <v>194</v>
      </c>
      <c r="B201" s="960">
        <v>28.04</v>
      </c>
      <c r="C201" s="960">
        <v>28.04</v>
      </c>
      <c r="D201" s="960"/>
      <c r="E201" s="960"/>
      <c r="F201" s="960">
        <v>16.82</v>
      </c>
      <c r="G201" s="960">
        <v>16.82</v>
      </c>
      <c r="H201" s="960">
        <v>22.43</v>
      </c>
      <c r="I201" s="960">
        <v>22.43</v>
      </c>
      <c r="J201" s="960">
        <v>55.8</v>
      </c>
      <c r="K201" s="960">
        <v>55.8</v>
      </c>
      <c r="L201" s="960"/>
      <c r="M201" s="960"/>
      <c r="N201" s="960">
        <v>33.630000000000003</v>
      </c>
      <c r="O201" s="960">
        <v>33.630000000000003</v>
      </c>
      <c r="P201" s="960">
        <v>44.84</v>
      </c>
      <c r="Q201" s="960">
        <v>44.84</v>
      </c>
      <c r="R201" s="960"/>
      <c r="S201" s="960"/>
      <c r="T201" s="960"/>
      <c r="U201" s="960"/>
    </row>
    <row r="202" spans="1:21" x14ac:dyDescent="0.2">
      <c r="A202" s="958">
        <v>195</v>
      </c>
      <c r="B202" s="960">
        <v>28.04</v>
      </c>
      <c r="C202" s="960">
        <v>28.04</v>
      </c>
      <c r="D202" s="960"/>
      <c r="E202" s="960"/>
      <c r="F202" s="960">
        <v>16.82</v>
      </c>
      <c r="G202" s="960">
        <v>16.82</v>
      </c>
      <c r="H202" s="960">
        <v>22.43</v>
      </c>
      <c r="I202" s="960">
        <v>22.43</v>
      </c>
      <c r="J202" s="960">
        <v>55.8</v>
      </c>
      <c r="K202" s="960">
        <v>55.8</v>
      </c>
      <c r="L202" s="960"/>
      <c r="M202" s="960"/>
      <c r="N202" s="960">
        <v>33.630000000000003</v>
      </c>
      <c r="O202" s="960">
        <v>33.630000000000003</v>
      </c>
      <c r="P202" s="960">
        <v>44.84</v>
      </c>
      <c r="Q202" s="960">
        <v>44.84</v>
      </c>
      <c r="R202" s="960"/>
      <c r="S202" s="960"/>
      <c r="T202" s="960"/>
      <c r="U202" s="960"/>
    </row>
    <row r="203" spans="1:21" x14ac:dyDescent="0.2">
      <c r="A203" s="958">
        <v>196</v>
      </c>
      <c r="B203" s="960">
        <v>28.14</v>
      </c>
      <c r="C203" s="960">
        <v>28.14</v>
      </c>
      <c r="D203" s="960"/>
      <c r="E203" s="960"/>
      <c r="F203" s="960">
        <v>16.89</v>
      </c>
      <c r="G203" s="960">
        <v>16.89</v>
      </c>
      <c r="H203" s="960">
        <v>22.52</v>
      </c>
      <c r="I203" s="960">
        <v>22.52</v>
      </c>
      <c r="J203" s="960">
        <v>55.8</v>
      </c>
      <c r="K203" s="960">
        <v>55.8</v>
      </c>
      <c r="L203" s="960"/>
      <c r="M203" s="960"/>
      <c r="N203" s="960">
        <v>33.770000000000003</v>
      </c>
      <c r="O203" s="960">
        <v>33.770000000000003</v>
      </c>
      <c r="P203" s="960">
        <v>45.02</v>
      </c>
      <c r="Q203" s="960">
        <v>45.02</v>
      </c>
      <c r="R203" s="960"/>
      <c r="S203" s="960"/>
      <c r="T203" s="960"/>
      <c r="U203" s="960"/>
    </row>
    <row r="204" spans="1:21" x14ac:dyDescent="0.2">
      <c r="A204" s="958">
        <v>197</v>
      </c>
      <c r="B204" s="960">
        <v>28.14</v>
      </c>
      <c r="C204" s="960">
        <v>28.14</v>
      </c>
      <c r="D204" s="960"/>
      <c r="E204" s="960"/>
      <c r="F204" s="960">
        <v>16.89</v>
      </c>
      <c r="G204" s="960">
        <v>16.89</v>
      </c>
      <c r="H204" s="960">
        <v>22.52</v>
      </c>
      <c r="I204" s="960">
        <v>22.52</v>
      </c>
      <c r="J204" s="960">
        <v>55.8</v>
      </c>
      <c r="K204" s="960">
        <v>55.8</v>
      </c>
      <c r="L204" s="960"/>
      <c r="M204" s="960"/>
      <c r="N204" s="960">
        <v>33.770000000000003</v>
      </c>
      <c r="O204" s="960">
        <v>33.770000000000003</v>
      </c>
      <c r="P204" s="960">
        <v>45.02</v>
      </c>
      <c r="Q204" s="960">
        <v>45.02</v>
      </c>
      <c r="R204" s="960"/>
      <c r="S204" s="960"/>
      <c r="T204" s="960"/>
      <c r="U204" s="960"/>
    </row>
    <row r="205" spans="1:21" x14ac:dyDescent="0.2">
      <c r="A205" s="958">
        <v>198</v>
      </c>
      <c r="B205" s="960">
        <v>28.25</v>
      </c>
      <c r="C205" s="960">
        <v>28.25</v>
      </c>
      <c r="D205" s="960"/>
      <c r="E205" s="960"/>
      <c r="F205" s="960">
        <v>16.95</v>
      </c>
      <c r="G205" s="960">
        <v>16.95</v>
      </c>
      <c r="H205" s="960">
        <v>22.6</v>
      </c>
      <c r="I205" s="960">
        <v>22.6</v>
      </c>
      <c r="J205" s="960">
        <v>55.8</v>
      </c>
      <c r="K205" s="960">
        <v>55.8</v>
      </c>
      <c r="L205" s="960"/>
      <c r="M205" s="960"/>
      <c r="N205" s="960">
        <v>33.9</v>
      </c>
      <c r="O205" s="960">
        <v>33.9</v>
      </c>
      <c r="P205" s="960">
        <v>45.2</v>
      </c>
      <c r="Q205" s="960">
        <v>45.2</v>
      </c>
      <c r="R205" s="960"/>
      <c r="S205" s="960"/>
      <c r="T205" s="960"/>
      <c r="U205" s="960"/>
    </row>
    <row r="206" spans="1:21" x14ac:dyDescent="0.2">
      <c r="A206" s="958">
        <v>199</v>
      </c>
      <c r="B206" s="960">
        <v>28.37</v>
      </c>
      <c r="C206" s="960">
        <v>28.37</v>
      </c>
      <c r="D206" s="960"/>
      <c r="E206" s="960"/>
      <c r="F206" s="960">
        <v>17.02</v>
      </c>
      <c r="G206" s="960">
        <v>17.02</v>
      </c>
      <c r="H206" s="960">
        <v>22.69</v>
      </c>
      <c r="I206" s="960">
        <v>22.69</v>
      </c>
      <c r="J206" s="960">
        <v>55.8</v>
      </c>
      <c r="K206" s="960">
        <v>55.8</v>
      </c>
      <c r="L206" s="960"/>
      <c r="M206" s="960"/>
      <c r="N206" s="960">
        <v>34.04</v>
      </c>
      <c r="O206" s="960">
        <v>34.04</v>
      </c>
      <c r="P206" s="960">
        <v>45.39</v>
      </c>
      <c r="Q206" s="960">
        <v>45.39</v>
      </c>
      <c r="R206" s="960"/>
      <c r="S206" s="960"/>
      <c r="T206" s="960"/>
      <c r="U206" s="960"/>
    </row>
    <row r="207" spans="1:21" x14ac:dyDescent="0.2">
      <c r="A207" s="958">
        <v>200</v>
      </c>
      <c r="B207" s="960">
        <v>28.37</v>
      </c>
      <c r="C207" s="960">
        <v>28.37</v>
      </c>
      <c r="D207" s="960"/>
      <c r="E207" s="960"/>
      <c r="F207" s="960">
        <v>17.02</v>
      </c>
      <c r="G207" s="960">
        <v>17.02</v>
      </c>
      <c r="H207" s="960">
        <v>22.69</v>
      </c>
      <c r="I207" s="960">
        <v>22.69</v>
      </c>
      <c r="J207" s="960">
        <v>55.8</v>
      </c>
      <c r="K207" s="960">
        <v>55.8</v>
      </c>
      <c r="L207" s="960"/>
      <c r="M207" s="960"/>
      <c r="N207" s="960">
        <v>34.04</v>
      </c>
      <c r="O207" s="960">
        <v>34.04</v>
      </c>
      <c r="P207" s="960">
        <v>45.39</v>
      </c>
      <c r="Q207" s="960">
        <v>45.39</v>
      </c>
      <c r="R207" s="960"/>
      <c r="S207" s="960"/>
      <c r="T207" s="960"/>
      <c r="U207" s="960"/>
    </row>
    <row r="208" spans="1:21" x14ac:dyDescent="0.2">
      <c r="A208" s="958">
        <v>201</v>
      </c>
      <c r="B208" s="960">
        <v>28.47</v>
      </c>
      <c r="C208" s="960">
        <v>28.47</v>
      </c>
      <c r="D208" s="960"/>
      <c r="E208" s="960"/>
      <c r="F208" s="960">
        <v>17.09</v>
      </c>
      <c r="G208" s="960">
        <v>17.09</v>
      </c>
      <c r="H208" s="960">
        <v>22.78</v>
      </c>
      <c r="I208" s="960">
        <v>22.78</v>
      </c>
      <c r="J208" s="960">
        <v>55.8</v>
      </c>
      <c r="K208" s="960">
        <v>55.8</v>
      </c>
      <c r="L208" s="960"/>
      <c r="M208" s="960"/>
      <c r="N208" s="960">
        <v>34.17</v>
      </c>
      <c r="O208" s="960">
        <v>34.17</v>
      </c>
      <c r="P208" s="960">
        <v>45.57</v>
      </c>
      <c r="Q208" s="960">
        <v>45.57</v>
      </c>
      <c r="R208" s="960"/>
      <c r="S208" s="960"/>
      <c r="T208" s="960"/>
      <c r="U208" s="960"/>
    </row>
    <row r="209" spans="1:21" x14ac:dyDescent="0.2">
      <c r="A209" s="958">
        <v>202</v>
      </c>
      <c r="B209" s="960">
        <v>28.47</v>
      </c>
      <c r="C209" s="960">
        <v>28.47</v>
      </c>
      <c r="D209" s="960"/>
      <c r="E209" s="960"/>
      <c r="F209" s="960">
        <v>17.09</v>
      </c>
      <c r="G209" s="960">
        <v>17.09</v>
      </c>
      <c r="H209" s="960">
        <v>22.78</v>
      </c>
      <c r="I209" s="960">
        <v>22.78</v>
      </c>
      <c r="J209" s="960">
        <v>55.8</v>
      </c>
      <c r="K209" s="960">
        <v>55.8</v>
      </c>
      <c r="L209" s="960"/>
      <c r="M209" s="960"/>
      <c r="N209" s="960">
        <v>34.17</v>
      </c>
      <c r="O209" s="960">
        <v>34.17</v>
      </c>
      <c r="P209" s="960">
        <v>45.57</v>
      </c>
      <c r="Q209" s="960">
        <v>45.57</v>
      </c>
      <c r="R209" s="960"/>
      <c r="S209" s="960"/>
      <c r="T209" s="960"/>
      <c r="U209" s="960"/>
    </row>
    <row r="210" spans="1:21" x14ac:dyDescent="0.2">
      <c r="A210" s="958">
        <v>203</v>
      </c>
      <c r="B210" s="960">
        <v>28.47</v>
      </c>
      <c r="C210" s="960">
        <v>28.47</v>
      </c>
      <c r="D210" s="960"/>
      <c r="E210" s="960"/>
      <c r="F210" s="960">
        <v>17.09</v>
      </c>
      <c r="G210" s="960">
        <v>17.09</v>
      </c>
      <c r="H210" s="960">
        <v>22.78</v>
      </c>
      <c r="I210" s="960">
        <v>22.78</v>
      </c>
      <c r="J210" s="960">
        <v>55.8</v>
      </c>
      <c r="K210" s="960">
        <v>55.8</v>
      </c>
      <c r="L210" s="960"/>
      <c r="M210" s="960"/>
      <c r="N210" s="960">
        <v>34.17</v>
      </c>
      <c r="O210" s="960">
        <v>34.17</v>
      </c>
      <c r="P210" s="960">
        <v>45.57</v>
      </c>
      <c r="Q210" s="960">
        <v>45.57</v>
      </c>
      <c r="R210" s="960"/>
      <c r="S210" s="960"/>
      <c r="T210" s="960"/>
      <c r="U210" s="960"/>
    </row>
    <row r="211" spans="1:21" x14ac:dyDescent="0.2">
      <c r="A211" s="958">
        <v>204</v>
      </c>
      <c r="B211" s="960">
        <v>28.47</v>
      </c>
      <c r="C211" s="960">
        <v>28.47</v>
      </c>
      <c r="D211" s="960"/>
      <c r="E211" s="960"/>
      <c r="F211" s="960">
        <v>17.09</v>
      </c>
      <c r="G211" s="960">
        <v>17.09</v>
      </c>
      <c r="H211" s="960">
        <v>22.78</v>
      </c>
      <c r="I211" s="960">
        <v>22.78</v>
      </c>
      <c r="J211" s="960">
        <v>55.8</v>
      </c>
      <c r="K211" s="960">
        <v>55.8</v>
      </c>
      <c r="L211" s="960"/>
      <c r="M211" s="960"/>
      <c r="N211" s="960">
        <v>34.17</v>
      </c>
      <c r="O211" s="960">
        <v>34.17</v>
      </c>
      <c r="P211" s="960">
        <v>45.57</v>
      </c>
      <c r="Q211" s="960">
        <v>45.57</v>
      </c>
      <c r="R211" s="960"/>
      <c r="S211" s="960"/>
      <c r="T211" s="960"/>
      <c r="U211" s="960"/>
    </row>
    <row r="212" spans="1:21" x14ac:dyDescent="0.2">
      <c r="A212" s="958">
        <v>205</v>
      </c>
      <c r="B212" s="960">
        <v>28.47</v>
      </c>
      <c r="C212" s="960">
        <v>28.47</v>
      </c>
      <c r="D212" s="960"/>
      <c r="E212" s="960"/>
      <c r="F212" s="960">
        <v>17.09</v>
      </c>
      <c r="G212" s="960">
        <v>17.09</v>
      </c>
      <c r="H212" s="960">
        <v>22.78</v>
      </c>
      <c r="I212" s="960">
        <v>22.78</v>
      </c>
      <c r="J212" s="960">
        <v>55.8</v>
      </c>
      <c r="K212" s="960">
        <v>55.8</v>
      </c>
      <c r="L212" s="960"/>
      <c r="M212" s="960"/>
      <c r="N212" s="960">
        <v>34.17</v>
      </c>
      <c r="O212" s="960">
        <v>34.17</v>
      </c>
      <c r="P212" s="960">
        <v>45.57</v>
      </c>
      <c r="Q212" s="960">
        <v>45.57</v>
      </c>
      <c r="R212" s="960"/>
      <c r="S212" s="960"/>
      <c r="T212" s="960"/>
      <c r="U212" s="960"/>
    </row>
    <row r="213" spans="1:21" x14ac:dyDescent="0.2">
      <c r="A213" s="958">
        <v>206</v>
      </c>
      <c r="B213" s="960">
        <v>28.6</v>
      </c>
      <c r="C213" s="960">
        <v>28.6</v>
      </c>
      <c r="D213" s="960"/>
      <c r="E213" s="960"/>
      <c r="F213" s="960">
        <v>17.149999999999999</v>
      </c>
      <c r="G213" s="960">
        <v>17.149999999999999</v>
      </c>
      <c r="H213" s="960">
        <v>22.86</v>
      </c>
      <c r="I213" s="960">
        <v>22.86</v>
      </c>
      <c r="J213" s="960">
        <v>55.8</v>
      </c>
      <c r="K213" s="960">
        <v>55.8</v>
      </c>
      <c r="L213" s="960"/>
      <c r="M213" s="960"/>
      <c r="N213" s="960">
        <v>34.31</v>
      </c>
      <c r="O213" s="960">
        <v>34.31</v>
      </c>
      <c r="P213" s="960">
        <v>45.74</v>
      </c>
      <c r="Q213" s="960">
        <v>45.74</v>
      </c>
      <c r="R213" s="960"/>
      <c r="S213" s="960"/>
      <c r="T213" s="960"/>
      <c r="U213" s="960"/>
    </row>
    <row r="214" spans="1:21" x14ac:dyDescent="0.2">
      <c r="A214" s="958">
        <v>207</v>
      </c>
      <c r="B214" s="960">
        <v>28.6</v>
      </c>
      <c r="C214" s="960">
        <v>28.6</v>
      </c>
      <c r="D214" s="960"/>
      <c r="E214" s="960"/>
      <c r="F214" s="960">
        <v>17.149999999999999</v>
      </c>
      <c r="G214" s="960">
        <v>17.149999999999999</v>
      </c>
      <c r="H214" s="960">
        <v>22.86</v>
      </c>
      <c r="I214" s="960">
        <v>22.86</v>
      </c>
      <c r="J214" s="960">
        <v>55.8</v>
      </c>
      <c r="K214" s="960">
        <v>55.8</v>
      </c>
      <c r="L214" s="960"/>
      <c r="M214" s="960"/>
      <c r="N214" s="960">
        <v>34.31</v>
      </c>
      <c r="O214" s="960">
        <v>34.31</v>
      </c>
      <c r="P214" s="960">
        <v>45.74</v>
      </c>
      <c r="Q214" s="960">
        <v>45.74</v>
      </c>
      <c r="R214" s="960"/>
      <c r="S214" s="960"/>
      <c r="T214" s="960"/>
      <c r="U214" s="960"/>
    </row>
    <row r="215" spans="1:21" x14ac:dyDescent="0.2">
      <c r="A215" s="958">
        <v>208</v>
      </c>
      <c r="B215" s="960">
        <v>28.6</v>
      </c>
      <c r="C215" s="960">
        <v>28.6</v>
      </c>
      <c r="D215" s="960"/>
      <c r="E215" s="960"/>
      <c r="F215" s="960">
        <v>17.149999999999999</v>
      </c>
      <c r="G215" s="960">
        <v>17.149999999999999</v>
      </c>
      <c r="H215" s="960">
        <v>22.86</v>
      </c>
      <c r="I215" s="960">
        <v>22.86</v>
      </c>
      <c r="J215" s="960">
        <v>55.8</v>
      </c>
      <c r="K215" s="960">
        <v>55.8</v>
      </c>
      <c r="L215" s="960"/>
      <c r="M215" s="960"/>
      <c r="N215" s="960">
        <v>34.31</v>
      </c>
      <c r="O215" s="960">
        <v>34.31</v>
      </c>
      <c r="P215" s="960">
        <v>45.74</v>
      </c>
      <c r="Q215" s="960">
        <v>45.74</v>
      </c>
      <c r="R215" s="960"/>
      <c r="S215" s="960"/>
      <c r="T215" s="960"/>
      <c r="U215" s="960"/>
    </row>
    <row r="216" spans="1:21" x14ac:dyDescent="0.2">
      <c r="A216" s="958">
        <v>209</v>
      </c>
      <c r="B216" s="960">
        <v>28.6</v>
      </c>
      <c r="C216" s="960">
        <v>28.6</v>
      </c>
      <c r="D216" s="960"/>
      <c r="E216" s="960"/>
      <c r="F216" s="960">
        <v>17.149999999999999</v>
      </c>
      <c r="G216" s="960">
        <v>17.149999999999999</v>
      </c>
      <c r="H216" s="960">
        <v>22.86</v>
      </c>
      <c r="I216" s="960">
        <v>22.86</v>
      </c>
      <c r="J216" s="960">
        <v>55.8</v>
      </c>
      <c r="K216" s="960">
        <v>55.8</v>
      </c>
      <c r="L216" s="960"/>
      <c r="M216" s="960"/>
      <c r="N216" s="960">
        <v>34.31</v>
      </c>
      <c r="O216" s="960">
        <v>34.31</v>
      </c>
      <c r="P216" s="960">
        <v>45.74</v>
      </c>
      <c r="Q216" s="960">
        <v>45.74</v>
      </c>
      <c r="R216" s="960"/>
      <c r="S216" s="960"/>
      <c r="T216" s="960"/>
      <c r="U216" s="960"/>
    </row>
    <row r="217" spans="1:21" x14ac:dyDescent="0.2">
      <c r="A217" s="958">
        <v>210</v>
      </c>
      <c r="B217" s="960">
        <v>28.7</v>
      </c>
      <c r="C217" s="960">
        <v>28.7</v>
      </c>
      <c r="D217" s="960"/>
      <c r="E217" s="960"/>
      <c r="F217" s="960">
        <v>17.21</v>
      </c>
      <c r="G217" s="960">
        <v>17.21</v>
      </c>
      <c r="H217" s="960">
        <v>22.96</v>
      </c>
      <c r="I217" s="960">
        <v>22.96</v>
      </c>
      <c r="J217" s="960">
        <v>55.8</v>
      </c>
      <c r="K217" s="960">
        <v>55.8</v>
      </c>
      <c r="L217" s="960"/>
      <c r="M217" s="960"/>
      <c r="N217" s="960">
        <v>34.44</v>
      </c>
      <c r="O217" s="960">
        <v>34.44</v>
      </c>
      <c r="P217" s="960">
        <v>45.92</v>
      </c>
      <c r="Q217" s="960">
        <v>45.92</v>
      </c>
      <c r="R217" s="960"/>
      <c r="S217" s="960"/>
      <c r="T217" s="960"/>
      <c r="U217" s="960"/>
    </row>
    <row r="218" spans="1:21" x14ac:dyDescent="0.2">
      <c r="A218" s="958">
        <v>211</v>
      </c>
      <c r="B218" s="960">
        <v>28.7</v>
      </c>
      <c r="C218" s="960">
        <v>28.7</v>
      </c>
      <c r="D218" s="960"/>
      <c r="E218" s="960"/>
      <c r="F218" s="960">
        <v>17.21</v>
      </c>
      <c r="G218" s="960">
        <v>17.21</v>
      </c>
      <c r="H218" s="960">
        <v>22.96</v>
      </c>
      <c r="I218" s="960">
        <v>22.96</v>
      </c>
      <c r="J218" s="960">
        <v>55.8</v>
      </c>
      <c r="K218" s="960">
        <v>55.8</v>
      </c>
      <c r="L218" s="960"/>
      <c r="M218" s="960"/>
      <c r="N218" s="960">
        <v>34.44</v>
      </c>
      <c r="O218" s="960">
        <v>34.44</v>
      </c>
      <c r="P218" s="960">
        <v>45.92</v>
      </c>
      <c r="Q218" s="960">
        <v>45.92</v>
      </c>
      <c r="R218" s="960"/>
      <c r="S218" s="960"/>
      <c r="T218" s="960"/>
      <c r="U218" s="960"/>
    </row>
    <row r="219" spans="1:21" x14ac:dyDescent="0.2">
      <c r="A219" s="958">
        <v>212</v>
      </c>
      <c r="B219" s="960">
        <v>28.7</v>
      </c>
      <c r="C219" s="960">
        <v>28.7</v>
      </c>
      <c r="D219" s="960"/>
      <c r="E219" s="960"/>
      <c r="F219" s="960">
        <v>17.21</v>
      </c>
      <c r="G219" s="960">
        <v>17.21</v>
      </c>
      <c r="H219" s="960">
        <v>22.96</v>
      </c>
      <c r="I219" s="960">
        <v>22.96</v>
      </c>
      <c r="J219" s="960">
        <v>55.8</v>
      </c>
      <c r="K219" s="960">
        <v>55.8</v>
      </c>
      <c r="L219" s="960"/>
      <c r="M219" s="960"/>
      <c r="N219" s="960">
        <v>34.44</v>
      </c>
      <c r="O219" s="960">
        <v>34.44</v>
      </c>
      <c r="P219" s="960">
        <v>45.92</v>
      </c>
      <c r="Q219" s="960">
        <v>45.92</v>
      </c>
      <c r="R219" s="960"/>
      <c r="S219" s="960"/>
      <c r="T219" s="960"/>
      <c r="U219" s="960"/>
    </row>
    <row r="220" spans="1:21" x14ac:dyDescent="0.2">
      <c r="A220" s="958">
        <v>213</v>
      </c>
      <c r="B220" s="960">
        <v>28.7</v>
      </c>
      <c r="C220" s="960">
        <v>28.7</v>
      </c>
      <c r="D220" s="960"/>
      <c r="E220" s="960"/>
      <c r="F220" s="960">
        <v>17.21</v>
      </c>
      <c r="G220" s="960">
        <v>17.21</v>
      </c>
      <c r="H220" s="960">
        <v>22.96</v>
      </c>
      <c r="I220" s="960">
        <v>22.96</v>
      </c>
      <c r="J220" s="960">
        <v>55.8</v>
      </c>
      <c r="K220" s="960">
        <v>55.8</v>
      </c>
      <c r="L220" s="960"/>
      <c r="M220" s="960"/>
      <c r="N220" s="960">
        <v>34.44</v>
      </c>
      <c r="O220" s="960">
        <v>34.44</v>
      </c>
      <c r="P220" s="960">
        <v>45.92</v>
      </c>
      <c r="Q220" s="960">
        <v>45.92</v>
      </c>
      <c r="R220" s="960"/>
      <c r="S220" s="960"/>
      <c r="T220" s="960"/>
      <c r="U220" s="960"/>
    </row>
    <row r="221" spans="1:21" x14ac:dyDescent="0.2">
      <c r="A221" s="958">
        <v>214</v>
      </c>
      <c r="B221" s="960">
        <v>28.81</v>
      </c>
      <c r="C221" s="960">
        <v>28.81</v>
      </c>
      <c r="D221" s="960"/>
      <c r="E221" s="960"/>
      <c r="F221" s="960">
        <v>17.29</v>
      </c>
      <c r="G221" s="960">
        <v>17.29</v>
      </c>
      <c r="H221" s="960">
        <v>23.04</v>
      </c>
      <c r="I221" s="960">
        <v>23.04</v>
      </c>
      <c r="J221" s="960">
        <v>55.8</v>
      </c>
      <c r="K221" s="960">
        <v>55.8</v>
      </c>
      <c r="L221" s="960"/>
      <c r="M221" s="960"/>
      <c r="N221" s="960">
        <v>34.57</v>
      </c>
      <c r="O221" s="960">
        <v>34.57</v>
      </c>
      <c r="P221" s="960">
        <v>46.1</v>
      </c>
      <c r="Q221" s="960">
        <v>46.1</v>
      </c>
      <c r="R221" s="960"/>
      <c r="S221" s="960"/>
      <c r="T221" s="960"/>
      <c r="U221" s="960"/>
    </row>
    <row r="222" spans="1:21" x14ac:dyDescent="0.2">
      <c r="A222" s="958">
        <v>215</v>
      </c>
      <c r="B222" s="960">
        <v>28.81</v>
      </c>
      <c r="C222" s="960">
        <v>28.81</v>
      </c>
      <c r="D222" s="960"/>
      <c r="E222" s="960"/>
      <c r="F222" s="960">
        <v>17.29</v>
      </c>
      <c r="G222" s="960">
        <v>17.29</v>
      </c>
      <c r="H222" s="960">
        <v>23.04</v>
      </c>
      <c r="I222" s="960">
        <v>23.04</v>
      </c>
      <c r="J222" s="960">
        <v>55.8</v>
      </c>
      <c r="K222" s="960">
        <v>55.8</v>
      </c>
      <c r="L222" s="960"/>
      <c r="M222" s="960"/>
      <c r="N222" s="960">
        <v>34.57</v>
      </c>
      <c r="O222" s="960">
        <v>34.57</v>
      </c>
      <c r="P222" s="960">
        <v>46.1</v>
      </c>
      <c r="Q222" s="960">
        <v>46.1</v>
      </c>
      <c r="R222" s="960"/>
      <c r="S222" s="960"/>
      <c r="T222" s="960"/>
      <c r="U222" s="960"/>
    </row>
    <row r="223" spans="1:21" x14ac:dyDescent="0.2">
      <c r="A223" s="958">
        <v>216</v>
      </c>
      <c r="B223" s="960">
        <v>28.81</v>
      </c>
      <c r="C223" s="960">
        <v>28.81</v>
      </c>
      <c r="D223" s="960"/>
      <c r="E223" s="960"/>
      <c r="F223" s="960">
        <v>17.29</v>
      </c>
      <c r="G223" s="960">
        <v>17.29</v>
      </c>
      <c r="H223" s="960">
        <v>23.04</v>
      </c>
      <c r="I223" s="960">
        <v>23.04</v>
      </c>
      <c r="J223" s="960">
        <v>55.8</v>
      </c>
      <c r="K223" s="960">
        <v>55.8</v>
      </c>
      <c r="L223" s="960"/>
      <c r="M223" s="960"/>
      <c r="N223" s="960">
        <v>34.57</v>
      </c>
      <c r="O223" s="960">
        <v>34.57</v>
      </c>
      <c r="P223" s="960">
        <v>46.1</v>
      </c>
      <c r="Q223" s="960">
        <v>46.1</v>
      </c>
      <c r="R223" s="960"/>
      <c r="S223" s="960"/>
      <c r="T223" s="960"/>
      <c r="U223" s="960"/>
    </row>
    <row r="224" spans="1:21" x14ac:dyDescent="0.2">
      <c r="A224" s="958">
        <v>217</v>
      </c>
      <c r="B224" s="960">
        <v>28.81</v>
      </c>
      <c r="C224" s="960">
        <v>28.81</v>
      </c>
      <c r="D224" s="960"/>
      <c r="E224" s="960"/>
      <c r="F224" s="960">
        <v>17.29</v>
      </c>
      <c r="G224" s="960">
        <v>17.29</v>
      </c>
      <c r="H224" s="960">
        <v>23.04</v>
      </c>
      <c r="I224" s="960">
        <v>23.04</v>
      </c>
      <c r="J224" s="960">
        <v>55.8</v>
      </c>
      <c r="K224" s="960">
        <v>55.8</v>
      </c>
      <c r="L224" s="960"/>
      <c r="M224" s="960"/>
      <c r="N224" s="960">
        <v>34.57</v>
      </c>
      <c r="O224" s="960">
        <v>34.57</v>
      </c>
      <c r="P224" s="960">
        <v>46.1</v>
      </c>
      <c r="Q224" s="960">
        <v>46.1</v>
      </c>
      <c r="R224" s="960"/>
      <c r="S224" s="960"/>
      <c r="T224" s="960"/>
      <c r="U224" s="960"/>
    </row>
    <row r="225" spans="1:21" x14ac:dyDescent="0.2">
      <c r="A225" s="958">
        <v>218</v>
      </c>
      <c r="B225" s="960">
        <v>28.92</v>
      </c>
      <c r="C225" s="960">
        <v>28.92</v>
      </c>
      <c r="D225" s="960"/>
      <c r="E225" s="960"/>
      <c r="F225" s="960">
        <v>17.350000000000001</v>
      </c>
      <c r="G225" s="960">
        <v>17.350000000000001</v>
      </c>
      <c r="H225" s="960">
        <v>23.14</v>
      </c>
      <c r="I225" s="960">
        <v>23.14</v>
      </c>
      <c r="J225" s="960">
        <v>55.8</v>
      </c>
      <c r="K225" s="960">
        <v>55.8</v>
      </c>
      <c r="L225" s="960"/>
      <c r="M225" s="960"/>
      <c r="N225" s="960">
        <v>34.69</v>
      </c>
      <c r="O225" s="960">
        <v>34.69</v>
      </c>
      <c r="P225" s="960">
        <v>46.27</v>
      </c>
      <c r="Q225" s="960">
        <v>46.27</v>
      </c>
      <c r="R225" s="960"/>
      <c r="S225" s="960"/>
      <c r="T225" s="960"/>
      <c r="U225" s="960"/>
    </row>
    <row r="226" spans="1:21" x14ac:dyDescent="0.2">
      <c r="A226" s="958">
        <v>219</v>
      </c>
      <c r="B226" s="960">
        <v>28.92</v>
      </c>
      <c r="C226" s="960">
        <v>28.92</v>
      </c>
      <c r="D226" s="960"/>
      <c r="E226" s="960"/>
      <c r="F226" s="960">
        <v>17.350000000000001</v>
      </c>
      <c r="G226" s="960">
        <v>17.350000000000001</v>
      </c>
      <c r="H226" s="960">
        <v>23.14</v>
      </c>
      <c r="I226" s="960">
        <v>23.14</v>
      </c>
      <c r="J226" s="960">
        <v>55.8</v>
      </c>
      <c r="K226" s="960">
        <v>55.8</v>
      </c>
      <c r="L226" s="960"/>
      <c r="M226" s="960"/>
      <c r="N226" s="960">
        <v>34.69</v>
      </c>
      <c r="O226" s="960">
        <v>34.69</v>
      </c>
      <c r="P226" s="960">
        <v>46.27</v>
      </c>
      <c r="Q226" s="960">
        <v>46.27</v>
      </c>
      <c r="R226" s="960"/>
      <c r="S226" s="960"/>
      <c r="T226" s="960"/>
      <c r="U226" s="960"/>
    </row>
    <row r="227" spans="1:21" x14ac:dyDescent="0.2">
      <c r="A227" s="958">
        <v>220</v>
      </c>
      <c r="B227" s="960">
        <v>28.92</v>
      </c>
      <c r="C227" s="960">
        <v>28.92</v>
      </c>
      <c r="D227" s="960"/>
      <c r="E227" s="960"/>
      <c r="F227" s="960">
        <v>17.350000000000001</v>
      </c>
      <c r="G227" s="960">
        <v>17.350000000000001</v>
      </c>
      <c r="H227" s="960">
        <v>23.14</v>
      </c>
      <c r="I227" s="960">
        <v>23.14</v>
      </c>
      <c r="J227" s="960">
        <v>55.8</v>
      </c>
      <c r="K227" s="960">
        <v>55.8</v>
      </c>
      <c r="L227" s="960"/>
      <c r="M227" s="960"/>
      <c r="N227" s="960">
        <v>34.69</v>
      </c>
      <c r="O227" s="960">
        <v>34.69</v>
      </c>
      <c r="P227" s="960">
        <v>46.27</v>
      </c>
      <c r="Q227" s="960">
        <v>46.27</v>
      </c>
      <c r="R227" s="960"/>
      <c r="S227" s="960"/>
      <c r="T227" s="960"/>
      <c r="U227" s="960"/>
    </row>
    <row r="228" spans="1:21" x14ac:dyDescent="0.2">
      <c r="A228" s="958">
        <v>221</v>
      </c>
      <c r="B228" s="960">
        <v>28.92</v>
      </c>
      <c r="C228" s="960">
        <v>28.92</v>
      </c>
      <c r="D228" s="960"/>
      <c r="E228" s="960"/>
      <c r="F228" s="960">
        <v>17.350000000000001</v>
      </c>
      <c r="G228" s="960">
        <v>17.350000000000001</v>
      </c>
      <c r="H228" s="960">
        <v>23.14</v>
      </c>
      <c r="I228" s="960">
        <v>23.14</v>
      </c>
      <c r="J228" s="960">
        <v>55.8</v>
      </c>
      <c r="K228" s="960">
        <v>55.8</v>
      </c>
      <c r="L228" s="960"/>
      <c r="M228" s="960"/>
      <c r="N228" s="960">
        <v>34.69</v>
      </c>
      <c r="O228" s="960">
        <v>34.69</v>
      </c>
      <c r="P228" s="960">
        <v>46.27</v>
      </c>
      <c r="Q228" s="960">
        <v>46.27</v>
      </c>
      <c r="R228" s="960"/>
      <c r="S228" s="960"/>
      <c r="T228" s="960"/>
      <c r="U228" s="960"/>
    </row>
    <row r="229" spans="1:21" x14ac:dyDescent="0.2">
      <c r="A229" s="958">
        <v>222</v>
      </c>
      <c r="B229" s="960">
        <v>28.92</v>
      </c>
      <c r="C229" s="960">
        <v>28.92</v>
      </c>
      <c r="D229" s="960"/>
      <c r="E229" s="960"/>
      <c r="F229" s="960">
        <v>17.350000000000001</v>
      </c>
      <c r="G229" s="960">
        <v>17.350000000000001</v>
      </c>
      <c r="H229" s="960">
        <v>23.14</v>
      </c>
      <c r="I229" s="960">
        <v>23.14</v>
      </c>
      <c r="J229" s="960">
        <v>55.8</v>
      </c>
      <c r="K229" s="960">
        <v>55.8</v>
      </c>
      <c r="L229" s="960"/>
      <c r="M229" s="960"/>
      <c r="N229" s="960">
        <v>34.69</v>
      </c>
      <c r="O229" s="960">
        <v>34.69</v>
      </c>
      <c r="P229" s="960">
        <v>46.27</v>
      </c>
      <c r="Q229" s="960">
        <v>46.27</v>
      </c>
      <c r="R229" s="960"/>
      <c r="S229" s="960"/>
      <c r="T229" s="960"/>
      <c r="U229" s="960"/>
    </row>
    <row r="230" spans="1:21" x14ac:dyDescent="0.2">
      <c r="A230" s="958">
        <v>223</v>
      </c>
      <c r="B230" s="960">
        <v>29.03</v>
      </c>
      <c r="C230" s="960">
        <v>29.03</v>
      </c>
      <c r="D230" s="960"/>
      <c r="E230" s="960"/>
      <c r="F230" s="960">
        <v>17.420000000000002</v>
      </c>
      <c r="G230" s="960">
        <v>17.420000000000002</v>
      </c>
      <c r="H230" s="960">
        <v>23.23</v>
      </c>
      <c r="I230" s="960">
        <v>23.23</v>
      </c>
      <c r="J230" s="960">
        <v>55.8</v>
      </c>
      <c r="K230" s="960">
        <v>55.8</v>
      </c>
      <c r="L230" s="960"/>
      <c r="M230" s="960"/>
      <c r="N230" s="960">
        <v>34.85</v>
      </c>
      <c r="O230" s="960">
        <v>34.85</v>
      </c>
      <c r="P230" s="960">
        <v>46.46</v>
      </c>
      <c r="Q230" s="960">
        <v>46.46</v>
      </c>
      <c r="R230" s="960"/>
      <c r="S230" s="960"/>
      <c r="T230" s="960"/>
      <c r="U230" s="960"/>
    </row>
    <row r="231" spans="1:21" x14ac:dyDescent="0.2">
      <c r="A231" s="958">
        <v>224</v>
      </c>
      <c r="B231" s="960">
        <v>29.03</v>
      </c>
      <c r="C231" s="960">
        <v>29.03</v>
      </c>
      <c r="D231" s="960"/>
      <c r="E231" s="960"/>
      <c r="F231" s="960">
        <v>17.420000000000002</v>
      </c>
      <c r="G231" s="960">
        <v>17.420000000000002</v>
      </c>
      <c r="H231" s="960">
        <v>23.23</v>
      </c>
      <c r="I231" s="960">
        <v>23.23</v>
      </c>
      <c r="J231" s="960">
        <v>55.8</v>
      </c>
      <c r="K231" s="960">
        <v>55.8</v>
      </c>
      <c r="L231" s="960"/>
      <c r="M231" s="960"/>
      <c r="N231" s="960">
        <v>34.85</v>
      </c>
      <c r="O231" s="960">
        <v>34.85</v>
      </c>
      <c r="P231" s="960">
        <v>46.46</v>
      </c>
      <c r="Q231" s="960">
        <v>46.46</v>
      </c>
      <c r="R231" s="960"/>
      <c r="S231" s="960"/>
      <c r="T231" s="960"/>
      <c r="U231" s="960"/>
    </row>
    <row r="232" spans="1:21" x14ac:dyDescent="0.2">
      <c r="A232" s="958">
        <v>225</v>
      </c>
      <c r="B232" s="960">
        <v>29.03</v>
      </c>
      <c r="C232" s="960">
        <v>29.03</v>
      </c>
      <c r="D232" s="960"/>
      <c r="E232" s="960"/>
      <c r="F232" s="960">
        <v>17.420000000000002</v>
      </c>
      <c r="G232" s="960">
        <v>17.420000000000002</v>
      </c>
      <c r="H232" s="960">
        <v>23.23</v>
      </c>
      <c r="I232" s="960">
        <v>23.23</v>
      </c>
      <c r="J232" s="960">
        <v>55.8</v>
      </c>
      <c r="K232" s="960">
        <v>55.8</v>
      </c>
      <c r="L232" s="960"/>
      <c r="M232" s="960"/>
      <c r="N232" s="960">
        <v>34.85</v>
      </c>
      <c r="O232" s="960">
        <v>34.85</v>
      </c>
      <c r="P232" s="960">
        <v>46.46</v>
      </c>
      <c r="Q232" s="960">
        <v>46.46</v>
      </c>
      <c r="R232" s="960"/>
      <c r="S232" s="960"/>
      <c r="T232" s="960"/>
      <c r="U232" s="960"/>
    </row>
    <row r="233" spans="1:21" x14ac:dyDescent="0.2">
      <c r="A233" s="958">
        <v>226</v>
      </c>
      <c r="B233" s="960">
        <v>29.03</v>
      </c>
      <c r="C233" s="960">
        <v>29.03</v>
      </c>
      <c r="D233" s="960"/>
      <c r="E233" s="960"/>
      <c r="F233" s="960">
        <v>17.420000000000002</v>
      </c>
      <c r="G233" s="960">
        <v>17.420000000000002</v>
      </c>
      <c r="H233" s="960">
        <v>23.23</v>
      </c>
      <c r="I233" s="960">
        <v>23.23</v>
      </c>
      <c r="J233" s="960">
        <v>55.8</v>
      </c>
      <c r="K233" s="960">
        <v>55.8</v>
      </c>
      <c r="L233" s="960"/>
      <c r="M233" s="960"/>
      <c r="N233" s="960">
        <v>34.85</v>
      </c>
      <c r="O233" s="960">
        <v>34.85</v>
      </c>
      <c r="P233" s="960">
        <v>46.46</v>
      </c>
      <c r="Q233" s="960">
        <v>46.46</v>
      </c>
      <c r="R233" s="960"/>
      <c r="S233" s="960"/>
      <c r="T233" s="960"/>
      <c r="U233" s="960"/>
    </row>
    <row r="234" spans="1:21" x14ac:dyDescent="0.2">
      <c r="A234" s="958">
        <v>227</v>
      </c>
      <c r="B234" s="960">
        <v>29.15</v>
      </c>
      <c r="C234" s="960">
        <v>29.15</v>
      </c>
      <c r="D234" s="960"/>
      <c r="E234" s="960"/>
      <c r="F234" s="960">
        <v>17.489999999999998</v>
      </c>
      <c r="G234" s="960">
        <v>17.489999999999998</v>
      </c>
      <c r="H234" s="960">
        <v>23.32</v>
      </c>
      <c r="I234" s="960">
        <v>23.32</v>
      </c>
      <c r="J234" s="960">
        <v>55.8</v>
      </c>
      <c r="K234" s="960">
        <v>55.8</v>
      </c>
      <c r="L234" s="960"/>
      <c r="M234" s="960"/>
      <c r="N234" s="960">
        <v>34.979999999999997</v>
      </c>
      <c r="O234" s="960">
        <v>34.979999999999997</v>
      </c>
      <c r="P234" s="960">
        <v>46.64</v>
      </c>
      <c r="Q234" s="960">
        <v>46.64</v>
      </c>
      <c r="R234" s="960"/>
      <c r="S234" s="960"/>
      <c r="T234" s="960"/>
      <c r="U234" s="960"/>
    </row>
    <row r="235" spans="1:21" x14ac:dyDescent="0.2">
      <c r="A235" s="958">
        <v>228</v>
      </c>
      <c r="B235" s="960">
        <v>29.15</v>
      </c>
      <c r="C235" s="960">
        <v>29.15</v>
      </c>
      <c r="D235" s="960"/>
      <c r="E235" s="960"/>
      <c r="F235" s="960">
        <v>17.489999999999998</v>
      </c>
      <c r="G235" s="960">
        <v>17.489999999999998</v>
      </c>
      <c r="H235" s="960">
        <v>23.32</v>
      </c>
      <c r="I235" s="960">
        <v>23.32</v>
      </c>
      <c r="J235" s="960">
        <v>55.8</v>
      </c>
      <c r="K235" s="960">
        <v>55.8</v>
      </c>
      <c r="L235" s="960"/>
      <c r="M235" s="960"/>
      <c r="N235" s="960">
        <v>34.979999999999997</v>
      </c>
      <c r="O235" s="960">
        <v>34.979999999999997</v>
      </c>
      <c r="P235" s="960">
        <v>46.64</v>
      </c>
      <c r="Q235" s="960">
        <v>46.64</v>
      </c>
      <c r="R235" s="960"/>
      <c r="S235" s="960"/>
      <c r="T235" s="960"/>
      <c r="U235" s="960"/>
    </row>
    <row r="236" spans="1:21" x14ac:dyDescent="0.2">
      <c r="A236" s="958">
        <v>229</v>
      </c>
      <c r="B236" s="960">
        <v>29.15</v>
      </c>
      <c r="C236" s="960">
        <v>29.15</v>
      </c>
      <c r="D236" s="960"/>
      <c r="E236" s="960"/>
      <c r="F236" s="960">
        <v>17.489999999999998</v>
      </c>
      <c r="G236" s="960">
        <v>17.489999999999998</v>
      </c>
      <c r="H236" s="960">
        <v>23.32</v>
      </c>
      <c r="I236" s="960">
        <v>23.32</v>
      </c>
      <c r="J236" s="960">
        <v>55.8</v>
      </c>
      <c r="K236" s="960">
        <v>55.8</v>
      </c>
      <c r="L236" s="960"/>
      <c r="M236" s="960"/>
      <c r="N236" s="960">
        <v>34.979999999999997</v>
      </c>
      <c r="O236" s="960">
        <v>34.979999999999997</v>
      </c>
      <c r="P236" s="960">
        <v>46.64</v>
      </c>
      <c r="Q236" s="960">
        <v>46.64</v>
      </c>
      <c r="R236" s="960"/>
      <c r="S236" s="960"/>
      <c r="T236" s="960"/>
      <c r="U236" s="960"/>
    </row>
    <row r="237" spans="1:21" x14ac:dyDescent="0.2">
      <c r="A237" s="958">
        <v>230</v>
      </c>
      <c r="B237" s="960">
        <v>29.15</v>
      </c>
      <c r="C237" s="960">
        <v>29.15</v>
      </c>
      <c r="D237" s="960"/>
      <c r="E237" s="960"/>
      <c r="F237" s="960">
        <v>17.489999999999998</v>
      </c>
      <c r="G237" s="960">
        <v>17.489999999999998</v>
      </c>
      <c r="H237" s="960">
        <v>23.32</v>
      </c>
      <c r="I237" s="960">
        <v>23.32</v>
      </c>
      <c r="J237" s="960">
        <v>55.8</v>
      </c>
      <c r="K237" s="960">
        <v>55.8</v>
      </c>
      <c r="L237" s="960"/>
      <c r="M237" s="960"/>
      <c r="N237" s="960">
        <v>34.979999999999997</v>
      </c>
      <c r="O237" s="960">
        <v>34.979999999999997</v>
      </c>
      <c r="P237" s="960">
        <v>46.64</v>
      </c>
      <c r="Q237" s="960">
        <v>46.64</v>
      </c>
      <c r="R237" s="960"/>
      <c r="S237" s="960"/>
      <c r="T237" s="960"/>
      <c r="U237" s="960"/>
    </row>
    <row r="238" spans="1:21" x14ac:dyDescent="0.2">
      <c r="A238" s="958">
        <v>231</v>
      </c>
      <c r="B238" s="960">
        <v>29.26</v>
      </c>
      <c r="C238" s="960">
        <v>29.26</v>
      </c>
      <c r="D238" s="960"/>
      <c r="E238" s="960"/>
      <c r="F238" s="960">
        <v>17.55</v>
      </c>
      <c r="G238" s="960">
        <v>17.55</v>
      </c>
      <c r="H238" s="960">
        <v>23.4</v>
      </c>
      <c r="I238" s="960">
        <v>23.4</v>
      </c>
      <c r="J238" s="960">
        <v>55.8</v>
      </c>
      <c r="K238" s="960">
        <v>55.8</v>
      </c>
      <c r="L238" s="960"/>
      <c r="M238" s="960"/>
      <c r="N238" s="960">
        <v>35.11</v>
      </c>
      <c r="O238" s="960">
        <v>35.11</v>
      </c>
      <c r="P238" s="960">
        <v>46.82</v>
      </c>
      <c r="Q238" s="960">
        <v>46.82</v>
      </c>
      <c r="R238" s="960"/>
      <c r="S238" s="960"/>
      <c r="T238" s="960"/>
      <c r="U238" s="960"/>
    </row>
    <row r="239" spans="1:21" x14ac:dyDescent="0.2">
      <c r="A239" s="958">
        <v>232</v>
      </c>
      <c r="B239" s="960">
        <v>29.26</v>
      </c>
      <c r="C239" s="960">
        <v>29.26</v>
      </c>
      <c r="D239" s="960"/>
      <c r="E239" s="960"/>
      <c r="F239" s="960">
        <v>17.55</v>
      </c>
      <c r="G239" s="960">
        <v>17.55</v>
      </c>
      <c r="H239" s="960">
        <v>23.4</v>
      </c>
      <c r="I239" s="960">
        <v>23.4</v>
      </c>
      <c r="J239" s="960">
        <v>55.8</v>
      </c>
      <c r="K239" s="960">
        <v>55.8</v>
      </c>
      <c r="L239" s="960"/>
      <c r="M239" s="960"/>
      <c r="N239" s="960">
        <v>35.11</v>
      </c>
      <c r="O239" s="960">
        <v>35.11</v>
      </c>
      <c r="P239" s="960">
        <v>46.82</v>
      </c>
      <c r="Q239" s="960">
        <v>46.82</v>
      </c>
      <c r="R239" s="960"/>
      <c r="S239" s="960"/>
      <c r="T239" s="960"/>
      <c r="U239" s="960"/>
    </row>
    <row r="240" spans="1:21" x14ac:dyDescent="0.2">
      <c r="A240" s="958">
        <v>233</v>
      </c>
      <c r="B240" s="960">
        <v>29.26</v>
      </c>
      <c r="C240" s="960">
        <v>29.26</v>
      </c>
      <c r="D240" s="960"/>
      <c r="E240" s="960"/>
      <c r="F240" s="960">
        <v>17.55</v>
      </c>
      <c r="G240" s="960">
        <v>17.55</v>
      </c>
      <c r="H240" s="960">
        <v>23.4</v>
      </c>
      <c r="I240" s="960">
        <v>23.4</v>
      </c>
      <c r="J240" s="960">
        <v>55.8</v>
      </c>
      <c r="K240" s="960">
        <v>55.8</v>
      </c>
      <c r="L240" s="960"/>
      <c r="M240" s="960"/>
      <c r="N240" s="960">
        <v>35.11</v>
      </c>
      <c r="O240" s="960">
        <v>35.11</v>
      </c>
      <c r="P240" s="960">
        <v>46.82</v>
      </c>
      <c r="Q240" s="960">
        <v>46.82</v>
      </c>
      <c r="R240" s="960"/>
      <c r="S240" s="960"/>
      <c r="T240" s="960"/>
      <c r="U240" s="960"/>
    </row>
    <row r="241" spans="1:21" x14ac:dyDescent="0.2">
      <c r="A241" s="958">
        <v>234</v>
      </c>
      <c r="B241" s="960">
        <v>29.26</v>
      </c>
      <c r="C241" s="960">
        <v>29.26</v>
      </c>
      <c r="D241" s="960"/>
      <c r="E241" s="960"/>
      <c r="F241" s="960">
        <v>17.55</v>
      </c>
      <c r="G241" s="960">
        <v>17.55</v>
      </c>
      <c r="H241" s="960">
        <v>23.4</v>
      </c>
      <c r="I241" s="960">
        <v>23.4</v>
      </c>
      <c r="J241" s="960">
        <v>55.8</v>
      </c>
      <c r="K241" s="960">
        <v>55.8</v>
      </c>
      <c r="L241" s="960"/>
      <c r="M241" s="960"/>
      <c r="N241" s="960">
        <v>35.11</v>
      </c>
      <c r="O241" s="960">
        <v>35.11</v>
      </c>
      <c r="P241" s="960">
        <v>46.82</v>
      </c>
      <c r="Q241" s="960">
        <v>46.82</v>
      </c>
      <c r="R241" s="960"/>
      <c r="S241" s="960"/>
      <c r="T241" s="960"/>
      <c r="U241" s="960"/>
    </row>
    <row r="242" spans="1:21" x14ac:dyDescent="0.2">
      <c r="A242" s="958">
        <v>235</v>
      </c>
      <c r="B242" s="960">
        <v>29.37</v>
      </c>
      <c r="C242" s="960">
        <v>29.37</v>
      </c>
      <c r="D242" s="960"/>
      <c r="E242" s="960"/>
      <c r="F242" s="960">
        <v>17.62</v>
      </c>
      <c r="G242" s="960">
        <v>17.62</v>
      </c>
      <c r="H242" s="960">
        <v>23.5</v>
      </c>
      <c r="I242" s="960">
        <v>23.5</v>
      </c>
      <c r="J242" s="960">
        <v>55.8</v>
      </c>
      <c r="K242" s="960">
        <v>55.8</v>
      </c>
      <c r="L242" s="960"/>
      <c r="M242" s="960"/>
      <c r="N242" s="960">
        <v>35.24</v>
      </c>
      <c r="O242" s="960">
        <v>35.24</v>
      </c>
      <c r="P242" s="960">
        <v>46.99</v>
      </c>
      <c r="Q242" s="960">
        <v>46.99</v>
      </c>
      <c r="R242" s="960"/>
      <c r="S242" s="960"/>
      <c r="T242" s="960"/>
      <c r="U242" s="960"/>
    </row>
    <row r="243" spans="1:21" x14ac:dyDescent="0.2">
      <c r="A243" s="958">
        <v>236</v>
      </c>
      <c r="B243" s="960">
        <v>29.37</v>
      </c>
      <c r="C243" s="960">
        <v>29.37</v>
      </c>
      <c r="D243" s="960"/>
      <c r="E243" s="960"/>
      <c r="F243" s="960">
        <v>17.62</v>
      </c>
      <c r="G243" s="960">
        <v>17.62</v>
      </c>
      <c r="H243" s="960">
        <v>23.5</v>
      </c>
      <c r="I243" s="960">
        <v>23.5</v>
      </c>
      <c r="J243" s="960">
        <v>55.8</v>
      </c>
      <c r="K243" s="960">
        <v>55.8</v>
      </c>
      <c r="L243" s="960"/>
      <c r="M243" s="960"/>
      <c r="N243" s="960">
        <v>35.24</v>
      </c>
      <c r="O243" s="960">
        <v>35.24</v>
      </c>
      <c r="P243" s="960">
        <v>46.99</v>
      </c>
      <c r="Q243" s="960">
        <v>46.99</v>
      </c>
      <c r="R243" s="960"/>
      <c r="S243" s="960"/>
      <c r="T243" s="960"/>
      <c r="U243" s="960"/>
    </row>
    <row r="244" spans="1:21" x14ac:dyDescent="0.2">
      <c r="A244" s="958">
        <v>237</v>
      </c>
      <c r="B244" s="960">
        <v>29.37</v>
      </c>
      <c r="C244" s="960">
        <v>29.37</v>
      </c>
      <c r="D244" s="960"/>
      <c r="E244" s="960"/>
      <c r="F244" s="960">
        <v>17.62</v>
      </c>
      <c r="G244" s="960">
        <v>17.62</v>
      </c>
      <c r="H244" s="960">
        <v>23.5</v>
      </c>
      <c r="I244" s="960">
        <v>23.5</v>
      </c>
      <c r="J244" s="960">
        <v>55.8</v>
      </c>
      <c r="K244" s="960">
        <v>55.8</v>
      </c>
      <c r="L244" s="960"/>
      <c r="M244" s="960"/>
      <c r="N244" s="960">
        <v>35.24</v>
      </c>
      <c r="O244" s="960">
        <v>35.24</v>
      </c>
      <c r="P244" s="960">
        <v>46.99</v>
      </c>
      <c r="Q244" s="960">
        <v>46.99</v>
      </c>
      <c r="R244" s="960"/>
      <c r="S244" s="960"/>
      <c r="T244" s="960"/>
      <c r="U244" s="960"/>
    </row>
    <row r="245" spans="1:21" x14ac:dyDescent="0.2">
      <c r="A245" s="958">
        <v>238</v>
      </c>
      <c r="B245" s="960">
        <v>29.37</v>
      </c>
      <c r="C245" s="960">
        <v>29.37</v>
      </c>
      <c r="D245" s="960"/>
      <c r="E245" s="960"/>
      <c r="F245" s="960">
        <v>17.62</v>
      </c>
      <c r="G245" s="960">
        <v>17.62</v>
      </c>
      <c r="H245" s="960">
        <v>23.5</v>
      </c>
      <c r="I245" s="960">
        <v>23.5</v>
      </c>
      <c r="J245" s="960">
        <v>55.8</v>
      </c>
      <c r="K245" s="960">
        <v>55.8</v>
      </c>
      <c r="L245" s="960"/>
      <c r="M245" s="960"/>
      <c r="N245" s="960">
        <v>35.24</v>
      </c>
      <c r="O245" s="960">
        <v>35.24</v>
      </c>
      <c r="P245" s="960">
        <v>46.99</v>
      </c>
      <c r="Q245" s="960">
        <v>46.99</v>
      </c>
      <c r="R245" s="960"/>
      <c r="S245" s="960"/>
      <c r="T245" s="960"/>
      <c r="U245" s="960"/>
    </row>
    <row r="246" spans="1:21" x14ac:dyDescent="0.2">
      <c r="A246" s="958">
        <v>239</v>
      </c>
      <c r="B246" s="960">
        <v>29.37</v>
      </c>
      <c r="C246" s="960">
        <v>29.37</v>
      </c>
      <c r="D246" s="960"/>
      <c r="E246" s="960"/>
      <c r="F246" s="960">
        <v>17.62</v>
      </c>
      <c r="G246" s="960">
        <v>17.62</v>
      </c>
      <c r="H246" s="960">
        <v>23.5</v>
      </c>
      <c r="I246" s="960">
        <v>23.5</v>
      </c>
      <c r="J246" s="960">
        <v>55.8</v>
      </c>
      <c r="K246" s="960">
        <v>55.8</v>
      </c>
      <c r="L246" s="960"/>
      <c r="M246" s="960"/>
      <c r="N246" s="960">
        <v>35.24</v>
      </c>
      <c r="O246" s="960">
        <v>35.24</v>
      </c>
      <c r="P246" s="960">
        <v>46.99</v>
      </c>
      <c r="Q246" s="960">
        <v>46.99</v>
      </c>
      <c r="R246" s="960"/>
      <c r="S246" s="960"/>
      <c r="T246" s="960"/>
      <c r="U246" s="960"/>
    </row>
    <row r="247" spans="1:21" x14ac:dyDescent="0.2">
      <c r="A247" s="958">
        <v>240</v>
      </c>
      <c r="B247" s="960">
        <v>29.48</v>
      </c>
      <c r="C247" s="960">
        <v>29.48</v>
      </c>
      <c r="D247" s="960"/>
      <c r="E247" s="960"/>
      <c r="F247" s="960">
        <v>17.690000000000001</v>
      </c>
      <c r="G247" s="960">
        <v>17.690000000000001</v>
      </c>
      <c r="H247" s="960">
        <v>23.58</v>
      </c>
      <c r="I247" s="960">
        <v>23.58</v>
      </c>
      <c r="J247" s="960">
        <v>55.8</v>
      </c>
      <c r="K247" s="960">
        <v>55.8</v>
      </c>
      <c r="L247" s="960"/>
      <c r="M247" s="960"/>
      <c r="N247" s="960">
        <v>35.369999999999997</v>
      </c>
      <c r="O247" s="960">
        <v>35.369999999999997</v>
      </c>
      <c r="P247" s="960">
        <v>47.16</v>
      </c>
      <c r="Q247" s="960">
        <v>47.16</v>
      </c>
      <c r="R247" s="960"/>
      <c r="S247" s="960"/>
      <c r="T247" s="960"/>
      <c r="U247" s="960"/>
    </row>
    <row r="248" spans="1:21" x14ac:dyDescent="0.2">
      <c r="A248" s="958">
        <v>241</v>
      </c>
      <c r="B248" s="960">
        <v>29.48</v>
      </c>
      <c r="C248" s="960">
        <v>29.48</v>
      </c>
      <c r="D248" s="960"/>
      <c r="E248" s="960"/>
      <c r="F248" s="960">
        <v>17.690000000000001</v>
      </c>
      <c r="G248" s="960">
        <v>17.690000000000001</v>
      </c>
      <c r="H248" s="960">
        <v>23.58</v>
      </c>
      <c r="I248" s="960">
        <v>23.58</v>
      </c>
      <c r="J248" s="960">
        <v>55.8</v>
      </c>
      <c r="K248" s="960">
        <v>55.8</v>
      </c>
      <c r="L248" s="960"/>
      <c r="M248" s="960"/>
      <c r="N248" s="960">
        <v>35.369999999999997</v>
      </c>
      <c r="O248" s="960">
        <v>35.369999999999997</v>
      </c>
      <c r="P248" s="960">
        <v>47.16</v>
      </c>
      <c r="Q248" s="960">
        <v>47.16</v>
      </c>
      <c r="R248" s="960"/>
      <c r="S248" s="960"/>
      <c r="T248" s="960"/>
      <c r="U248" s="960"/>
    </row>
    <row r="249" spans="1:21" x14ac:dyDescent="0.2">
      <c r="A249" s="958">
        <v>242</v>
      </c>
      <c r="B249" s="960">
        <v>29.48</v>
      </c>
      <c r="C249" s="960">
        <v>29.48</v>
      </c>
      <c r="D249" s="960"/>
      <c r="E249" s="960"/>
      <c r="F249" s="960">
        <v>17.690000000000001</v>
      </c>
      <c r="G249" s="960">
        <v>17.690000000000001</v>
      </c>
      <c r="H249" s="960">
        <v>23.58</v>
      </c>
      <c r="I249" s="960">
        <v>23.58</v>
      </c>
      <c r="J249" s="960">
        <v>55.8</v>
      </c>
      <c r="K249" s="960">
        <v>55.8</v>
      </c>
      <c r="L249" s="960"/>
      <c r="M249" s="960"/>
      <c r="N249" s="960">
        <v>35.369999999999997</v>
      </c>
      <c r="O249" s="960">
        <v>35.369999999999997</v>
      </c>
      <c r="P249" s="960">
        <v>47.16</v>
      </c>
      <c r="Q249" s="960">
        <v>47.16</v>
      </c>
      <c r="R249" s="960"/>
      <c r="S249" s="960"/>
      <c r="T249" s="960"/>
      <c r="U249" s="960"/>
    </row>
    <row r="250" spans="1:21" x14ac:dyDescent="0.2">
      <c r="A250" s="958">
        <v>243</v>
      </c>
      <c r="B250" s="960">
        <v>29.48</v>
      </c>
      <c r="C250" s="960">
        <v>29.48</v>
      </c>
      <c r="D250" s="960"/>
      <c r="E250" s="960"/>
      <c r="F250" s="960">
        <v>17.690000000000001</v>
      </c>
      <c r="G250" s="960">
        <v>17.690000000000001</v>
      </c>
      <c r="H250" s="960">
        <v>23.58</v>
      </c>
      <c r="I250" s="960">
        <v>23.58</v>
      </c>
      <c r="J250" s="960">
        <v>55.8</v>
      </c>
      <c r="K250" s="960">
        <v>55.8</v>
      </c>
      <c r="L250" s="960"/>
      <c r="M250" s="960"/>
      <c r="N250" s="960">
        <v>35.369999999999997</v>
      </c>
      <c r="O250" s="960">
        <v>35.369999999999997</v>
      </c>
      <c r="P250" s="960">
        <v>47.16</v>
      </c>
      <c r="Q250" s="960">
        <v>47.16</v>
      </c>
      <c r="R250" s="960"/>
      <c r="S250" s="960"/>
      <c r="T250" s="960"/>
      <c r="U250" s="960"/>
    </row>
    <row r="251" spans="1:21" x14ac:dyDescent="0.2">
      <c r="A251" s="958">
        <v>244</v>
      </c>
      <c r="B251" s="960">
        <v>29.58</v>
      </c>
      <c r="C251" s="960">
        <v>29.58</v>
      </c>
      <c r="D251" s="960"/>
      <c r="E251" s="960"/>
      <c r="F251" s="960">
        <v>17.75</v>
      </c>
      <c r="G251" s="960">
        <v>17.75</v>
      </c>
      <c r="H251" s="960">
        <v>23.67</v>
      </c>
      <c r="I251" s="960">
        <v>23.67</v>
      </c>
      <c r="J251" s="960">
        <v>55.8</v>
      </c>
      <c r="K251" s="960">
        <v>55.8</v>
      </c>
      <c r="L251" s="960"/>
      <c r="M251" s="960"/>
      <c r="N251" s="960">
        <v>35.51</v>
      </c>
      <c r="O251" s="960">
        <v>35.51</v>
      </c>
      <c r="P251" s="960">
        <v>47.35</v>
      </c>
      <c r="Q251" s="960">
        <v>47.35</v>
      </c>
      <c r="R251" s="960"/>
      <c r="S251" s="960"/>
      <c r="T251" s="960"/>
      <c r="U251" s="960"/>
    </row>
    <row r="252" spans="1:21" x14ac:dyDescent="0.2">
      <c r="A252" s="958">
        <v>245</v>
      </c>
      <c r="B252" s="960">
        <v>29.58</v>
      </c>
      <c r="C252" s="960">
        <v>29.58</v>
      </c>
      <c r="D252" s="960"/>
      <c r="E252" s="960"/>
      <c r="F252" s="960">
        <v>17.75</v>
      </c>
      <c r="G252" s="960">
        <v>17.75</v>
      </c>
      <c r="H252" s="960">
        <v>23.67</v>
      </c>
      <c r="I252" s="960">
        <v>23.67</v>
      </c>
      <c r="J252" s="960">
        <v>55.8</v>
      </c>
      <c r="K252" s="960">
        <v>55.8</v>
      </c>
      <c r="L252" s="960"/>
      <c r="M252" s="960"/>
      <c r="N252" s="960">
        <v>35.51</v>
      </c>
      <c r="O252" s="960">
        <v>35.51</v>
      </c>
      <c r="P252" s="960">
        <v>47.35</v>
      </c>
      <c r="Q252" s="960">
        <v>47.35</v>
      </c>
      <c r="R252" s="960"/>
      <c r="S252" s="960"/>
      <c r="T252" s="960"/>
      <c r="U252" s="960"/>
    </row>
    <row r="253" spans="1:21" x14ac:dyDescent="0.2">
      <c r="A253" s="958">
        <v>246</v>
      </c>
      <c r="B253" s="960">
        <v>29.58</v>
      </c>
      <c r="C253" s="960">
        <v>29.58</v>
      </c>
      <c r="D253" s="960"/>
      <c r="E253" s="960"/>
      <c r="F253" s="960">
        <v>17.75</v>
      </c>
      <c r="G253" s="960">
        <v>17.75</v>
      </c>
      <c r="H253" s="960">
        <v>23.67</v>
      </c>
      <c r="I253" s="960">
        <v>23.67</v>
      </c>
      <c r="J253" s="960">
        <v>55.8</v>
      </c>
      <c r="K253" s="960">
        <v>55.8</v>
      </c>
      <c r="L253" s="960"/>
      <c r="M253" s="960"/>
      <c r="N253" s="960">
        <v>35.51</v>
      </c>
      <c r="O253" s="960">
        <v>35.51</v>
      </c>
      <c r="P253" s="960">
        <v>47.35</v>
      </c>
      <c r="Q253" s="960">
        <v>47.35</v>
      </c>
      <c r="R253" s="960"/>
      <c r="S253" s="960"/>
      <c r="T253" s="960"/>
      <c r="U253" s="960"/>
    </row>
    <row r="254" spans="1:21" x14ac:dyDescent="0.2">
      <c r="A254" s="958">
        <v>247</v>
      </c>
      <c r="B254" s="960">
        <v>29.58</v>
      </c>
      <c r="C254" s="960">
        <v>29.58</v>
      </c>
      <c r="D254" s="960"/>
      <c r="E254" s="960"/>
      <c r="F254" s="960">
        <v>17.75</v>
      </c>
      <c r="G254" s="960">
        <v>17.75</v>
      </c>
      <c r="H254" s="960">
        <v>23.67</v>
      </c>
      <c r="I254" s="960">
        <v>23.67</v>
      </c>
      <c r="J254" s="960">
        <v>55.8</v>
      </c>
      <c r="K254" s="960">
        <v>55.8</v>
      </c>
      <c r="L254" s="960"/>
      <c r="M254" s="960"/>
      <c r="N254" s="960">
        <v>35.51</v>
      </c>
      <c r="O254" s="960">
        <v>35.51</v>
      </c>
      <c r="P254" s="960">
        <v>47.35</v>
      </c>
      <c r="Q254" s="960">
        <v>47.35</v>
      </c>
      <c r="R254" s="960"/>
      <c r="S254" s="960"/>
      <c r="T254" s="960"/>
      <c r="U254" s="960"/>
    </row>
    <row r="255" spans="1:21" x14ac:dyDescent="0.2">
      <c r="A255" s="958">
        <v>248</v>
      </c>
      <c r="B255" s="960">
        <v>29.71</v>
      </c>
      <c r="C255" s="960">
        <v>29.71</v>
      </c>
      <c r="D255" s="960"/>
      <c r="E255" s="960"/>
      <c r="F255" s="960">
        <v>17.829999999999998</v>
      </c>
      <c r="G255" s="960">
        <v>17.829999999999998</v>
      </c>
      <c r="H255" s="960">
        <v>23.77</v>
      </c>
      <c r="I255" s="960">
        <v>23.77</v>
      </c>
      <c r="J255" s="960">
        <v>55.8</v>
      </c>
      <c r="K255" s="960">
        <v>55.8</v>
      </c>
      <c r="L255" s="960"/>
      <c r="M255" s="960"/>
      <c r="N255" s="960">
        <v>35.65</v>
      </c>
      <c r="O255" s="960">
        <v>35.65</v>
      </c>
      <c r="P255" s="960">
        <v>47.53</v>
      </c>
      <c r="Q255" s="960">
        <v>47.53</v>
      </c>
      <c r="R255" s="960"/>
      <c r="S255" s="960"/>
      <c r="T255" s="960"/>
      <c r="U255" s="960"/>
    </row>
    <row r="256" spans="1:21" x14ac:dyDescent="0.2">
      <c r="A256" s="958">
        <v>249</v>
      </c>
      <c r="B256" s="960">
        <v>29.71</v>
      </c>
      <c r="C256" s="960">
        <v>29.71</v>
      </c>
      <c r="D256" s="960"/>
      <c r="E256" s="960"/>
      <c r="F256" s="960">
        <v>17.829999999999998</v>
      </c>
      <c r="G256" s="960">
        <v>17.829999999999998</v>
      </c>
      <c r="H256" s="960">
        <v>23.77</v>
      </c>
      <c r="I256" s="960">
        <v>23.77</v>
      </c>
      <c r="J256" s="960">
        <v>55.8</v>
      </c>
      <c r="K256" s="960">
        <v>55.8</v>
      </c>
      <c r="L256" s="960"/>
      <c r="M256" s="960"/>
      <c r="N256" s="960">
        <v>35.65</v>
      </c>
      <c r="O256" s="960">
        <v>35.65</v>
      </c>
      <c r="P256" s="960">
        <v>47.53</v>
      </c>
      <c r="Q256" s="960">
        <v>47.53</v>
      </c>
      <c r="R256" s="960"/>
      <c r="S256" s="960"/>
      <c r="T256" s="960"/>
      <c r="U256" s="960"/>
    </row>
    <row r="257" spans="1:21" x14ac:dyDescent="0.2">
      <c r="A257" s="958">
        <v>250</v>
      </c>
      <c r="B257" s="960">
        <v>29.71</v>
      </c>
      <c r="C257" s="960">
        <v>29.71</v>
      </c>
      <c r="D257" s="960"/>
      <c r="E257" s="960"/>
      <c r="F257" s="960">
        <v>17.829999999999998</v>
      </c>
      <c r="G257" s="960">
        <v>17.829999999999998</v>
      </c>
      <c r="H257" s="960">
        <v>23.77</v>
      </c>
      <c r="I257" s="960">
        <v>23.77</v>
      </c>
      <c r="J257" s="960">
        <v>55.8</v>
      </c>
      <c r="K257" s="960">
        <v>55.8</v>
      </c>
      <c r="L257" s="960"/>
      <c r="M257" s="960"/>
      <c r="N257" s="960">
        <v>35.65</v>
      </c>
      <c r="O257" s="960">
        <v>35.65</v>
      </c>
      <c r="P257" s="960">
        <v>47.53</v>
      </c>
      <c r="Q257" s="960">
        <v>47.53</v>
      </c>
      <c r="R257" s="960"/>
      <c r="S257" s="960"/>
      <c r="T257" s="960"/>
      <c r="U257" s="960"/>
    </row>
    <row r="258" spans="1:21" x14ac:dyDescent="0.2">
      <c r="A258" s="958">
        <v>999</v>
      </c>
      <c r="B258" s="960">
        <v>29.71</v>
      </c>
      <c r="C258" s="960">
        <v>29.71</v>
      </c>
      <c r="D258" s="960"/>
      <c r="E258" s="960"/>
      <c r="F258" s="960">
        <v>17.829999999999998</v>
      </c>
      <c r="G258" s="960">
        <v>17.829999999999998</v>
      </c>
      <c r="H258" s="960">
        <v>23.77</v>
      </c>
      <c r="I258" s="960">
        <v>23.77</v>
      </c>
      <c r="J258" s="960">
        <v>55.8</v>
      </c>
      <c r="K258" s="960">
        <v>55.8</v>
      </c>
      <c r="L258" s="960"/>
      <c r="M258" s="960"/>
      <c r="N258" s="960">
        <v>35.65</v>
      </c>
      <c r="O258" s="960">
        <v>35.65</v>
      </c>
      <c r="P258" s="960">
        <v>47.53</v>
      </c>
      <c r="Q258" s="960">
        <v>47.53</v>
      </c>
      <c r="R258" s="960"/>
      <c r="S258" s="960"/>
      <c r="T258" s="960"/>
      <c r="U258" s="96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5626C-2BC3-314A-AA0D-06339C4F4493}">
  <dimension ref="A2:AH259"/>
  <sheetViews>
    <sheetView workbookViewId="0"/>
  </sheetViews>
  <sheetFormatPr baseColWidth="10" defaultColWidth="11" defaultRowHeight="16" x14ac:dyDescent="0.2"/>
  <cols>
    <col min="1" max="1" width="18" style="958" bestFit="1" customWidth="1"/>
    <col min="2" max="3" width="10.5" style="960" bestFit="1" customWidth="1"/>
    <col min="4" max="7" width="9.1640625" style="960" customWidth="1"/>
    <col min="8" max="8" width="9.83203125" style="960" customWidth="1"/>
    <col min="9" max="9" width="9.1640625" style="960" customWidth="1"/>
    <col min="10" max="11" width="11.5" style="960" bestFit="1" customWidth="1"/>
    <col min="12" max="13" width="9.1640625" style="960" customWidth="1"/>
    <col min="14" max="15" width="10.5" style="960" bestFit="1" customWidth="1"/>
    <col min="16" max="17" width="10.83203125" style="960" bestFit="1"/>
    <col min="18" max="18" width="9.1640625" style="960" customWidth="1"/>
    <col min="19" max="19" width="9.5" style="962" customWidth="1"/>
    <col min="20" max="20" width="9.5" style="960" customWidth="1"/>
    <col min="21" max="21" width="11.5" style="962" customWidth="1"/>
    <col min="22" max="23" width="9.1640625" style="960" customWidth="1"/>
    <col min="24" max="24" width="10.6640625" style="960" customWidth="1"/>
    <col min="25" max="25" width="10.83203125" style="960"/>
    <col min="26" max="26" width="8.83203125" customWidth="1"/>
    <col min="27" max="27" width="30.5" bestFit="1" customWidth="1"/>
    <col min="28" max="28" width="8.83203125" customWidth="1"/>
    <col min="29" max="29" width="9.5" bestFit="1" customWidth="1"/>
    <col min="30" max="32" width="10.5" bestFit="1" customWidth="1"/>
    <col min="33" max="256" width="8.83203125" customWidth="1"/>
    <col min="257" max="257" width="18" bestFit="1" customWidth="1"/>
    <col min="258" max="259" width="10.5" bestFit="1" customWidth="1"/>
    <col min="260" max="263" width="9.1640625" customWidth="1"/>
    <col min="264" max="264" width="9.83203125" customWidth="1"/>
    <col min="265" max="265" width="9.1640625" customWidth="1"/>
    <col min="266" max="267" width="11.5" bestFit="1" customWidth="1"/>
    <col min="268" max="269" width="9.1640625" customWidth="1"/>
    <col min="270" max="271" width="10.5" bestFit="1" customWidth="1"/>
    <col min="274" max="274" width="9.1640625" customWidth="1"/>
    <col min="275" max="276" width="9.5" customWidth="1"/>
    <col min="277" max="277" width="11.5" customWidth="1"/>
    <col min="278" max="279" width="9.1640625" customWidth="1"/>
    <col min="280" max="280" width="10.6640625" customWidth="1"/>
    <col min="282" max="282" width="8.83203125" customWidth="1"/>
    <col min="283" max="283" width="30.5" bestFit="1" customWidth="1"/>
    <col min="284" max="284" width="8.83203125" customWidth="1"/>
    <col min="285" max="285" width="9.5" bestFit="1" customWidth="1"/>
    <col min="286" max="288" width="10.5" bestFit="1" customWidth="1"/>
    <col min="289" max="512" width="8.83203125" customWidth="1"/>
    <col min="513" max="513" width="18" bestFit="1" customWidth="1"/>
    <col min="514" max="515" width="10.5" bestFit="1" customWidth="1"/>
    <col min="516" max="519" width="9.1640625" customWidth="1"/>
    <col min="520" max="520" width="9.83203125" customWidth="1"/>
    <col min="521" max="521" width="9.1640625" customWidth="1"/>
    <col min="522" max="523" width="11.5" bestFit="1" customWidth="1"/>
    <col min="524" max="525" width="9.1640625" customWidth="1"/>
    <col min="526" max="527" width="10.5" bestFit="1" customWidth="1"/>
    <col min="530" max="530" width="9.1640625" customWidth="1"/>
    <col min="531" max="532" width="9.5" customWidth="1"/>
    <col min="533" max="533" width="11.5" customWidth="1"/>
    <col min="534" max="535" width="9.1640625" customWidth="1"/>
    <col min="536" max="536" width="10.6640625" customWidth="1"/>
    <col min="538" max="538" width="8.83203125" customWidth="1"/>
    <col min="539" max="539" width="30.5" bestFit="1" customWidth="1"/>
    <col min="540" max="540" width="8.83203125" customWidth="1"/>
    <col min="541" max="541" width="9.5" bestFit="1" customWidth="1"/>
    <col min="542" max="544" width="10.5" bestFit="1" customWidth="1"/>
    <col min="545" max="768" width="8.83203125" customWidth="1"/>
    <col min="769" max="769" width="18" bestFit="1" customWidth="1"/>
    <col min="770" max="771" width="10.5" bestFit="1" customWidth="1"/>
    <col min="772" max="775" width="9.1640625" customWidth="1"/>
    <col min="776" max="776" width="9.83203125" customWidth="1"/>
    <col min="777" max="777" width="9.1640625" customWidth="1"/>
    <col min="778" max="779" width="11.5" bestFit="1" customWidth="1"/>
    <col min="780" max="781" width="9.1640625" customWidth="1"/>
    <col min="782" max="783" width="10.5" bestFit="1" customWidth="1"/>
    <col min="786" max="786" width="9.1640625" customWidth="1"/>
    <col min="787" max="788" width="9.5" customWidth="1"/>
    <col min="789" max="789" width="11.5" customWidth="1"/>
    <col min="790" max="791" width="9.1640625" customWidth="1"/>
    <col min="792" max="792" width="10.6640625" customWidth="1"/>
    <col min="794" max="794" width="8.83203125" customWidth="1"/>
    <col min="795" max="795" width="30.5" bestFit="1" customWidth="1"/>
    <col min="796" max="796" width="8.83203125" customWidth="1"/>
    <col min="797" max="797" width="9.5" bestFit="1" customWidth="1"/>
    <col min="798" max="800" width="10.5" bestFit="1" customWidth="1"/>
    <col min="801" max="1024" width="8.83203125" customWidth="1"/>
    <col min="1025" max="1025" width="18" bestFit="1" customWidth="1"/>
    <col min="1026" max="1027" width="10.5" bestFit="1" customWidth="1"/>
    <col min="1028" max="1031" width="9.1640625" customWidth="1"/>
    <col min="1032" max="1032" width="9.83203125" customWidth="1"/>
    <col min="1033" max="1033" width="9.1640625" customWidth="1"/>
    <col min="1034" max="1035" width="11.5" bestFit="1" customWidth="1"/>
    <col min="1036" max="1037" width="9.1640625" customWidth="1"/>
    <col min="1038" max="1039" width="10.5" bestFit="1" customWidth="1"/>
    <col min="1042" max="1042" width="9.1640625" customWidth="1"/>
    <col min="1043" max="1044" width="9.5" customWidth="1"/>
    <col min="1045" max="1045" width="11.5" customWidth="1"/>
    <col min="1046" max="1047" width="9.1640625" customWidth="1"/>
    <col min="1048" max="1048" width="10.6640625" customWidth="1"/>
    <col min="1050" max="1050" width="8.83203125" customWidth="1"/>
    <col min="1051" max="1051" width="30.5" bestFit="1" customWidth="1"/>
    <col min="1052" max="1052" width="8.83203125" customWidth="1"/>
    <col min="1053" max="1053" width="9.5" bestFit="1" customWidth="1"/>
    <col min="1054" max="1056" width="10.5" bestFit="1" customWidth="1"/>
    <col min="1057" max="1280" width="8.83203125" customWidth="1"/>
    <col min="1281" max="1281" width="18" bestFit="1" customWidth="1"/>
    <col min="1282" max="1283" width="10.5" bestFit="1" customWidth="1"/>
    <col min="1284" max="1287" width="9.1640625" customWidth="1"/>
    <col min="1288" max="1288" width="9.83203125" customWidth="1"/>
    <col min="1289" max="1289" width="9.1640625" customWidth="1"/>
    <col min="1290" max="1291" width="11.5" bestFit="1" customWidth="1"/>
    <col min="1292" max="1293" width="9.1640625" customWidth="1"/>
    <col min="1294" max="1295" width="10.5" bestFit="1" customWidth="1"/>
    <col min="1298" max="1298" width="9.1640625" customWidth="1"/>
    <col min="1299" max="1300" width="9.5" customWidth="1"/>
    <col min="1301" max="1301" width="11.5" customWidth="1"/>
    <col min="1302" max="1303" width="9.1640625" customWidth="1"/>
    <col min="1304" max="1304" width="10.6640625" customWidth="1"/>
    <col min="1306" max="1306" width="8.83203125" customWidth="1"/>
    <col min="1307" max="1307" width="30.5" bestFit="1" customWidth="1"/>
    <col min="1308" max="1308" width="8.83203125" customWidth="1"/>
    <col min="1309" max="1309" width="9.5" bestFit="1" customWidth="1"/>
    <col min="1310" max="1312" width="10.5" bestFit="1" customWidth="1"/>
    <col min="1313" max="1536" width="8.83203125" customWidth="1"/>
    <col min="1537" max="1537" width="18" bestFit="1" customWidth="1"/>
    <col min="1538" max="1539" width="10.5" bestFit="1" customWidth="1"/>
    <col min="1540" max="1543" width="9.1640625" customWidth="1"/>
    <col min="1544" max="1544" width="9.83203125" customWidth="1"/>
    <col min="1545" max="1545" width="9.1640625" customWidth="1"/>
    <col min="1546" max="1547" width="11.5" bestFit="1" customWidth="1"/>
    <col min="1548" max="1549" width="9.1640625" customWidth="1"/>
    <col min="1550" max="1551" width="10.5" bestFit="1" customWidth="1"/>
    <col min="1554" max="1554" width="9.1640625" customWidth="1"/>
    <col min="1555" max="1556" width="9.5" customWidth="1"/>
    <col min="1557" max="1557" width="11.5" customWidth="1"/>
    <col min="1558" max="1559" width="9.1640625" customWidth="1"/>
    <col min="1560" max="1560" width="10.6640625" customWidth="1"/>
    <col min="1562" max="1562" width="8.83203125" customWidth="1"/>
    <col min="1563" max="1563" width="30.5" bestFit="1" customWidth="1"/>
    <col min="1564" max="1564" width="8.83203125" customWidth="1"/>
    <col min="1565" max="1565" width="9.5" bestFit="1" customWidth="1"/>
    <col min="1566" max="1568" width="10.5" bestFit="1" customWidth="1"/>
    <col min="1569" max="1792" width="8.83203125" customWidth="1"/>
    <col min="1793" max="1793" width="18" bestFit="1" customWidth="1"/>
    <col min="1794" max="1795" width="10.5" bestFit="1" customWidth="1"/>
    <col min="1796" max="1799" width="9.1640625" customWidth="1"/>
    <col min="1800" max="1800" width="9.83203125" customWidth="1"/>
    <col min="1801" max="1801" width="9.1640625" customWidth="1"/>
    <col min="1802" max="1803" width="11.5" bestFit="1" customWidth="1"/>
    <col min="1804" max="1805" width="9.1640625" customWidth="1"/>
    <col min="1806" max="1807" width="10.5" bestFit="1" customWidth="1"/>
    <col min="1810" max="1810" width="9.1640625" customWidth="1"/>
    <col min="1811" max="1812" width="9.5" customWidth="1"/>
    <col min="1813" max="1813" width="11.5" customWidth="1"/>
    <col min="1814" max="1815" width="9.1640625" customWidth="1"/>
    <col min="1816" max="1816" width="10.6640625" customWidth="1"/>
    <col min="1818" max="1818" width="8.83203125" customWidth="1"/>
    <col min="1819" max="1819" width="30.5" bestFit="1" customWidth="1"/>
    <col min="1820" max="1820" width="8.83203125" customWidth="1"/>
    <col min="1821" max="1821" width="9.5" bestFit="1" customWidth="1"/>
    <col min="1822" max="1824" width="10.5" bestFit="1" customWidth="1"/>
    <col min="1825" max="2048" width="8.83203125" customWidth="1"/>
    <col min="2049" max="2049" width="18" bestFit="1" customWidth="1"/>
    <col min="2050" max="2051" width="10.5" bestFit="1" customWidth="1"/>
    <col min="2052" max="2055" width="9.1640625" customWidth="1"/>
    <col min="2056" max="2056" width="9.83203125" customWidth="1"/>
    <col min="2057" max="2057" width="9.1640625" customWidth="1"/>
    <col min="2058" max="2059" width="11.5" bestFit="1" customWidth="1"/>
    <col min="2060" max="2061" width="9.1640625" customWidth="1"/>
    <col min="2062" max="2063" width="10.5" bestFit="1" customWidth="1"/>
    <col min="2066" max="2066" width="9.1640625" customWidth="1"/>
    <col min="2067" max="2068" width="9.5" customWidth="1"/>
    <col min="2069" max="2069" width="11.5" customWidth="1"/>
    <col min="2070" max="2071" width="9.1640625" customWidth="1"/>
    <col min="2072" max="2072" width="10.6640625" customWidth="1"/>
    <col min="2074" max="2074" width="8.83203125" customWidth="1"/>
    <col min="2075" max="2075" width="30.5" bestFit="1" customWidth="1"/>
    <col min="2076" max="2076" width="8.83203125" customWidth="1"/>
    <col min="2077" max="2077" width="9.5" bestFit="1" customWidth="1"/>
    <col min="2078" max="2080" width="10.5" bestFit="1" customWidth="1"/>
    <col min="2081" max="2304" width="8.83203125" customWidth="1"/>
    <col min="2305" max="2305" width="18" bestFit="1" customWidth="1"/>
    <col min="2306" max="2307" width="10.5" bestFit="1" customWidth="1"/>
    <col min="2308" max="2311" width="9.1640625" customWidth="1"/>
    <col min="2312" max="2312" width="9.83203125" customWidth="1"/>
    <col min="2313" max="2313" width="9.1640625" customWidth="1"/>
    <col min="2314" max="2315" width="11.5" bestFit="1" customWidth="1"/>
    <col min="2316" max="2317" width="9.1640625" customWidth="1"/>
    <col min="2318" max="2319" width="10.5" bestFit="1" customWidth="1"/>
    <col min="2322" max="2322" width="9.1640625" customWidth="1"/>
    <col min="2323" max="2324" width="9.5" customWidth="1"/>
    <col min="2325" max="2325" width="11.5" customWidth="1"/>
    <col min="2326" max="2327" width="9.1640625" customWidth="1"/>
    <col min="2328" max="2328" width="10.6640625" customWidth="1"/>
    <col min="2330" max="2330" width="8.83203125" customWidth="1"/>
    <col min="2331" max="2331" width="30.5" bestFit="1" customWidth="1"/>
    <col min="2332" max="2332" width="8.83203125" customWidth="1"/>
    <col min="2333" max="2333" width="9.5" bestFit="1" customWidth="1"/>
    <col min="2334" max="2336" width="10.5" bestFit="1" customWidth="1"/>
    <col min="2337" max="2560" width="8.83203125" customWidth="1"/>
    <col min="2561" max="2561" width="18" bestFit="1" customWidth="1"/>
    <col min="2562" max="2563" width="10.5" bestFit="1" customWidth="1"/>
    <col min="2564" max="2567" width="9.1640625" customWidth="1"/>
    <col min="2568" max="2568" width="9.83203125" customWidth="1"/>
    <col min="2569" max="2569" width="9.1640625" customWidth="1"/>
    <col min="2570" max="2571" width="11.5" bestFit="1" customWidth="1"/>
    <col min="2572" max="2573" width="9.1640625" customWidth="1"/>
    <col min="2574" max="2575" width="10.5" bestFit="1" customWidth="1"/>
    <col min="2578" max="2578" width="9.1640625" customWidth="1"/>
    <col min="2579" max="2580" width="9.5" customWidth="1"/>
    <col min="2581" max="2581" width="11.5" customWidth="1"/>
    <col min="2582" max="2583" width="9.1640625" customWidth="1"/>
    <col min="2584" max="2584" width="10.6640625" customWidth="1"/>
    <col min="2586" max="2586" width="8.83203125" customWidth="1"/>
    <col min="2587" max="2587" width="30.5" bestFit="1" customWidth="1"/>
    <col min="2588" max="2588" width="8.83203125" customWidth="1"/>
    <col min="2589" max="2589" width="9.5" bestFit="1" customWidth="1"/>
    <col min="2590" max="2592" width="10.5" bestFit="1" customWidth="1"/>
    <col min="2593" max="2816" width="8.83203125" customWidth="1"/>
    <col min="2817" max="2817" width="18" bestFit="1" customWidth="1"/>
    <col min="2818" max="2819" width="10.5" bestFit="1" customWidth="1"/>
    <col min="2820" max="2823" width="9.1640625" customWidth="1"/>
    <col min="2824" max="2824" width="9.83203125" customWidth="1"/>
    <col min="2825" max="2825" width="9.1640625" customWidth="1"/>
    <col min="2826" max="2827" width="11.5" bestFit="1" customWidth="1"/>
    <col min="2828" max="2829" width="9.1640625" customWidth="1"/>
    <col min="2830" max="2831" width="10.5" bestFit="1" customWidth="1"/>
    <col min="2834" max="2834" width="9.1640625" customWidth="1"/>
    <col min="2835" max="2836" width="9.5" customWidth="1"/>
    <col min="2837" max="2837" width="11.5" customWidth="1"/>
    <col min="2838" max="2839" width="9.1640625" customWidth="1"/>
    <col min="2840" max="2840" width="10.6640625" customWidth="1"/>
    <col min="2842" max="2842" width="8.83203125" customWidth="1"/>
    <col min="2843" max="2843" width="30.5" bestFit="1" customWidth="1"/>
    <col min="2844" max="2844" width="8.83203125" customWidth="1"/>
    <col min="2845" max="2845" width="9.5" bestFit="1" customWidth="1"/>
    <col min="2846" max="2848" width="10.5" bestFit="1" customWidth="1"/>
    <col min="2849" max="3072" width="8.83203125" customWidth="1"/>
    <col min="3073" max="3073" width="18" bestFit="1" customWidth="1"/>
    <col min="3074" max="3075" width="10.5" bestFit="1" customWidth="1"/>
    <col min="3076" max="3079" width="9.1640625" customWidth="1"/>
    <col min="3080" max="3080" width="9.83203125" customWidth="1"/>
    <col min="3081" max="3081" width="9.1640625" customWidth="1"/>
    <col min="3082" max="3083" width="11.5" bestFit="1" customWidth="1"/>
    <col min="3084" max="3085" width="9.1640625" customWidth="1"/>
    <col min="3086" max="3087" width="10.5" bestFit="1" customWidth="1"/>
    <col min="3090" max="3090" width="9.1640625" customWidth="1"/>
    <col min="3091" max="3092" width="9.5" customWidth="1"/>
    <col min="3093" max="3093" width="11.5" customWidth="1"/>
    <col min="3094" max="3095" width="9.1640625" customWidth="1"/>
    <col min="3096" max="3096" width="10.6640625" customWidth="1"/>
    <col min="3098" max="3098" width="8.83203125" customWidth="1"/>
    <col min="3099" max="3099" width="30.5" bestFit="1" customWidth="1"/>
    <col min="3100" max="3100" width="8.83203125" customWidth="1"/>
    <col min="3101" max="3101" width="9.5" bestFit="1" customWidth="1"/>
    <col min="3102" max="3104" width="10.5" bestFit="1" customWidth="1"/>
    <col min="3105" max="3328" width="8.83203125" customWidth="1"/>
    <col min="3329" max="3329" width="18" bestFit="1" customWidth="1"/>
    <col min="3330" max="3331" width="10.5" bestFit="1" customWidth="1"/>
    <col min="3332" max="3335" width="9.1640625" customWidth="1"/>
    <col min="3336" max="3336" width="9.83203125" customWidth="1"/>
    <col min="3337" max="3337" width="9.1640625" customWidth="1"/>
    <col min="3338" max="3339" width="11.5" bestFit="1" customWidth="1"/>
    <col min="3340" max="3341" width="9.1640625" customWidth="1"/>
    <col min="3342" max="3343" width="10.5" bestFit="1" customWidth="1"/>
    <col min="3346" max="3346" width="9.1640625" customWidth="1"/>
    <col min="3347" max="3348" width="9.5" customWidth="1"/>
    <col min="3349" max="3349" width="11.5" customWidth="1"/>
    <col min="3350" max="3351" width="9.1640625" customWidth="1"/>
    <col min="3352" max="3352" width="10.6640625" customWidth="1"/>
    <col min="3354" max="3354" width="8.83203125" customWidth="1"/>
    <col min="3355" max="3355" width="30.5" bestFit="1" customWidth="1"/>
    <col min="3356" max="3356" width="8.83203125" customWidth="1"/>
    <col min="3357" max="3357" width="9.5" bestFit="1" customWidth="1"/>
    <col min="3358" max="3360" width="10.5" bestFit="1" customWidth="1"/>
    <col min="3361" max="3584" width="8.83203125" customWidth="1"/>
    <col min="3585" max="3585" width="18" bestFit="1" customWidth="1"/>
    <col min="3586" max="3587" width="10.5" bestFit="1" customWidth="1"/>
    <col min="3588" max="3591" width="9.1640625" customWidth="1"/>
    <col min="3592" max="3592" width="9.83203125" customWidth="1"/>
    <col min="3593" max="3593" width="9.1640625" customWidth="1"/>
    <col min="3594" max="3595" width="11.5" bestFit="1" customWidth="1"/>
    <col min="3596" max="3597" width="9.1640625" customWidth="1"/>
    <col min="3598" max="3599" width="10.5" bestFit="1" customWidth="1"/>
    <col min="3602" max="3602" width="9.1640625" customWidth="1"/>
    <col min="3603" max="3604" width="9.5" customWidth="1"/>
    <col min="3605" max="3605" width="11.5" customWidth="1"/>
    <col min="3606" max="3607" width="9.1640625" customWidth="1"/>
    <col min="3608" max="3608" width="10.6640625" customWidth="1"/>
    <col min="3610" max="3610" width="8.83203125" customWidth="1"/>
    <col min="3611" max="3611" width="30.5" bestFit="1" customWidth="1"/>
    <col min="3612" max="3612" width="8.83203125" customWidth="1"/>
    <col min="3613" max="3613" width="9.5" bestFit="1" customWidth="1"/>
    <col min="3614" max="3616" width="10.5" bestFit="1" customWidth="1"/>
    <col min="3617" max="3840" width="8.83203125" customWidth="1"/>
    <col min="3841" max="3841" width="18" bestFit="1" customWidth="1"/>
    <col min="3842" max="3843" width="10.5" bestFit="1" customWidth="1"/>
    <col min="3844" max="3847" width="9.1640625" customWidth="1"/>
    <col min="3848" max="3848" width="9.83203125" customWidth="1"/>
    <col min="3849" max="3849" width="9.1640625" customWidth="1"/>
    <col min="3850" max="3851" width="11.5" bestFit="1" customWidth="1"/>
    <col min="3852" max="3853" width="9.1640625" customWidth="1"/>
    <col min="3854" max="3855" width="10.5" bestFit="1" customWidth="1"/>
    <col min="3858" max="3858" width="9.1640625" customWidth="1"/>
    <col min="3859" max="3860" width="9.5" customWidth="1"/>
    <col min="3861" max="3861" width="11.5" customWidth="1"/>
    <col min="3862" max="3863" width="9.1640625" customWidth="1"/>
    <col min="3864" max="3864" width="10.6640625" customWidth="1"/>
    <col min="3866" max="3866" width="8.83203125" customWidth="1"/>
    <col min="3867" max="3867" width="30.5" bestFit="1" customWidth="1"/>
    <col min="3868" max="3868" width="8.83203125" customWidth="1"/>
    <col min="3869" max="3869" width="9.5" bestFit="1" customWidth="1"/>
    <col min="3870" max="3872" width="10.5" bestFit="1" customWidth="1"/>
    <col min="3873" max="4096" width="8.83203125" customWidth="1"/>
    <col min="4097" max="4097" width="18" bestFit="1" customWidth="1"/>
    <col min="4098" max="4099" width="10.5" bestFit="1" customWidth="1"/>
    <col min="4100" max="4103" width="9.1640625" customWidth="1"/>
    <col min="4104" max="4104" width="9.83203125" customWidth="1"/>
    <col min="4105" max="4105" width="9.1640625" customWidth="1"/>
    <col min="4106" max="4107" width="11.5" bestFit="1" customWidth="1"/>
    <col min="4108" max="4109" width="9.1640625" customWidth="1"/>
    <col min="4110" max="4111" width="10.5" bestFit="1" customWidth="1"/>
    <col min="4114" max="4114" width="9.1640625" customWidth="1"/>
    <col min="4115" max="4116" width="9.5" customWidth="1"/>
    <col min="4117" max="4117" width="11.5" customWidth="1"/>
    <col min="4118" max="4119" width="9.1640625" customWidth="1"/>
    <col min="4120" max="4120" width="10.6640625" customWidth="1"/>
    <col min="4122" max="4122" width="8.83203125" customWidth="1"/>
    <col min="4123" max="4123" width="30.5" bestFit="1" customWidth="1"/>
    <col min="4124" max="4124" width="8.83203125" customWidth="1"/>
    <col min="4125" max="4125" width="9.5" bestFit="1" customWidth="1"/>
    <col min="4126" max="4128" width="10.5" bestFit="1" customWidth="1"/>
    <col min="4129" max="4352" width="8.83203125" customWidth="1"/>
    <col min="4353" max="4353" width="18" bestFit="1" customWidth="1"/>
    <col min="4354" max="4355" width="10.5" bestFit="1" customWidth="1"/>
    <col min="4356" max="4359" width="9.1640625" customWidth="1"/>
    <col min="4360" max="4360" width="9.83203125" customWidth="1"/>
    <col min="4361" max="4361" width="9.1640625" customWidth="1"/>
    <col min="4362" max="4363" width="11.5" bestFit="1" customWidth="1"/>
    <col min="4364" max="4365" width="9.1640625" customWidth="1"/>
    <col min="4366" max="4367" width="10.5" bestFit="1" customWidth="1"/>
    <col min="4370" max="4370" width="9.1640625" customWidth="1"/>
    <col min="4371" max="4372" width="9.5" customWidth="1"/>
    <col min="4373" max="4373" width="11.5" customWidth="1"/>
    <col min="4374" max="4375" width="9.1640625" customWidth="1"/>
    <col min="4376" max="4376" width="10.6640625" customWidth="1"/>
    <col min="4378" max="4378" width="8.83203125" customWidth="1"/>
    <col min="4379" max="4379" width="30.5" bestFit="1" customWidth="1"/>
    <col min="4380" max="4380" width="8.83203125" customWidth="1"/>
    <col min="4381" max="4381" width="9.5" bestFit="1" customWidth="1"/>
    <col min="4382" max="4384" width="10.5" bestFit="1" customWidth="1"/>
    <col min="4385" max="4608" width="8.83203125" customWidth="1"/>
    <col min="4609" max="4609" width="18" bestFit="1" customWidth="1"/>
    <col min="4610" max="4611" width="10.5" bestFit="1" customWidth="1"/>
    <col min="4612" max="4615" width="9.1640625" customWidth="1"/>
    <col min="4616" max="4616" width="9.83203125" customWidth="1"/>
    <col min="4617" max="4617" width="9.1640625" customWidth="1"/>
    <col min="4618" max="4619" width="11.5" bestFit="1" customWidth="1"/>
    <col min="4620" max="4621" width="9.1640625" customWidth="1"/>
    <col min="4622" max="4623" width="10.5" bestFit="1" customWidth="1"/>
    <col min="4626" max="4626" width="9.1640625" customWidth="1"/>
    <col min="4627" max="4628" width="9.5" customWidth="1"/>
    <col min="4629" max="4629" width="11.5" customWidth="1"/>
    <col min="4630" max="4631" width="9.1640625" customWidth="1"/>
    <col min="4632" max="4632" width="10.6640625" customWidth="1"/>
    <col min="4634" max="4634" width="8.83203125" customWidth="1"/>
    <col min="4635" max="4635" width="30.5" bestFit="1" customWidth="1"/>
    <col min="4636" max="4636" width="8.83203125" customWidth="1"/>
    <col min="4637" max="4637" width="9.5" bestFit="1" customWidth="1"/>
    <col min="4638" max="4640" width="10.5" bestFit="1" customWidth="1"/>
    <col min="4641" max="4864" width="8.83203125" customWidth="1"/>
    <col min="4865" max="4865" width="18" bestFit="1" customWidth="1"/>
    <col min="4866" max="4867" width="10.5" bestFit="1" customWidth="1"/>
    <col min="4868" max="4871" width="9.1640625" customWidth="1"/>
    <col min="4872" max="4872" width="9.83203125" customWidth="1"/>
    <col min="4873" max="4873" width="9.1640625" customWidth="1"/>
    <col min="4874" max="4875" width="11.5" bestFit="1" customWidth="1"/>
    <col min="4876" max="4877" width="9.1640625" customWidth="1"/>
    <col min="4878" max="4879" width="10.5" bestFit="1" customWidth="1"/>
    <col min="4882" max="4882" width="9.1640625" customWidth="1"/>
    <col min="4883" max="4884" width="9.5" customWidth="1"/>
    <col min="4885" max="4885" width="11.5" customWidth="1"/>
    <col min="4886" max="4887" width="9.1640625" customWidth="1"/>
    <col min="4888" max="4888" width="10.6640625" customWidth="1"/>
    <col min="4890" max="4890" width="8.83203125" customWidth="1"/>
    <col min="4891" max="4891" width="30.5" bestFit="1" customWidth="1"/>
    <col min="4892" max="4892" width="8.83203125" customWidth="1"/>
    <col min="4893" max="4893" width="9.5" bestFit="1" customWidth="1"/>
    <col min="4894" max="4896" width="10.5" bestFit="1" customWidth="1"/>
    <col min="4897" max="5120" width="8.83203125" customWidth="1"/>
    <col min="5121" max="5121" width="18" bestFit="1" customWidth="1"/>
    <col min="5122" max="5123" width="10.5" bestFit="1" customWidth="1"/>
    <col min="5124" max="5127" width="9.1640625" customWidth="1"/>
    <col min="5128" max="5128" width="9.83203125" customWidth="1"/>
    <col min="5129" max="5129" width="9.1640625" customWidth="1"/>
    <col min="5130" max="5131" width="11.5" bestFit="1" customWidth="1"/>
    <col min="5132" max="5133" width="9.1640625" customWidth="1"/>
    <col min="5134" max="5135" width="10.5" bestFit="1" customWidth="1"/>
    <col min="5138" max="5138" width="9.1640625" customWidth="1"/>
    <col min="5139" max="5140" width="9.5" customWidth="1"/>
    <col min="5141" max="5141" width="11.5" customWidth="1"/>
    <col min="5142" max="5143" width="9.1640625" customWidth="1"/>
    <col min="5144" max="5144" width="10.6640625" customWidth="1"/>
    <col min="5146" max="5146" width="8.83203125" customWidth="1"/>
    <col min="5147" max="5147" width="30.5" bestFit="1" customWidth="1"/>
    <col min="5148" max="5148" width="8.83203125" customWidth="1"/>
    <col min="5149" max="5149" width="9.5" bestFit="1" customWidth="1"/>
    <col min="5150" max="5152" width="10.5" bestFit="1" customWidth="1"/>
    <col min="5153" max="5376" width="8.83203125" customWidth="1"/>
    <col min="5377" max="5377" width="18" bestFit="1" customWidth="1"/>
    <col min="5378" max="5379" width="10.5" bestFit="1" customWidth="1"/>
    <col min="5380" max="5383" width="9.1640625" customWidth="1"/>
    <col min="5384" max="5384" width="9.83203125" customWidth="1"/>
    <col min="5385" max="5385" width="9.1640625" customWidth="1"/>
    <col min="5386" max="5387" width="11.5" bestFit="1" customWidth="1"/>
    <col min="5388" max="5389" width="9.1640625" customWidth="1"/>
    <col min="5390" max="5391" width="10.5" bestFit="1" customWidth="1"/>
    <col min="5394" max="5394" width="9.1640625" customWidth="1"/>
    <col min="5395" max="5396" width="9.5" customWidth="1"/>
    <col min="5397" max="5397" width="11.5" customWidth="1"/>
    <col min="5398" max="5399" width="9.1640625" customWidth="1"/>
    <col min="5400" max="5400" width="10.6640625" customWidth="1"/>
    <col min="5402" max="5402" width="8.83203125" customWidth="1"/>
    <col min="5403" max="5403" width="30.5" bestFit="1" customWidth="1"/>
    <col min="5404" max="5404" width="8.83203125" customWidth="1"/>
    <col min="5405" max="5405" width="9.5" bestFit="1" customWidth="1"/>
    <col min="5406" max="5408" width="10.5" bestFit="1" customWidth="1"/>
    <col min="5409" max="5632" width="8.83203125" customWidth="1"/>
    <col min="5633" max="5633" width="18" bestFit="1" customWidth="1"/>
    <col min="5634" max="5635" width="10.5" bestFit="1" customWidth="1"/>
    <col min="5636" max="5639" width="9.1640625" customWidth="1"/>
    <col min="5640" max="5640" width="9.83203125" customWidth="1"/>
    <col min="5641" max="5641" width="9.1640625" customWidth="1"/>
    <col min="5642" max="5643" width="11.5" bestFit="1" customWidth="1"/>
    <col min="5644" max="5645" width="9.1640625" customWidth="1"/>
    <col min="5646" max="5647" width="10.5" bestFit="1" customWidth="1"/>
    <col min="5650" max="5650" width="9.1640625" customWidth="1"/>
    <col min="5651" max="5652" width="9.5" customWidth="1"/>
    <col min="5653" max="5653" width="11.5" customWidth="1"/>
    <col min="5654" max="5655" width="9.1640625" customWidth="1"/>
    <col min="5656" max="5656" width="10.6640625" customWidth="1"/>
    <col min="5658" max="5658" width="8.83203125" customWidth="1"/>
    <col min="5659" max="5659" width="30.5" bestFit="1" customWidth="1"/>
    <col min="5660" max="5660" width="8.83203125" customWidth="1"/>
    <col min="5661" max="5661" width="9.5" bestFit="1" customWidth="1"/>
    <col min="5662" max="5664" width="10.5" bestFit="1" customWidth="1"/>
    <col min="5665" max="5888" width="8.83203125" customWidth="1"/>
    <col min="5889" max="5889" width="18" bestFit="1" customWidth="1"/>
    <col min="5890" max="5891" width="10.5" bestFit="1" customWidth="1"/>
    <col min="5892" max="5895" width="9.1640625" customWidth="1"/>
    <col min="5896" max="5896" width="9.83203125" customWidth="1"/>
    <col min="5897" max="5897" width="9.1640625" customWidth="1"/>
    <col min="5898" max="5899" width="11.5" bestFit="1" customWidth="1"/>
    <col min="5900" max="5901" width="9.1640625" customWidth="1"/>
    <col min="5902" max="5903" width="10.5" bestFit="1" customWidth="1"/>
    <col min="5906" max="5906" width="9.1640625" customWidth="1"/>
    <col min="5907" max="5908" width="9.5" customWidth="1"/>
    <col min="5909" max="5909" width="11.5" customWidth="1"/>
    <col min="5910" max="5911" width="9.1640625" customWidth="1"/>
    <col min="5912" max="5912" width="10.6640625" customWidth="1"/>
    <col min="5914" max="5914" width="8.83203125" customWidth="1"/>
    <col min="5915" max="5915" width="30.5" bestFit="1" customWidth="1"/>
    <col min="5916" max="5916" width="8.83203125" customWidth="1"/>
    <col min="5917" max="5917" width="9.5" bestFit="1" customWidth="1"/>
    <col min="5918" max="5920" width="10.5" bestFit="1" customWidth="1"/>
    <col min="5921" max="6144" width="8.83203125" customWidth="1"/>
    <col min="6145" max="6145" width="18" bestFit="1" customWidth="1"/>
    <col min="6146" max="6147" width="10.5" bestFit="1" customWidth="1"/>
    <col min="6148" max="6151" width="9.1640625" customWidth="1"/>
    <col min="6152" max="6152" width="9.83203125" customWidth="1"/>
    <col min="6153" max="6153" width="9.1640625" customWidth="1"/>
    <col min="6154" max="6155" width="11.5" bestFit="1" customWidth="1"/>
    <col min="6156" max="6157" width="9.1640625" customWidth="1"/>
    <col min="6158" max="6159" width="10.5" bestFit="1" customWidth="1"/>
    <col min="6162" max="6162" width="9.1640625" customWidth="1"/>
    <col min="6163" max="6164" width="9.5" customWidth="1"/>
    <col min="6165" max="6165" width="11.5" customWidth="1"/>
    <col min="6166" max="6167" width="9.1640625" customWidth="1"/>
    <col min="6168" max="6168" width="10.6640625" customWidth="1"/>
    <col min="6170" max="6170" width="8.83203125" customWidth="1"/>
    <col min="6171" max="6171" width="30.5" bestFit="1" customWidth="1"/>
    <col min="6172" max="6172" width="8.83203125" customWidth="1"/>
    <col min="6173" max="6173" width="9.5" bestFit="1" customWidth="1"/>
    <col min="6174" max="6176" width="10.5" bestFit="1" customWidth="1"/>
    <col min="6177" max="6400" width="8.83203125" customWidth="1"/>
    <col min="6401" max="6401" width="18" bestFit="1" customWidth="1"/>
    <col min="6402" max="6403" width="10.5" bestFit="1" customWidth="1"/>
    <col min="6404" max="6407" width="9.1640625" customWidth="1"/>
    <col min="6408" max="6408" width="9.83203125" customWidth="1"/>
    <col min="6409" max="6409" width="9.1640625" customWidth="1"/>
    <col min="6410" max="6411" width="11.5" bestFit="1" customWidth="1"/>
    <col min="6412" max="6413" width="9.1640625" customWidth="1"/>
    <col min="6414" max="6415" width="10.5" bestFit="1" customWidth="1"/>
    <col min="6418" max="6418" width="9.1640625" customWidth="1"/>
    <col min="6419" max="6420" width="9.5" customWidth="1"/>
    <col min="6421" max="6421" width="11.5" customWidth="1"/>
    <col min="6422" max="6423" width="9.1640625" customWidth="1"/>
    <col min="6424" max="6424" width="10.6640625" customWidth="1"/>
    <col min="6426" max="6426" width="8.83203125" customWidth="1"/>
    <col min="6427" max="6427" width="30.5" bestFit="1" customWidth="1"/>
    <col min="6428" max="6428" width="8.83203125" customWidth="1"/>
    <col min="6429" max="6429" width="9.5" bestFit="1" customWidth="1"/>
    <col min="6430" max="6432" width="10.5" bestFit="1" customWidth="1"/>
    <col min="6433" max="6656" width="8.83203125" customWidth="1"/>
    <col min="6657" max="6657" width="18" bestFit="1" customWidth="1"/>
    <col min="6658" max="6659" width="10.5" bestFit="1" customWidth="1"/>
    <col min="6660" max="6663" width="9.1640625" customWidth="1"/>
    <col min="6664" max="6664" width="9.83203125" customWidth="1"/>
    <col min="6665" max="6665" width="9.1640625" customWidth="1"/>
    <col min="6666" max="6667" width="11.5" bestFit="1" customWidth="1"/>
    <col min="6668" max="6669" width="9.1640625" customWidth="1"/>
    <col min="6670" max="6671" width="10.5" bestFit="1" customWidth="1"/>
    <col min="6674" max="6674" width="9.1640625" customWidth="1"/>
    <col min="6675" max="6676" width="9.5" customWidth="1"/>
    <col min="6677" max="6677" width="11.5" customWidth="1"/>
    <col min="6678" max="6679" width="9.1640625" customWidth="1"/>
    <col min="6680" max="6680" width="10.6640625" customWidth="1"/>
    <col min="6682" max="6682" width="8.83203125" customWidth="1"/>
    <col min="6683" max="6683" width="30.5" bestFit="1" customWidth="1"/>
    <col min="6684" max="6684" width="8.83203125" customWidth="1"/>
    <col min="6685" max="6685" width="9.5" bestFit="1" customWidth="1"/>
    <col min="6686" max="6688" width="10.5" bestFit="1" customWidth="1"/>
    <col min="6689" max="6912" width="8.83203125" customWidth="1"/>
    <col min="6913" max="6913" width="18" bestFit="1" customWidth="1"/>
    <col min="6914" max="6915" width="10.5" bestFit="1" customWidth="1"/>
    <col min="6916" max="6919" width="9.1640625" customWidth="1"/>
    <col min="6920" max="6920" width="9.83203125" customWidth="1"/>
    <col min="6921" max="6921" width="9.1640625" customWidth="1"/>
    <col min="6922" max="6923" width="11.5" bestFit="1" customWidth="1"/>
    <col min="6924" max="6925" width="9.1640625" customWidth="1"/>
    <col min="6926" max="6927" width="10.5" bestFit="1" customWidth="1"/>
    <col min="6930" max="6930" width="9.1640625" customWidth="1"/>
    <col min="6931" max="6932" width="9.5" customWidth="1"/>
    <col min="6933" max="6933" width="11.5" customWidth="1"/>
    <col min="6934" max="6935" width="9.1640625" customWidth="1"/>
    <col min="6936" max="6936" width="10.6640625" customWidth="1"/>
    <col min="6938" max="6938" width="8.83203125" customWidth="1"/>
    <col min="6939" max="6939" width="30.5" bestFit="1" customWidth="1"/>
    <col min="6940" max="6940" width="8.83203125" customWidth="1"/>
    <col min="6941" max="6941" width="9.5" bestFit="1" customWidth="1"/>
    <col min="6942" max="6944" width="10.5" bestFit="1" customWidth="1"/>
    <col min="6945" max="7168" width="8.83203125" customWidth="1"/>
    <col min="7169" max="7169" width="18" bestFit="1" customWidth="1"/>
    <col min="7170" max="7171" width="10.5" bestFit="1" customWidth="1"/>
    <col min="7172" max="7175" width="9.1640625" customWidth="1"/>
    <col min="7176" max="7176" width="9.83203125" customWidth="1"/>
    <col min="7177" max="7177" width="9.1640625" customWidth="1"/>
    <col min="7178" max="7179" width="11.5" bestFit="1" customWidth="1"/>
    <col min="7180" max="7181" width="9.1640625" customWidth="1"/>
    <col min="7182" max="7183" width="10.5" bestFit="1" customWidth="1"/>
    <col min="7186" max="7186" width="9.1640625" customWidth="1"/>
    <col min="7187" max="7188" width="9.5" customWidth="1"/>
    <col min="7189" max="7189" width="11.5" customWidth="1"/>
    <col min="7190" max="7191" width="9.1640625" customWidth="1"/>
    <col min="7192" max="7192" width="10.6640625" customWidth="1"/>
    <col min="7194" max="7194" width="8.83203125" customWidth="1"/>
    <col min="7195" max="7195" width="30.5" bestFit="1" customWidth="1"/>
    <col min="7196" max="7196" width="8.83203125" customWidth="1"/>
    <col min="7197" max="7197" width="9.5" bestFit="1" customWidth="1"/>
    <col min="7198" max="7200" width="10.5" bestFit="1" customWidth="1"/>
    <col min="7201" max="7424" width="8.83203125" customWidth="1"/>
    <col min="7425" max="7425" width="18" bestFit="1" customWidth="1"/>
    <col min="7426" max="7427" width="10.5" bestFit="1" customWidth="1"/>
    <col min="7428" max="7431" width="9.1640625" customWidth="1"/>
    <col min="7432" max="7432" width="9.83203125" customWidth="1"/>
    <col min="7433" max="7433" width="9.1640625" customWidth="1"/>
    <col min="7434" max="7435" width="11.5" bestFit="1" customWidth="1"/>
    <col min="7436" max="7437" width="9.1640625" customWidth="1"/>
    <col min="7438" max="7439" width="10.5" bestFit="1" customWidth="1"/>
    <col min="7442" max="7442" width="9.1640625" customWidth="1"/>
    <col min="7443" max="7444" width="9.5" customWidth="1"/>
    <col min="7445" max="7445" width="11.5" customWidth="1"/>
    <col min="7446" max="7447" width="9.1640625" customWidth="1"/>
    <col min="7448" max="7448" width="10.6640625" customWidth="1"/>
    <col min="7450" max="7450" width="8.83203125" customWidth="1"/>
    <col min="7451" max="7451" width="30.5" bestFit="1" customWidth="1"/>
    <col min="7452" max="7452" width="8.83203125" customWidth="1"/>
    <col min="7453" max="7453" width="9.5" bestFit="1" customWidth="1"/>
    <col min="7454" max="7456" width="10.5" bestFit="1" customWidth="1"/>
    <col min="7457" max="7680" width="8.83203125" customWidth="1"/>
    <col min="7681" max="7681" width="18" bestFit="1" customWidth="1"/>
    <col min="7682" max="7683" width="10.5" bestFit="1" customWidth="1"/>
    <col min="7684" max="7687" width="9.1640625" customWidth="1"/>
    <col min="7688" max="7688" width="9.83203125" customWidth="1"/>
    <col min="7689" max="7689" width="9.1640625" customWidth="1"/>
    <col min="7690" max="7691" width="11.5" bestFit="1" customWidth="1"/>
    <col min="7692" max="7693" width="9.1640625" customWidth="1"/>
    <col min="7694" max="7695" width="10.5" bestFit="1" customWidth="1"/>
    <col min="7698" max="7698" width="9.1640625" customWidth="1"/>
    <col min="7699" max="7700" width="9.5" customWidth="1"/>
    <col min="7701" max="7701" width="11.5" customWidth="1"/>
    <col min="7702" max="7703" width="9.1640625" customWidth="1"/>
    <col min="7704" max="7704" width="10.6640625" customWidth="1"/>
    <col min="7706" max="7706" width="8.83203125" customWidth="1"/>
    <col min="7707" max="7707" width="30.5" bestFit="1" customWidth="1"/>
    <col min="7708" max="7708" width="8.83203125" customWidth="1"/>
    <col min="7709" max="7709" width="9.5" bestFit="1" customWidth="1"/>
    <col min="7710" max="7712" width="10.5" bestFit="1" customWidth="1"/>
    <col min="7713" max="7936" width="8.83203125" customWidth="1"/>
    <col min="7937" max="7937" width="18" bestFit="1" customWidth="1"/>
    <col min="7938" max="7939" width="10.5" bestFit="1" customWidth="1"/>
    <col min="7940" max="7943" width="9.1640625" customWidth="1"/>
    <col min="7944" max="7944" width="9.83203125" customWidth="1"/>
    <col min="7945" max="7945" width="9.1640625" customWidth="1"/>
    <col min="7946" max="7947" width="11.5" bestFit="1" customWidth="1"/>
    <col min="7948" max="7949" width="9.1640625" customWidth="1"/>
    <col min="7950" max="7951" width="10.5" bestFit="1" customWidth="1"/>
    <col min="7954" max="7954" width="9.1640625" customWidth="1"/>
    <col min="7955" max="7956" width="9.5" customWidth="1"/>
    <col min="7957" max="7957" width="11.5" customWidth="1"/>
    <col min="7958" max="7959" width="9.1640625" customWidth="1"/>
    <col min="7960" max="7960" width="10.6640625" customWidth="1"/>
    <col min="7962" max="7962" width="8.83203125" customWidth="1"/>
    <col min="7963" max="7963" width="30.5" bestFit="1" customWidth="1"/>
    <col min="7964" max="7964" width="8.83203125" customWidth="1"/>
    <col min="7965" max="7965" width="9.5" bestFit="1" customWidth="1"/>
    <col min="7966" max="7968" width="10.5" bestFit="1" customWidth="1"/>
    <col min="7969" max="8192" width="8.83203125" customWidth="1"/>
    <col min="8193" max="8193" width="18" bestFit="1" customWidth="1"/>
    <col min="8194" max="8195" width="10.5" bestFit="1" customWidth="1"/>
    <col min="8196" max="8199" width="9.1640625" customWidth="1"/>
    <col min="8200" max="8200" width="9.83203125" customWidth="1"/>
    <col min="8201" max="8201" width="9.1640625" customWidth="1"/>
    <col min="8202" max="8203" width="11.5" bestFit="1" customWidth="1"/>
    <col min="8204" max="8205" width="9.1640625" customWidth="1"/>
    <col min="8206" max="8207" width="10.5" bestFit="1" customWidth="1"/>
    <col min="8210" max="8210" width="9.1640625" customWidth="1"/>
    <col min="8211" max="8212" width="9.5" customWidth="1"/>
    <col min="8213" max="8213" width="11.5" customWidth="1"/>
    <col min="8214" max="8215" width="9.1640625" customWidth="1"/>
    <col min="8216" max="8216" width="10.6640625" customWidth="1"/>
    <col min="8218" max="8218" width="8.83203125" customWidth="1"/>
    <col min="8219" max="8219" width="30.5" bestFit="1" customWidth="1"/>
    <col min="8220" max="8220" width="8.83203125" customWidth="1"/>
    <col min="8221" max="8221" width="9.5" bestFit="1" customWidth="1"/>
    <col min="8222" max="8224" width="10.5" bestFit="1" customWidth="1"/>
    <col min="8225" max="8448" width="8.83203125" customWidth="1"/>
    <col min="8449" max="8449" width="18" bestFit="1" customWidth="1"/>
    <col min="8450" max="8451" width="10.5" bestFit="1" customWidth="1"/>
    <col min="8452" max="8455" width="9.1640625" customWidth="1"/>
    <col min="8456" max="8456" width="9.83203125" customWidth="1"/>
    <col min="8457" max="8457" width="9.1640625" customWidth="1"/>
    <col min="8458" max="8459" width="11.5" bestFit="1" customWidth="1"/>
    <col min="8460" max="8461" width="9.1640625" customWidth="1"/>
    <col min="8462" max="8463" width="10.5" bestFit="1" customWidth="1"/>
    <col min="8466" max="8466" width="9.1640625" customWidth="1"/>
    <col min="8467" max="8468" width="9.5" customWidth="1"/>
    <col min="8469" max="8469" width="11.5" customWidth="1"/>
    <col min="8470" max="8471" width="9.1640625" customWidth="1"/>
    <col min="8472" max="8472" width="10.6640625" customWidth="1"/>
    <col min="8474" max="8474" width="8.83203125" customWidth="1"/>
    <col min="8475" max="8475" width="30.5" bestFit="1" customWidth="1"/>
    <col min="8476" max="8476" width="8.83203125" customWidth="1"/>
    <col min="8477" max="8477" width="9.5" bestFit="1" customWidth="1"/>
    <col min="8478" max="8480" width="10.5" bestFit="1" customWidth="1"/>
    <col min="8481" max="8704" width="8.83203125" customWidth="1"/>
    <col min="8705" max="8705" width="18" bestFit="1" customWidth="1"/>
    <col min="8706" max="8707" width="10.5" bestFit="1" customWidth="1"/>
    <col min="8708" max="8711" width="9.1640625" customWidth="1"/>
    <col min="8712" max="8712" width="9.83203125" customWidth="1"/>
    <col min="8713" max="8713" width="9.1640625" customWidth="1"/>
    <col min="8714" max="8715" width="11.5" bestFit="1" customWidth="1"/>
    <col min="8716" max="8717" width="9.1640625" customWidth="1"/>
    <col min="8718" max="8719" width="10.5" bestFit="1" customWidth="1"/>
    <col min="8722" max="8722" width="9.1640625" customWidth="1"/>
    <col min="8723" max="8724" width="9.5" customWidth="1"/>
    <col min="8725" max="8725" width="11.5" customWidth="1"/>
    <col min="8726" max="8727" width="9.1640625" customWidth="1"/>
    <col min="8728" max="8728" width="10.6640625" customWidth="1"/>
    <col min="8730" max="8730" width="8.83203125" customWidth="1"/>
    <col min="8731" max="8731" width="30.5" bestFit="1" customWidth="1"/>
    <col min="8732" max="8732" width="8.83203125" customWidth="1"/>
    <col min="8733" max="8733" width="9.5" bestFit="1" customWidth="1"/>
    <col min="8734" max="8736" width="10.5" bestFit="1" customWidth="1"/>
    <col min="8737" max="8960" width="8.83203125" customWidth="1"/>
    <col min="8961" max="8961" width="18" bestFit="1" customWidth="1"/>
    <col min="8962" max="8963" width="10.5" bestFit="1" customWidth="1"/>
    <col min="8964" max="8967" width="9.1640625" customWidth="1"/>
    <col min="8968" max="8968" width="9.83203125" customWidth="1"/>
    <col min="8969" max="8969" width="9.1640625" customWidth="1"/>
    <col min="8970" max="8971" width="11.5" bestFit="1" customWidth="1"/>
    <col min="8972" max="8973" width="9.1640625" customWidth="1"/>
    <col min="8974" max="8975" width="10.5" bestFit="1" customWidth="1"/>
    <col min="8978" max="8978" width="9.1640625" customWidth="1"/>
    <col min="8979" max="8980" width="9.5" customWidth="1"/>
    <col min="8981" max="8981" width="11.5" customWidth="1"/>
    <col min="8982" max="8983" width="9.1640625" customWidth="1"/>
    <col min="8984" max="8984" width="10.6640625" customWidth="1"/>
    <col min="8986" max="8986" width="8.83203125" customWidth="1"/>
    <col min="8987" max="8987" width="30.5" bestFit="1" customWidth="1"/>
    <col min="8988" max="8988" width="8.83203125" customWidth="1"/>
    <col min="8989" max="8989" width="9.5" bestFit="1" customWidth="1"/>
    <col min="8990" max="8992" width="10.5" bestFit="1" customWidth="1"/>
    <col min="8993" max="9216" width="8.83203125" customWidth="1"/>
    <col min="9217" max="9217" width="18" bestFit="1" customWidth="1"/>
    <col min="9218" max="9219" width="10.5" bestFit="1" customWidth="1"/>
    <col min="9220" max="9223" width="9.1640625" customWidth="1"/>
    <col min="9224" max="9224" width="9.83203125" customWidth="1"/>
    <col min="9225" max="9225" width="9.1640625" customWidth="1"/>
    <col min="9226" max="9227" width="11.5" bestFit="1" customWidth="1"/>
    <col min="9228" max="9229" width="9.1640625" customWidth="1"/>
    <col min="9230" max="9231" width="10.5" bestFit="1" customWidth="1"/>
    <col min="9234" max="9234" width="9.1640625" customWidth="1"/>
    <col min="9235" max="9236" width="9.5" customWidth="1"/>
    <col min="9237" max="9237" width="11.5" customWidth="1"/>
    <col min="9238" max="9239" width="9.1640625" customWidth="1"/>
    <col min="9240" max="9240" width="10.6640625" customWidth="1"/>
    <col min="9242" max="9242" width="8.83203125" customWidth="1"/>
    <col min="9243" max="9243" width="30.5" bestFit="1" customWidth="1"/>
    <col min="9244" max="9244" width="8.83203125" customWidth="1"/>
    <col min="9245" max="9245" width="9.5" bestFit="1" customWidth="1"/>
    <col min="9246" max="9248" width="10.5" bestFit="1" customWidth="1"/>
    <col min="9249" max="9472" width="8.83203125" customWidth="1"/>
    <col min="9473" max="9473" width="18" bestFit="1" customWidth="1"/>
    <col min="9474" max="9475" width="10.5" bestFit="1" customWidth="1"/>
    <col min="9476" max="9479" width="9.1640625" customWidth="1"/>
    <col min="9480" max="9480" width="9.83203125" customWidth="1"/>
    <col min="9481" max="9481" width="9.1640625" customWidth="1"/>
    <col min="9482" max="9483" width="11.5" bestFit="1" customWidth="1"/>
    <col min="9484" max="9485" width="9.1640625" customWidth="1"/>
    <col min="9486" max="9487" width="10.5" bestFit="1" customWidth="1"/>
    <col min="9490" max="9490" width="9.1640625" customWidth="1"/>
    <col min="9491" max="9492" width="9.5" customWidth="1"/>
    <col min="9493" max="9493" width="11.5" customWidth="1"/>
    <col min="9494" max="9495" width="9.1640625" customWidth="1"/>
    <col min="9496" max="9496" width="10.6640625" customWidth="1"/>
    <col min="9498" max="9498" width="8.83203125" customWidth="1"/>
    <col min="9499" max="9499" width="30.5" bestFit="1" customWidth="1"/>
    <col min="9500" max="9500" width="8.83203125" customWidth="1"/>
    <col min="9501" max="9501" width="9.5" bestFit="1" customWidth="1"/>
    <col min="9502" max="9504" width="10.5" bestFit="1" customWidth="1"/>
    <col min="9505" max="9728" width="8.83203125" customWidth="1"/>
    <col min="9729" max="9729" width="18" bestFit="1" customWidth="1"/>
    <col min="9730" max="9731" width="10.5" bestFit="1" customWidth="1"/>
    <col min="9732" max="9735" width="9.1640625" customWidth="1"/>
    <col min="9736" max="9736" width="9.83203125" customWidth="1"/>
    <col min="9737" max="9737" width="9.1640625" customWidth="1"/>
    <col min="9738" max="9739" width="11.5" bestFit="1" customWidth="1"/>
    <col min="9740" max="9741" width="9.1640625" customWidth="1"/>
    <col min="9742" max="9743" width="10.5" bestFit="1" customWidth="1"/>
    <col min="9746" max="9746" width="9.1640625" customWidth="1"/>
    <col min="9747" max="9748" width="9.5" customWidth="1"/>
    <col min="9749" max="9749" width="11.5" customWidth="1"/>
    <col min="9750" max="9751" width="9.1640625" customWidth="1"/>
    <col min="9752" max="9752" width="10.6640625" customWidth="1"/>
    <col min="9754" max="9754" width="8.83203125" customWidth="1"/>
    <col min="9755" max="9755" width="30.5" bestFit="1" customWidth="1"/>
    <col min="9756" max="9756" width="8.83203125" customWidth="1"/>
    <col min="9757" max="9757" width="9.5" bestFit="1" customWidth="1"/>
    <col min="9758" max="9760" width="10.5" bestFit="1" customWidth="1"/>
    <col min="9761" max="9984" width="8.83203125" customWidth="1"/>
    <col min="9985" max="9985" width="18" bestFit="1" customWidth="1"/>
    <col min="9986" max="9987" width="10.5" bestFit="1" customWidth="1"/>
    <col min="9988" max="9991" width="9.1640625" customWidth="1"/>
    <col min="9992" max="9992" width="9.83203125" customWidth="1"/>
    <col min="9993" max="9993" width="9.1640625" customWidth="1"/>
    <col min="9994" max="9995" width="11.5" bestFit="1" customWidth="1"/>
    <col min="9996" max="9997" width="9.1640625" customWidth="1"/>
    <col min="9998" max="9999" width="10.5" bestFit="1" customWidth="1"/>
    <col min="10002" max="10002" width="9.1640625" customWidth="1"/>
    <col min="10003" max="10004" width="9.5" customWidth="1"/>
    <col min="10005" max="10005" width="11.5" customWidth="1"/>
    <col min="10006" max="10007" width="9.1640625" customWidth="1"/>
    <col min="10008" max="10008" width="10.6640625" customWidth="1"/>
    <col min="10010" max="10010" width="8.83203125" customWidth="1"/>
    <col min="10011" max="10011" width="30.5" bestFit="1" customWidth="1"/>
    <col min="10012" max="10012" width="8.83203125" customWidth="1"/>
    <col min="10013" max="10013" width="9.5" bestFit="1" customWidth="1"/>
    <col min="10014" max="10016" width="10.5" bestFit="1" customWidth="1"/>
    <col min="10017" max="10240" width="8.83203125" customWidth="1"/>
    <col min="10241" max="10241" width="18" bestFit="1" customWidth="1"/>
    <col min="10242" max="10243" width="10.5" bestFit="1" customWidth="1"/>
    <col min="10244" max="10247" width="9.1640625" customWidth="1"/>
    <col min="10248" max="10248" width="9.83203125" customWidth="1"/>
    <col min="10249" max="10249" width="9.1640625" customWidth="1"/>
    <col min="10250" max="10251" width="11.5" bestFit="1" customWidth="1"/>
    <col min="10252" max="10253" width="9.1640625" customWidth="1"/>
    <col min="10254" max="10255" width="10.5" bestFit="1" customWidth="1"/>
    <col min="10258" max="10258" width="9.1640625" customWidth="1"/>
    <col min="10259" max="10260" width="9.5" customWidth="1"/>
    <col min="10261" max="10261" width="11.5" customWidth="1"/>
    <col min="10262" max="10263" width="9.1640625" customWidth="1"/>
    <col min="10264" max="10264" width="10.6640625" customWidth="1"/>
    <col min="10266" max="10266" width="8.83203125" customWidth="1"/>
    <col min="10267" max="10267" width="30.5" bestFit="1" customWidth="1"/>
    <col min="10268" max="10268" width="8.83203125" customWidth="1"/>
    <col min="10269" max="10269" width="9.5" bestFit="1" customWidth="1"/>
    <col min="10270" max="10272" width="10.5" bestFit="1" customWidth="1"/>
    <col min="10273" max="10496" width="8.83203125" customWidth="1"/>
    <col min="10497" max="10497" width="18" bestFit="1" customWidth="1"/>
    <col min="10498" max="10499" width="10.5" bestFit="1" customWidth="1"/>
    <col min="10500" max="10503" width="9.1640625" customWidth="1"/>
    <col min="10504" max="10504" width="9.83203125" customWidth="1"/>
    <col min="10505" max="10505" width="9.1640625" customWidth="1"/>
    <col min="10506" max="10507" width="11.5" bestFit="1" customWidth="1"/>
    <col min="10508" max="10509" width="9.1640625" customWidth="1"/>
    <col min="10510" max="10511" width="10.5" bestFit="1" customWidth="1"/>
    <col min="10514" max="10514" width="9.1640625" customWidth="1"/>
    <col min="10515" max="10516" width="9.5" customWidth="1"/>
    <col min="10517" max="10517" width="11.5" customWidth="1"/>
    <col min="10518" max="10519" width="9.1640625" customWidth="1"/>
    <col min="10520" max="10520" width="10.6640625" customWidth="1"/>
    <col min="10522" max="10522" width="8.83203125" customWidth="1"/>
    <col min="10523" max="10523" width="30.5" bestFit="1" customWidth="1"/>
    <col min="10524" max="10524" width="8.83203125" customWidth="1"/>
    <col min="10525" max="10525" width="9.5" bestFit="1" customWidth="1"/>
    <col min="10526" max="10528" width="10.5" bestFit="1" customWidth="1"/>
    <col min="10529" max="10752" width="8.83203125" customWidth="1"/>
    <col min="10753" max="10753" width="18" bestFit="1" customWidth="1"/>
    <col min="10754" max="10755" width="10.5" bestFit="1" customWidth="1"/>
    <col min="10756" max="10759" width="9.1640625" customWidth="1"/>
    <col min="10760" max="10760" width="9.83203125" customWidth="1"/>
    <col min="10761" max="10761" width="9.1640625" customWidth="1"/>
    <col min="10762" max="10763" width="11.5" bestFit="1" customWidth="1"/>
    <col min="10764" max="10765" width="9.1640625" customWidth="1"/>
    <col min="10766" max="10767" width="10.5" bestFit="1" customWidth="1"/>
    <col min="10770" max="10770" width="9.1640625" customWidth="1"/>
    <col min="10771" max="10772" width="9.5" customWidth="1"/>
    <col min="10773" max="10773" width="11.5" customWidth="1"/>
    <col min="10774" max="10775" width="9.1640625" customWidth="1"/>
    <col min="10776" max="10776" width="10.6640625" customWidth="1"/>
    <col min="10778" max="10778" width="8.83203125" customWidth="1"/>
    <col min="10779" max="10779" width="30.5" bestFit="1" customWidth="1"/>
    <col min="10780" max="10780" width="8.83203125" customWidth="1"/>
    <col min="10781" max="10781" width="9.5" bestFit="1" customWidth="1"/>
    <col min="10782" max="10784" width="10.5" bestFit="1" customWidth="1"/>
    <col min="10785" max="11008" width="8.83203125" customWidth="1"/>
    <col min="11009" max="11009" width="18" bestFit="1" customWidth="1"/>
    <col min="11010" max="11011" width="10.5" bestFit="1" customWidth="1"/>
    <col min="11012" max="11015" width="9.1640625" customWidth="1"/>
    <col min="11016" max="11016" width="9.83203125" customWidth="1"/>
    <col min="11017" max="11017" width="9.1640625" customWidth="1"/>
    <col min="11018" max="11019" width="11.5" bestFit="1" customWidth="1"/>
    <col min="11020" max="11021" width="9.1640625" customWidth="1"/>
    <col min="11022" max="11023" width="10.5" bestFit="1" customWidth="1"/>
    <col min="11026" max="11026" width="9.1640625" customWidth="1"/>
    <col min="11027" max="11028" width="9.5" customWidth="1"/>
    <col min="11029" max="11029" width="11.5" customWidth="1"/>
    <col min="11030" max="11031" width="9.1640625" customWidth="1"/>
    <col min="11032" max="11032" width="10.6640625" customWidth="1"/>
    <col min="11034" max="11034" width="8.83203125" customWidth="1"/>
    <col min="11035" max="11035" width="30.5" bestFit="1" customWidth="1"/>
    <col min="11036" max="11036" width="8.83203125" customWidth="1"/>
    <col min="11037" max="11037" width="9.5" bestFit="1" customWidth="1"/>
    <col min="11038" max="11040" width="10.5" bestFit="1" customWidth="1"/>
    <col min="11041" max="11264" width="8.83203125" customWidth="1"/>
    <col min="11265" max="11265" width="18" bestFit="1" customWidth="1"/>
    <col min="11266" max="11267" width="10.5" bestFit="1" customWidth="1"/>
    <col min="11268" max="11271" width="9.1640625" customWidth="1"/>
    <col min="11272" max="11272" width="9.83203125" customWidth="1"/>
    <col min="11273" max="11273" width="9.1640625" customWidth="1"/>
    <col min="11274" max="11275" width="11.5" bestFit="1" customWidth="1"/>
    <col min="11276" max="11277" width="9.1640625" customWidth="1"/>
    <col min="11278" max="11279" width="10.5" bestFit="1" customWidth="1"/>
    <col min="11282" max="11282" width="9.1640625" customWidth="1"/>
    <col min="11283" max="11284" width="9.5" customWidth="1"/>
    <col min="11285" max="11285" width="11.5" customWidth="1"/>
    <col min="11286" max="11287" width="9.1640625" customWidth="1"/>
    <col min="11288" max="11288" width="10.6640625" customWidth="1"/>
    <col min="11290" max="11290" width="8.83203125" customWidth="1"/>
    <col min="11291" max="11291" width="30.5" bestFit="1" customWidth="1"/>
    <col min="11292" max="11292" width="8.83203125" customWidth="1"/>
    <col min="11293" max="11293" width="9.5" bestFit="1" customWidth="1"/>
    <col min="11294" max="11296" width="10.5" bestFit="1" customWidth="1"/>
    <col min="11297" max="11520" width="8.83203125" customWidth="1"/>
    <col min="11521" max="11521" width="18" bestFit="1" customWidth="1"/>
    <col min="11522" max="11523" width="10.5" bestFit="1" customWidth="1"/>
    <col min="11524" max="11527" width="9.1640625" customWidth="1"/>
    <col min="11528" max="11528" width="9.83203125" customWidth="1"/>
    <col min="11529" max="11529" width="9.1640625" customWidth="1"/>
    <col min="11530" max="11531" width="11.5" bestFit="1" customWidth="1"/>
    <col min="11532" max="11533" width="9.1640625" customWidth="1"/>
    <col min="11534" max="11535" width="10.5" bestFit="1" customWidth="1"/>
    <col min="11538" max="11538" width="9.1640625" customWidth="1"/>
    <col min="11539" max="11540" width="9.5" customWidth="1"/>
    <col min="11541" max="11541" width="11.5" customWidth="1"/>
    <col min="11542" max="11543" width="9.1640625" customWidth="1"/>
    <col min="11544" max="11544" width="10.6640625" customWidth="1"/>
    <col min="11546" max="11546" width="8.83203125" customWidth="1"/>
    <col min="11547" max="11547" width="30.5" bestFit="1" customWidth="1"/>
    <col min="11548" max="11548" width="8.83203125" customWidth="1"/>
    <col min="11549" max="11549" width="9.5" bestFit="1" customWidth="1"/>
    <col min="11550" max="11552" width="10.5" bestFit="1" customWidth="1"/>
    <col min="11553" max="11776" width="8.83203125" customWidth="1"/>
    <col min="11777" max="11777" width="18" bestFit="1" customWidth="1"/>
    <col min="11778" max="11779" width="10.5" bestFit="1" customWidth="1"/>
    <col min="11780" max="11783" width="9.1640625" customWidth="1"/>
    <col min="11784" max="11784" width="9.83203125" customWidth="1"/>
    <col min="11785" max="11785" width="9.1640625" customWidth="1"/>
    <col min="11786" max="11787" width="11.5" bestFit="1" customWidth="1"/>
    <col min="11788" max="11789" width="9.1640625" customWidth="1"/>
    <col min="11790" max="11791" width="10.5" bestFit="1" customWidth="1"/>
    <col min="11794" max="11794" width="9.1640625" customWidth="1"/>
    <col min="11795" max="11796" width="9.5" customWidth="1"/>
    <col min="11797" max="11797" width="11.5" customWidth="1"/>
    <col min="11798" max="11799" width="9.1640625" customWidth="1"/>
    <col min="11800" max="11800" width="10.6640625" customWidth="1"/>
    <col min="11802" max="11802" width="8.83203125" customWidth="1"/>
    <col min="11803" max="11803" width="30.5" bestFit="1" customWidth="1"/>
    <col min="11804" max="11804" width="8.83203125" customWidth="1"/>
    <col min="11805" max="11805" width="9.5" bestFit="1" customWidth="1"/>
    <col min="11806" max="11808" width="10.5" bestFit="1" customWidth="1"/>
    <col min="11809" max="12032" width="8.83203125" customWidth="1"/>
    <col min="12033" max="12033" width="18" bestFit="1" customWidth="1"/>
    <col min="12034" max="12035" width="10.5" bestFit="1" customWidth="1"/>
    <col min="12036" max="12039" width="9.1640625" customWidth="1"/>
    <col min="12040" max="12040" width="9.83203125" customWidth="1"/>
    <col min="12041" max="12041" width="9.1640625" customWidth="1"/>
    <col min="12042" max="12043" width="11.5" bestFit="1" customWidth="1"/>
    <col min="12044" max="12045" width="9.1640625" customWidth="1"/>
    <col min="12046" max="12047" width="10.5" bestFit="1" customWidth="1"/>
    <col min="12050" max="12050" width="9.1640625" customWidth="1"/>
    <col min="12051" max="12052" width="9.5" customWidth="1"/>
    <col min="12053" max="12053" width="11.5" customWidth="1"/>
    <col min="12054" max="12055" width="9.1640625" customWidth="1"/>
    <col min="12056" max="12056" width="10.6640625" customWidth="1"/>
    <col min="12058" max="12058" width="8.83203125" customWidth="1"/>
    <col min="12059" max="12059" width="30.5" bestFit="1" customWidth="1"/>
    <col min="12060" max="12060" width="8.83203125" customWidth="1"/>
    <col min="12061" max="12061" width="9.5" bestFit="1" customWidth="1"/>
    <col min="12062" max="12064" width="10.5" bestFit="1" customWidth="1"/>
    <col min="12065" max="12288" width="8.83203125" customWidth="1"/>
    <col min="12289" max="12289" width="18" bestFit="1" customWidth="1"/>
    <col min="12290" max="12291" width="10.5" bestFit="1" customWidth="1"/>
    <col min="12292" max="12295" width="9.1640625" customWidth="1"/>
    <col min="12296" max="12296" width="9.83203125" customWidth="1"/>
    <col min="12297" max="12297" width="9.1640625" customWidth="1"/>
    <col min="12298" max="12299" width="11.5" bestFit="1" customWidth="1"/>
    <col min="12300" max="12301" width="9.1640625" customWidth="1"/>
    <col min="12302" max="12303" width="10.5" bestFit="1" customWidth="1"/>
    <col min="12306" max="12306" width="9.1640625" customWidth="1"/>
    <col min="12307" max="12308" width="9.5" customWidth="1"/>
    <col min="12309" max="12309" width="11.5" customWidth="1"/>
    <col min="12310" max="12311" width="9.1640625" customWidth="1"/>
    <col min="12312" max="12312" width="10.6640625" customWidth="1"/>
    <col min="12314" max="12314" width="8.83203125" customWidth="1"/>
    <col min="12315" max="12315" width="30.5" bestFit="1" customWidth="1"/>
    <col min="12316" max="12316" width="8.83203125" customWidth="1"/>
    <col min="12317" max="12317" width="9.5" bestFit="1" customWidth="1"/>
    <col min="12318" max="12320" width="10.5" bestFit="1" customWidth="1"/>
    <col min="12321" max="12544" width="8.83203125" customWidth="1"/>
    <col min="12545" max="12545" width="18" bestFit="1" customWidth="1"/>
    <col min="12546" max="12547" width="10.5" bestFit="1" customWidth="1"/>
    <col min="12548" max="12551" width="9.1640625" customWidth="1"/>
    <col min="12552" max="12552" width="9.83203125" customWidth="1"/>
    <col min="12553" max="12553" width="9.1640625" customWidth="1"/>
    <col min="12554" max="12555" width="11.5" bestFit="1" customWidth="1"/>
    <col min="12556" max="12557" width="9.1640625" customWidth="1"/>
    <col min="12558" max="12559" width="10.5" bestFit="1" customWidth="1"/>
    <col min="12562" max="12562" width="9.1640625" customWidth="1"/>
    <col min="12563" max="12564" width="9.5" customWidth="1"/>
    <col min="12565" max="12565" width="11.5" customWidth="1"/>
    <col min="12566" max="12567" width="9.1640625" customWidth="1"/>
    <col min="12568" max="12568" width="10.6640625" customWidth="1"/>
    <col min="12570" max="12570" width="8.83203125" customWidth="1"/>
    <col min="12571" max="12571" width="30.5" bestFit="1" customWidth="1"/>
    <col min="12572" max="12572" width="8.83203125" customWidth="1"/>
    <col min="12573" max="12573" width="9.5" bestFit="1" customWidth="1"/>
    <col min="12574" max="12576" width="10.5" bestFit="1" customWidth="1"/>
    <col min="12577" max="12800" width="8.83203125" customWidth="1"/>
    <col min="12801" max="12801" width="18" bestFit="1" customWidth="1"/>
    <col min="12802" max="12803" width="10.5" bestFit="1" customWidth="1"/>
    <col min="12804" max="12807" width="9.1640625" customWidth="1"/>
    <col min="12808" max="12808" width="9.83203125" customWidth="1"/>
    <col min="12809" max="12809" width="9.1640625" customWidth="1"/>
    <col min="12810" max="12811" width="11.5" bestFit="1" customWidth="1"/>
    <col min="12812" max="12813" width="9.1640625" customWidth="1"/>
    <col min="12814" max="12815" width="10.5" bestFit="1" customWidth="1"/>
    <col min="12818" max="12818" width="9.1640625" customWidth="1"/>
    <col min="12819" max="12820" width="9.5" customWidth="1"/>
    <col min="12821" max="12821" width="11.5" customWidth="1"/>
    <col min="12822" max="12823" width="9.1640625" customWidth="1"/>
    <col min="12824" max="12824" width="10.6640625" customWidth="1"/>
    <col min="12826" max="12826" width="8.83203125" customWidth="1"/>
    <col min="12827" max="12827" width="30.5" bestFit="1" customWidth="1"/>
    <col min="12828" max="12828" width="8.83203125" customWidth="1"/>
    <col min="12829" max="12829" width="9.5" bestFit="1" customWidth="1"/>
    <col min="12830" max="12832" width="10.5" bestFit="1" customWidth="1"/>
    <col min="12833" max="13056" width="8.83203125" customWidth="1"/>
    <col min="13057" max="13057" width="18" bestFit="1" customWidth="1"/>
    <col min="13058" max="13059" width="10.5" bestFit="1" customWidth="1"/>
    <col min="13060" max="13063" width="9.1640625" customWidth="1"/>
    <col min="13064" max="13064" width="9.83203125" customWidth="1"/>
    <col min="13065" max="13065" width="9.1640625" customWidth="1"/>
    <col min="13066" max="13067" width="11.5" bestFit="1" customWidth="1"/>
    <col min="13068" max="13069" width="9.1640625" customWidth="1"/>
    <col min="13070" max="13071" width="10.5" bestFit="1" customWidth="1"/>
    <col min="13074" max="13074" width="9.1640625" customWidth="1"/>
    <col min="13075" max="13076" width="9.5" customWidth="1"/>
    <col min="13077" max="13077" width="11.5" customWidth="1"/>
    <col min="13078" max="13079" width="9.1640625" customWidth="1"/>
    <col min="13080" max="13080" width="10.6640625" customWidth="1"/>
    <col min="13082" max="13082" width="8.83203125" customWidth="1"/>
    <col min="13083" max="13083" width="30.5" bestFit="1" customWidth="1"/>
    <col min="13084" max="13084" width="8.83203125" customWidth="1"/>
    <col min="13085" max="13085" width="9.5" bestFit="1" customWidth="1"/>
    <col min="13086" max="13088" width="10.5" bestFit="1" customWidth="1"/>
    <col min="13089" max="13312" width="8.83203125" customWidth="1"/>
    <col min="13313" max="13313" width="18" bestFit="1" customWidth="1"/>
    <col min="13314" max="13315" width="10.5" bestFit="1" customWidth="1"/>
    <col min="13316" max="13319" width="9.1640625" customWidth="1"/>
    <col min="13320" max="13320" width="9.83203125" customWidth="1"/>
    <col min="13321" max="13321" width="9.1640625" customWidth="1"/>
    <col min="13322" max="13323" width="11.5" bestFit="1" customWidth="1"/>
    <col min="13324" max="13325" width="9.1640625" customWidth="1"/>
    <col min="13326" max="13327" width="10.5" bestFit="1" customWidth="1"/>
    <col min="13330" max="13330" width="9.1640625" customWidth="1"/>
    <col min="13331" max="13332" width="9.5" customWidth="1"/>
    <col min="13333" max="13333" width="11.5" customWidth="1"/>
    <col min="13334" max="13335" width="9.1640625" customWidth="1"/>
    <col min="13336" max="13336" width="10.6640625" customWidth="1"/>
    <col min="13338" max="13338" width="8.83203125" customWidth="1"/>
    <col min="13339" max="13339" width="30.5" bestFit="1" customWidth="1"/>
    <col min="13340" max="13340" width="8.83203125" customWidth="1"/>
    <col min="13341" max="13341" width="9.5" bestFit="1" customWidth="1"/>
    <col min="13342" max="13344" width="10.5" bestFit="1" customWidth="1"/>
    <col min="13345" max="13568" width="8.83203125" customWidth="1"/>
    <col min="13569" max="13569" width="18" bestFit="1" customWidth="1"/>
    <col min="13570" max="13571" width="10.5" bestFit="1" customWidth="1"/>
    <col min="13572" max="13575" width="9.1640625" customWidth="1"/>
    <col min="13576" max="13576" width="9.83203125" customWidth="1"/>
    <col min="13577" max="13577" width="9.1640625" customWidth="1"/>
    <col min="13578" max="13579" width="11.5" bestFit="1" customWidth="1"/>
    <col min="13580" max="13581" width="9.1640625" customWidth="1"/>
    <col min="13582" max="13583" width="10.5" bestFit="1" customWidth="1"/>
    <col min="13586" max="13586" width="9.1640625" customWidth="1"/>
    <col min="13587" max="13588" width="9.5" customWidth="1"/>
    <col min="13589" max="13589" width="11.5" customWidth="1"/>
    <col min="13590" max="13591" width="9.1640625" customWidth="1"/>
    <col min="13592" max="13592" width="10.6640625" customWidth="1"/>
    <col min="13594" max="13594" width="8.83203125" customWidth="1"/>
    <col min="13595" max="13595" width="30.5" bestFit="1" customWidth="1"/>
    <col min="13596" max="13596" width="8.83203125" customWidth="1"/>
    <col min="13597" max="13597" width="9.5" bestFit="1" customWidth="1"/>
    <col min="13598" max="13600" width="10.5" bestFit="1" customWidth="1"/>
    <col min="13601" max="13824" width="8.83203125" customWidth="1"/>
    <col min="13825" max="13825" width="18" bestFit="1" customWidth="1"/>
    <col min="13826" max="13827" width="10.5" bestFit="1" customWidth="1"/>
    <col min="13828" max="13831" width="9.1640625" customWidth="1"/>
    <col min="13832" max="13832" width="9.83203125" customWidth="1"/>
    <col min="13833" max="13833" width="9.1640625" customWidth="1"/>
    <col min="13834" max="13835" width="11.5" bestFit="1" customWidth="1"/>
    <col min="13836" max="13837" width="9.1640625" customWidth="1"/>
    <col min="13838" max="13839" width="10.5" bestFit="1" customWidth="1"/>
    <col min="13842" max="13842" width="9.1640625" customWidth="1"/>
    <col min="13843" max="13844" width="9.5" customWidth="1"/>
    <col min="13845" max="13845" width="11.5" customWidth="1"/>
    <col min="13846" max="13847" width="9.1640625" customWidth="1"/>
    <col min="13848" max="13848" width="10.6640625" customWidth="1"/>
    <col min="13850" max="13850" width="8.83203125" customWidth="1"/>
    <col min="13851" max="13851" width="30.5" bestFit="1" customWidth="1"/>
    <col min="13852" max="13852" width="8.83203125" customWidth="1"/>
    <col min="13853" max="13853" width="9.5" bestFit="1" customWidth="1"/>
    <col min="13854" max="13856" width="10.5" bestFit="1" customWidth="1"/>
    <col min="13857" max="14080" width="8.83203125" customWidth="1"/>
    <col min="14081" max="14081" width="18" bestFit="1" customWidth="1"/>
    <col min="14082" max="14083" width="10.5" bestFit="1" customWidth="1"/>
    <col min="14084" max="14087" width="9.1640625" customWidth="1"/>
    <col min="14088" max="14088" width="9.83203125" customWidth="1"/>
    <col min="14089" max="14089" width="9.1640625" customWidth="1"/>
    <col min="14090" max="14091" width="11.5" bestFit="1" customWidth="1"/>
    <col min="14092" max="14093" width="9.1640625" customWidth="1"/>
    <col min="14094" max="14095" width="10.5" bestFit="1" customWidth="1"/>
    <col min="14098" max="14098" width="9.1640625" customWidth="1"/>
    <col min="14099" max="14100" width="9.5" customWidth="1"/>
    <col min="14101" max="14101" width="11.5" customWidth="1"/>
    <col min="14102" max="14103" width="9.1640625" customWidth="1"/>
    <col min="14104" max="14104" width="10.6640625" customWidth="1"/>
    <col min="14106" max="14106" width="8.83203125" customWidth="1"/>
    <col min="14107" max="14107" width="30.5" bestFit="1" customWidth="1"/>
    <col min="14108" max="14108" width="8.83203125" customWidth="1"/>
    <col min="14109" max="14109" width="9.5" bestFit="1" customWidth="1"/>
    <col min="14110" max="14112" width="10.5" bestFit="1" customWidth="1"/>
    <col min="14113" max="14336" width="8.83203125" customWidth="1"/>
    <col min="14337" max="14337" width="18" bestFit="1" customWidth="1"/>
    <col min="14338" max="14339" width="10.5" bestFit="1" customWidth="1"/>
    <col min="14340" max="14343" width="9.1640625" customWidth="1"/>
    <col min="14344" max="14344" width="9.83203125" customWidth="1"/>
    <col min="14345" max="14345" width="9.1640625" customWidth="1"/>
    <col min="14346" max="14347" width="11.5" bestFit="1" customWidth="1"/>
    <col min="14348" max="14349" width="9.1640625" customWidth="1"/>
    <col min="14350" max="14351" width="10.5" bestFit="1" customWidth="1"/>
    <col min="14354" max="14354" width="9.1640625" customWidth="1"/>
    <col min="14355" max="14356" width="9.5" customWidth="1"/>
    <col min="14357" max="14357" width="11.5" customWidth="1"/>
    <col min="14358" max="14359" width="9.1640625" customWidth="1"/>
    <col min="14360" max="14360" width="10.6640625" customWidth="1"/>
    <col min="14362" max="14362" width="8.83203125" customWidth="1"/>
    <col min="14363" max="14363" width="30.5" bestFit="1" customWidth="1"/>
    <col min="14364" max="14364" width="8.83203125" customWidth="1"/>
    <col min="14365" max="14365" width="9.5" bestFit="1" customWidth="1"/>
    <col min="14366" max="14368" width="10.5" bestFit="1" customWidth="1"/>
    <col min="14369" max="14592" width="8.83203125" customWidth="1"/>
    <col min="14593" max="14593" width="18" bestFit="1" customWidth="1"/>
    <col min="14594" max="14595" width="10.5" bestFit="1" customWidth="1"/>
    <col min="14596" max="14599" width="9.1640625" customWidth="1"/>
    <col min="14600" max="14600" width="9.83203125" customWidth="1"/>
    <col min="14601" max="14601" width="9.1640625" customWidth="1"/>
    <col min="14602" max="14603" width="11.5" bestFit="1" customWidth="1"/>
    <col min="14604" max="14605" width="9.1640625" customWidth="1"/>
    <col min="14606" max="14607" width="10.5" bestFit="1" customWidth="1"/>
    <col min="14610" max="14610" width="9.1640625" customWidth="1"/>
    <col min="14611" max="14612" width="9.5" customWidth="1"/>
    <col min="14613" max="14613" width="11.5" customWidth="1"/>
    <col min="14614" max="14615" width="9.1640625" customWidth="1"/>
    <col min="14616" max="14616" width="10.6640625" customWidth="1"/>
    <col min="14618" max="14618" width="8.83203125" customWidth="1"/>
    <col min="14619" max="14619" width="30.5" bestFit="1" customWidth="1"/>
    <col min="14620" max="14620" width="8.83203125" customWidth="1"/>
    <col min="14621" max="14621" width="9.5" bestFit="1" customWidth="1"/>
    <col min="14622" max="14624" width="10.5" bestFit="1" customWidth="1"/>
    <col min="14625" max="14848" width="8.83203125" customWidth="1"/>
    <col min="14849" max="14849" width="18" bestFit="1" customWidth="1"/>
    <col min="14850" max="14851" width="10.5" bestFit="1" customWidth="1"/>
    <col min="14852" max="14855" width="9.1640625" customWidth="1"/>
    <col min="14856" max="14856" width="9.83203125" customWidth="1"/>
    <col min="14857" max="14857" width="9.1640625" customWidth="1"/>
    <col min="14858" max="14859" width="11.5" bestFit="1" customWidth="1"/>
    <col min="14860" max="14861" width="9.1640625" customWidth="1"/>
    <col min="14862" max="14863" width="10.5" bestFit="1" customWidth="1"/>
    <col min="14866" max="14866" width="9.1640625" customWidth="1"/>
    <col min="14867" max="14868" width="9.5" customWidth="1"/>
    <col min="14869" max="14869" width="11.5" customWidth="1"/>
    <col min="14870" max="14871" width="9.1640625" customWidth="1"/>
    <col min="14872" max="14872" width="10.6640625" customWidth="1"/>
    <col min="14874" max="14874" width="8.83203125" customWidth="1"/>
    <col min="14875" max="14875" width="30.5" bestFit="1" customWidth="1"/>
    <col min="14876" max="14876" width="8.83203125" customWidth="1"/>
    <col min="14877" max="14877" width="9.5" bestFit="1" customWidth="1"/>
    <col min="14878" max="14880" width="10.5" bestFit="1" customWidth="1"/>
    <col min="14881" max="15104" width="8.83203125" customWidth="1"/>
    <col min="15105" max="15105" width="18" bestFit="1" customWidth="1"/>
    <col min="15106" max="15107" width="10.5" bestFit="1" customWidth="1"/>
    <col min="15108" max="15111" width="9.1640625" customWidth="1"/>
    <col min="15112" max="15112" width="9.83203125" customWidth="1"/>
    <col min="15113" max="15113" width="9.1640625" customWidth="1"/>
    <col min="15114" max="15115" width="11.5" bestFit="1" customWidth="1"/>
    <col min="15116" max="15117" width="9.1640625" customWidth="1"/>
    <col min="15118" max="15119" width="10.5" bestFit="1" customWidth="1"/>
    <col min="15122" max="15122" width="9.1640625" customWidth="1"/>
    <col min="15123" max="15124" width="9.5" customWidth="1"/>
    <col min="15125" max="15125" width="11.5" customWidth="1"/>
    <col min="15126" max="15127" width="9.1640625" customWidth="1"/>
    <col min="15128" max="15128" width="10.6640625" customWidth="1"/>
    <col min="15130" max="15130" width="8.83203125" customWidth="1"/>
    <col min="15131" max="15131" width="30.5" bestFit="1" customWidth="1"/>
    <col min="15132" max="15132" width="8.83203125" customWidth="1"/>
    <col min="15133" max="15133" width="9.5" bestFit="1" customWidth="1"/>
    <col min="15134" max="15136" width="10.5" bestFit="1" customWidth="1"/>
    <col min="15137" max="15360" width="8.83203125" customWidth="1"/>
    <col min="15361" max="15361" width="18" bestFit="1" customWidth="1"/>
    <col min="15362" max="15363" width="10.5" bestFit="1" customWidth="1"/>
    <col min="15364" max="15367" width="9.1640625" customWidth="1"/>
    <col min="15368" max="15368" width="9.83203125" customWidth="1"/>
    <col min="15369" max="15369" width="9.1640625" customWidth="1"/>
    <col min="15370" max="15371" width="11.5" bestFit="1" customWidth="1"/>
    <col min="15372" max="15373" width="9.1640625" customWidth="1"/>
    <col min="15374" max="15375" width="10.5" bestFit="1" customWidth="1"/>
    <col min="15378" max="15378" width="9.1640625" customWidth="1"/>
    <col min="15379" max="15380" width="9.5" customWidth="1"/>
    <col min="15381" max="15381" width="11.5" customWidth="1"/>
    <col min="15382" max="15383" width="9.1640625" customWidth="1"/>
    <col min="15384" max="15384" width="10.6640625" customWidth="1"/>
    <col min="15386" max="15386" width="8.83203125" customWidth="1"/>
    <col min="15387" max="15387" width="30.5" bestFit="1" customWidth="1"/>
    <col min="15388" max="15388" width="8.83203125" customWidth="1"/>
    <col min="15389" max="15389" width="9.5" bestFit="1" customWidth="1"/>
    <col min="15390" max="15392" width="10.5" bestFit="1" customWidth="1"/>
    <col min="15393" max="15616" width="8.83203125" customWidth="1"/>
    <col min="15617" max="15617" width="18" bestFit="1" customWidth="1"/>
    <col min="15618" max="15619" width="10.5" bestFit="1" customWidth="1"/>
    <col min="15620" max="15623" width="9.1640625" customWidth="1"/>
    <col min="15624" max="15624" width="9.83203125" customWidth="1"/>
    <col min="15625" max="15625" width="9.1640625" customWidth="1"/>
    <col min="15626" max="15627" width="11.5" bestFit="1" customWidth="1"/>
    <col min="15628" max="15629" width="9.1640625" customWidth="1"/>
    <col min="15630" max="15631" width="10.5" bestFit="1" customWidth="1"/>
    <col min="15634" max="15634" width="9.1640625" customWidth="1"/>
    <col min="15635" max="15636" width="9.5" customWidth="1"/>
    <col min="15637" max="15637" width="11.5" customWidth="1"/>
    <col min="15638" max="15639" width="9.1640625" customWidth="1"/>
    <col min="15640" max="15640" width="10.6640625" customWidth="1"/>
    <col min="15642" max="15642" width="8.83203125" customWidth="1"/>
    <col min="15643" max="15643" width="30.5" bestFit="1" customWidth="1"/>
    <col min="15644" max="15644" width="8.83203125" customWidth="1"/>
    <col min="15645" max="15645" width="9.5" bestFit="1" customWidth="1"/>
    <col min="15646" max="15648" width="10.5" bestFit="1" customWidth="1"/>
    <col min="15649" max="15872" width="8.83203125" customWidth="1"/>
    <col min="15873" max="15873" width="18" bestFit="1" customWidth="1"/>
    <col min="15874" max="15875" width="10.5" bestFit="1" customWidth="1"/>
    <col min="15876" max="15879" width="9.1640625" customWidth="1"/>
    <col min="15880" max="15880" width="9.83203125" customWidth="1"/>
    <col min="15881" max="15881" width="9.1640625" customWidth="1"/>
    <col min="15882" max="15883" width="11.5" bestFit="1" customWidth="1"/>
    <col min="15884" max="15885" width="9.1640625" customWidth="1"/>
    <col min="15886" max="15887" width="10.5" bestFit="1" customWidth="1"/>
    <col min="15890" max="15890" width="9.1640625" customWidth="1"/>
    <col min="15891" max="15892" width="9.5" customWidth="1"/>
    <col min="15893" max="15893" width="11.5" customWidth="1"/>
    <col min="15894" max="15895" width="9.1640625" customWidth="1"/>
    <col min="15896" max="15896" width="10.6640625" customWidth="1"/>
    <col min="15898" max="15898" width="8.83203125" customWidth="1"/>
    <col min="15899" max="15899" width="30.5" bestFit="1" customWidth="1"/>
    <col min="15900" max="15900" width="8.83203125" customWidth="1"/>
    <col min="15901" max="15901" width="9.5" bestFit="1" customWidth="1"/>
    <col min="15902" max="15904" width="10.5" bestFit="1" customWidth="1"/>
    <col min="15905" max="16128" width="8.83203125" customWidth="1"/>
    <col min="16129" max="16129" width="18" bestFit="1" customWidth="1"/>
    <col min="16130" max="16131" width="10.5" bestFit="1" customWidth="1"/>
    <col min="16132" max="16135" width="9.1640625" customWidth="1"/>
    <col min="16136" max="16136" width="9.83203125" customWidth="1"/>
    <col min="16137" max="16137" width="9.1640625" customWidth="1"/>
    <col min="16138" max="16139" width="11.5" bestFit="1" customWidth="1"/>
    <col min="16140" max="16141" width="9.1640625" customWidth="1"/>
    <col min="16142" max="16143" width="10.5" bestFit="1" customWidth="1"/>
    <col min="16146" max="16146" width="9.1640625" customWidth="1"/>
    <col min="16147" max="16148" width="9.5" customWidth="1"/>
    <col min="16149" max="16149" width="11.5" customWidth="1"/>
    <col min="16150" max="16151" width="9.1640625" customWidth="1"/>
    <col min="16152" max="16152" width="10.6640625" customWidth="1"/>
    <col min="16154" max="16154" width="8.83203125" customWidth="1"/>
    <col min="16155" max="16155" width="30.5" bestFit="1" customWidth="1"/>
    <col min="16156" max="16156" width="8.83203125" customWidth="1"/>
    <col min="16157" max="16157" width="9.5" bestFit="1" customWidth="1"/>
    <col min="16158" max="16160" width="10.5" bestFit="1" customWidth="1"/>
    <col min="16161" max="16384" width="8.83203125" customWidth="1"/>
  </cols>
  <sheetData>
    <row r="2" spans="1:30" x14ac:dyDescent="0.2">
      <c r="A2" s="958" t="s">
        <v>812</v>
      </c>
      <c r="B2" s="967">
        <v>2</v>
      </c>
      <c r="C2" s="960" t="s">
        <v>813</v>
      </c>
      <c r="I2" s="967"/>
      <c r="R2" s="1000" t="s">
        <v>814</v>
      </c>
    </row>
    <row r="3" spans="1:30" x14ac:dyDescent="0.2">
      <c r="A3" s="958" t="s">
        <v>815</v>
      </c>
      <c r="B3" s="967">
        <v>4</v>
      </c>
      <c r="G3" s="1001" t="s">
        <v>788</v>
      </c>
      <c r="H3" s="1001"/>
      <c r="I3" s="1002"/>
      <c r="J3" s="1001"/>
      <c r="K3" s="1001"/>
      <c r="R3" s="1001" t="s">
        <v>789</v>
      </c>
      <c r="S3" s="1003"/>
      <c r="T3" s="1004" t="s">
        <v>790</v>
      </c>
      <c r="U3" s="965"/>
      <c r="V3" s="1004"/>
      <c r="W3" s="1004"/>
      <c r="X3" s="1004"/>
      <c r="Y3" s="1004"/>
    </row>
    <row r="4" spans="1:30" s="971" customFormat="1" x14ac:dyDescent="0.2">
      <c r="A4" s="971" t="s">
        <v>791</v>
      </c>
      <c r="B4" s="971">
        <v>1</v>
      </c>
      <c r="C4" s="971">
        <v>1</v>
      </c>
      <c r="D4" s="971">
        <v>1</v>
      </c>
      <c r="E4" s="971">
        <v>1</v>
      </c>
      <c r="F4" s="971">
        <v>20</v>
      </c>
      <c r="G4" s="971">
        <v>20</v>
      </c>
      <c r="H4" s="971">
        <v>60</v>
      </c>
      <c r="I4" s="971">
        <v>60</v>
      </c>
      <c r="J4" s="971">
        <v>2</v>
      </c>
      <c r="K4" s="971">
        <v>2</v>
      </c>
      <c r="L4" s="971">
        <v>2</v>
      </c>
      <c r="M4" s="971">
        <v>2</v>
      </c>
      <c r="N4" s="971">
        <v>10</v>
      </c>
      <c r="O4" s="971">
        <v>10</v>
      </c>
      <c r="P4" s="971">
        <v>61</v>
      </c>
      <c r="Q4" s="971">
        <v>61</v>
      </c>
      <c r="R4" s="971">
        <v>37</v>
      </c>
      <c r="S4" s="971">
        <v>37</v>
      </c>
      <c r="T4" s="977">
        <v>34</v>
      </c>
      <c r="U4" s="977">
        <v>34</v>
      </c>
    </row>
    <row r="5" spans="1:30" s="963" customFormat="1" x14ac:dyDescent="0.2">
      <c r="A5" s="963" t="s">
        <v>792</v>
      </c>
      <c r="B5" s="963">
        <v>2001</v>
      </c>
      <c r="C5" s="963">
        <v>2001</v>
      </c>
      <c r="D5" s="963">
        <v>2001</v>
      </c>
      <c r="E5" s="963">
        <v>2001</v>
      </c>
      <c r="F5" s="963">
        <v>2020</v>
      </c>
      <c r="G5" s="963">
        <v>2020</v>
      </c>
      <c r="H5" s="963">
        <v>2060</v>
      </c>
      <c r="I5" s="963">
        <v>2060</v>
      </c>
      <c r="J5" s="963">
        <v>2002</v>
      </c>
      <c r="K5" s="963">
        <v>2002</v>
      </c>
      <c r="L5" s="963">
        <v>2002</v>
      </c>
      <c r="M5" s="963">
        <v>2002</v>
      </c>
      <c r="N5" s="963">
        <v>2010</v>
      </c>
      <c r="O5" s="963">
        <v>2010</v>
      </c>
      <c r="P5" s="963">
        <v>2061</v>
      </c>
      <c r="Q5" s="963">
        <v>2061</v>
      </c>
      <c r="R5" s="963">
        <v>2037</v>
      </c>
      <c r="S5" s="963">
        <v>2037</v>
      </c>
      <c r="T5" s="979">
        <v>2034</v>
      </c>
      <c r="U5" s="979">
        <v>2034</v>
      </c>
      <c r="V5" s="978"/>
      <c r="W5" s="978"/>
      <c r="X5" s="978"/>
      <c r="Y5" s="978"/>
    </row>
    <row r="6" spans="1:30" s="980" customFormat="1" ht="51" x14ac:dyDescent="0.2">
      <c r="A6" s="964" t="s">
        <v>793</v>
      </c>
      <c r="B6" s="965" t="s">
        <v>794</v>
      </c>
      <c r="C6" s="965" t="s">
        <v>795</v>
      </c>
      <c r="D6" s="965" t="s">
        <v>796</v>
      </c>
      <c r="E6" s="965" t="s">
        <v>797</v>
      </c>
      <c r="F6" s="965" t="s">
        <v>798</v>
      </c>
      <c r="G6" s="965" t="s">
        <v>799</v>
      </c>
      <c r="H6" s="965" t="s">
        <v>800</v>
      </c>
      <c r="I6" s="965" t="s">
        <v>801</v>
      </c>
      <c r="J6" s="965" t="s">
        <v>802</v>
      </c>
      <c r="K6" s="965" t="s">
        <v>803</v>
      </c>
      <c r="L6" s="965" t="s">
        <v>804</v>
      </c>
      <c r="M6" s="965" t="s">
        <v>805</v>
      </c>
      <c r="N6" s="965" t="s">
        <v>806</v>
      </c>
      <c r="O6" s="965" t="s">
        <v>807</v>
      </c>
      <c r="P6" s="965" t="s">
        <v>808</v>
      </c>
      <c r="Q6" s="965" t="s">
        <v>809</v>
      </c>
      <c r="R6" s="965" t="s">
        <v>810</v>
      </c>
      <c r="S6" s="965" t="s">
        <v>811</v>
      </c>
      <c r="T6" s="1005" t="s">
        <v>833</v>
      </c>
      <c r="U6" s="1005" t="s">
        <v>834</v>
      </c>
      <c r="V6" s="1005" t="s">
        <v>835</v>
      </c>
      <c r="W6" s="1005" t="s">
        <v>836</v>
      </c>
      <c r="X6" s="1005" t="s">
        <v>837</v>
      </c>
      <c r="Y6" s="1005" t="s">
        <v>838</v>
      </c>
    </row>
    <row r="7" spans="1:30" s="980" customFormat="1" x14ac:dyDescent="0.2">
      <c r="A7" s="966">
        <v>0</v>
      </c>
      <c r="B7" s="962">
        <v>1.01</v>
      </c>
      <c r="C7" s="962">
        <v>1.01</v>
      </c>
      <c r="D7" s="960"/>
      <c r="E7" s="960"/>
      <c r="F7" s="960">
        <v>0.61</v>
      </c>
      <c r="G7" s="960">
        <v>0.61</v>
      </c>
      <c r="H7" s="960">
        <v>0.81</v>
      </c>
      <c r="I7" s="960">
        <v>0.81</v>
      </c>
      <c r="J7" s="962">
        <v>2.02</v>
      </c>
      <c r="K7" s="962">
        <v>2.02</v>
      </c>
      <c r="L7" s="962"/>
      <c r="M7" s="962"/>
      <c r="N7" s="962">
        <v>1.22</v>
      </c>
      <c r="O7" s="962">
        <v>1.22</v>
      </c>
      <c r="P7" s="962">
        <v>1.62</v>
      </c>
      <c r="Q7" s="962">
        <v>1.62</v>
      </c>
      <c r="R7" s="962">
        <v>402</v>
      </c>
      <c r="S7" s="962">
        <v>360</v>
      </c>
      <c r="T7" s="962">
        <v>33.5</v>
      </c>
      <c r="U7" s="962">
        <v>30</v>
      </c>
      <c r="V7" s="962">
        <v>40.199999999999996</v>
      </c>
      <c r="W7" s="962">
        <v>36</v>
      </c>
      <c r="X7" s="962">
        <v>100.5</v>
      </c>
      <c r="Y7" s="962">
        <v>90</v>
      </c>
      <c r="Z7" s="962"/>
      <c r="AA7" s="962"/>
    </row>
    <row r="8" spans="1:30" x14ac:dyDescent="0.2">
      <c r="A8" s="958">
        <v>1</v>
      </c>
      <c r="B8" s="960">
        <v>1.34</v>
      </c>
      <c r="C8" s="960">
        <v>1.2</v>
      </c>
      <c r="F8" s="960">
        <v>0.8</v>
      </c>
      <c r="G8" s="960">
        <v>0.72</v>
      </c>
      <c r="H8" s="960">
        <v>1.07</v>
      </c>
      <c r="I8" s="960">
        <v>0.96</v>
      </c>
      <c r="J8" s="962">
        <v>2.68</v>
      </c>
      <c r="K8" s="962">
        <v>2.4</v>
      </c>
      <c r="L8" s="962"/>
      <c r="M8" s="962"/>
      <c r="N8" s="962">
        <v>1.6</v>
      </c>
      <c r="O8" s="962">
        <v>1.44</v>
      </c>
      <c r="P8" s="962">
        <v>2.14</v>
      </c>
      <c r="Q8" s="962">
        <v>1.92</v>
      </c>
      <c r="R8" s="962">
        <v>402</v>
      </c>
      <c r="S8" s="962">
        <v>360</v>
      </c>
      <c r="T8" s="962">
        <v>33.5</v>
      </c>
      <c r="U8" s="962">
        <v>30</v>
      </c>
      <c r="V8" s="962">
        <v>40.199999999999996</v>
      </c>
      <c r="W8" s="962">
        <v>36</v>
      </c>
      <c r="X8" s="962">
        <v>100.5</v>
      </c>
      <c r="Y8" s="962">
        <v>90</v>
      </c>
      <c r="Z8" s="962"/>
      <c r="AA8" s="962"/>
      <c r="AB8" s="980"/>
      <c r="AC8" s="980"/>
      <c r="AD8" s="980"/>
    </row>
    <row r="9" spans="1:30" x14ac:dyDescent="0.2">
      <c r="A9" s="958">
        <v>2</v>
      </c>
      <c r="B9" s="960">
        <v>1.67</v>
      </c>
      <c r="C9" s="960">
        <v>1.4</v>
      </c>
      <c r="F9" s="960">
        <v>1</v>
      </c>
      <c r="G9" s="960">
        <v>0.84</v>
      </c>
      <c r="H9" s="960">
        <v>1.34</v>
      </c>
      <c r="I9" s="960">
        <v>1.1200000000000001</v>
      </c>
      <c r="J9" s="962">
        <v>3.34</v>
      </c>
      <c r="K9" s="962">
        <v>2.8</v>
      </c>
      <c r="L9" s="962"/>
      <c r="M9" s="962"/>
      <c r="N9" s="962">
        <v>2</v>
      </c>
      <c r="O9" s="962">
        <v>1.68</v>
      </c>
      <c r="P9" s="962">
        <v>2.68</v>
      </c>
      <c r="Q9" s="962">
        <v>2.2400000000000002</v>
      </c>
      <c r="R9" s="962">
        <v>501</v>
      </c>
      <c r="S9" s="962">
        <v>420</v>
      </c>
      <c r="T9" s="962">
        <v>41.75</v>
      </c>
      <c r="U9" s="962">
        <v>35</v>
      </c>
      <c r="V9" s="962">
        <v>50.1</v>
      </c>
      <c r="W9" s="962">
        <v>42</v>
      </c>
      <c r="X9" s="962">
        <v>125.25</v>
      </c>
      <c r="Y9" s="962">
        <v>105</v>
      </c>
      <c r="Z9" s="962"/>
      <c r="AA9" s="962"/>
      <c r="AB9" s="980"/>
      <c r="AC9" s="980"/>
      <c r="AD9" s="980"/>
    </row>
    <row r="10" spans="1:30" x14ac:dyDescent="0.2">
      <c r="A10" s="958">
        <v>3</v>
      </c>
      <c r="B10" s="960">
        <v>2</v>
      </c>
      <c r="C10" s="960">
        <v>1.59</v>
      </c>
      <c r="F10" s="960">
        <v>1.2</v>
      </c>
      <c r="G10" s="960">
        <v>0.95</v>
      </c>
      <c r="H10" s="960">
        <v>1.6</v>
      </c>
      <c r="I10" s="960">
        <v>1.27</v>
      </c>
      <c r="J10" s="962">
        <v>4</v>
      </c>
      <c r="K10" s="962">
        <v>3.18</v>
      </c>
      <c r="L10" s="962"/>
      <c r="M10" s="962"/>
      <c r="N10" s="962">
        <v>2.4</v>
      </c>
      <c r="O10" s="962">
        <v>1.9</v>
      </c>
      <c r="P10" s="962">
        <v>3.2</v>
      </c>
      <c r="Q10" s="962">
        <v>2.54</v>
      </c>
      <c r="R10" s="962">
        <v>600</v>
      </c>
      <c r="S10" s="962">
        <v>477</v>
      </c>
      <c r="T10" s="962">
        <v>50</v>
      </c>
      <c r="U10" s="962">
        <v>39.75</v>
      </c>
      <c r="V10" s="962">
        <v>60</v>
      </c>
      <c r="W10" s="962">
        <v>47.699999999999996</v>
      </c>
      <c r="X10" s="962">
        <v>150</v>
      </c>
      <c r="Y10" s="962">
        <v>119.25</v>
      </c>
      <c r="Z10" s="962"/>
      <c r="AA10" s="962"/>
      <c r="AB10" s="980"/>
      <c r="AC10" s="980"/>
      <c r="AD10" s="980"/>
    </row>
    <row r="11" spans="1:30" x14ac:dyDescent="0.2">
      <c r="A11" s="958">
        <v>4</v>
      </c>
      <c r="B11" s="960">
        <v>2.34</v>
      </c>
      <c r="C11" s="960">
        <v>1.79</v>
      </c>
      <c r="F11" s="960">
        <v>1.4</v>
      </c>
      <c r="G11" s="960">
        <v>1.07</v>
      </c>
      <c r="H11" s="960">
        <v>1.87</v>
      </c>
      <c r="I11" s="960">
        <v>1.43</v>
      </c>
      <c r="J11" s="962">
        <v>4.68</v>
      </c>
      <c r="K11" s="962">
        <v>3.58</v>
      </c>
      <c r="L11" s="962"/>
      <c r="M11" s="962"/>
      <c r="N11" s="962">
        <v>2.8</v>
      </c>
      <c r="O11" s="962">
        <v>2.14</v>
      </c>
      <c r="P11" s="962">
        <v>3.74</v>
      </c>
      <c r="Q11" s="962">
        <v>2.86</v>
      </c>
      <c r="R11" s="962">
        <v>702</v>
      </c>
      <c r="S11" s="962">
        <v>537</v>
      </c>
      <c r="T11" s="962">
        <v>58.5</v>
      </c>
      <c r="U11" s="962">
        <v>44.75</v>
      </c>
      <c r="V11" s="962">
        <v>70.2</v>
      </c>
      <c r="W11" s="962">
        <v>53.699999999999996</v>
      </c>
      <c r="X11" s="962">
        <v>175.5</v>
      </c>
      <c r="Y11" s="962">
        <v>134.25</v>
      </c>
      <c r="Z11" s="962"/>
      <c r="AA11" s="962"/>
      <c r="AB11" s="980"/>
      <c r="AC11" s="980"/>
      <c r="AD11" s="980"/>
    </row>
    <row r="12" spans="1:30" x14ac:dyDescent="0.2">
      <c r="A12" s="958">
        <v>5</v>
      </c>
      <c r="B12" s="960">
        <v>2.67</v>
      </c>
      <c r="C12" s="960">
        <v>1.98</v>
      </c>
      <c r="F12" s="960">
        <v>1.6</v>
      </c>
      <c r="G12" s="960">
        <v>1.19</v>
      </c>
      <c r="H12" s="960">
        <v>2.14</v>
      </c>
      <c r="I12" s="960">
        <v>1.58</v>
      </c>
      <c r="J12" s="962">
        <v>5.34</v>
      </c>
      <c r="K12" s="962">
        <v>3.96</v>
      </c>
      <c r="L12" s="962"/>
      <c r="M12" s="962"/>
      <c r="N12" s="962">
        <v>3.2</v>
      </c>
      <c r="O12" s="962">
        <v>2.38</v>
      </c>
      <c r="P12" s="962">
        <v>4.28</v>
      </c>
      <c r="Q12" s="962">
        <v>3.16</v>
      </c>
      <c r="R12" s="962">
        <v>801</v>
      </c>
      <c r="S12" s="962">
        <v>594</v>
      </c>
      <c r="T12" s="962">
        <v>66.75</v>
      </c>
      <c r="U12" s="962">
        <v>49.5</v>
      </c>
      <c r="V12" s="962">
        <v>80.099999999999994</v>
      </c>
      <c r="W12" s="962">
        <v>59.4</v>
      </c>
      <c r="X12" s="962">
        <v>200.25</v>
      </c>
      <c r="Y12" s="962">
        <v>148.5</v>
      </c>
      <c r="Z12" s="962"/>
      <c r="AA12" s="962"/>
      <c r="AB12" s="980"/>
      <c r="AC12" s="980"/>
      <c r="AD12" s="980"/>
    </row>
    <row r="13" spans="1:30" x14ac:dyDescent="0.2">
      <c r="A13" s="958">
        <v>6</v>
      </c>
      <c r="B13" s="960">
        <v>3</v>
      </c>
      <c r="C13" s="960">
        <v>2.17</v>
      </c>
      <c r="F13" s="960">
        <v>1.8</v>
      </c>
      <c r="G13" s="960">
        <v>1.3</v>
      </c>
      <c r="H13" s="960">
        <v>2.4</v>
      </c>
      <c r="I13" s="960">
        <v>1.74</v>
      </c>
      <c r="J13" s="962">
        <v>6</v>
      </c>
      <c r="K13" s="962">
        <v>4.34</v>
      </c>
      <c r="L13" s="962"/>
      <c r="M13" s="962"/>
      <c r="N13" s="962">
        <v>3.6</v>
      </c>
      <c r="O13" s="962">
        <v>2.6</v>
      </c>
      <c r="P13" s="962">
        <v>4.8</v>
      </c>
      <c r="Q13" s="962">
        <v>3.48</v>
      </c>
      <c r="R13" s="962">
        <v>900</v>
      </c>
      <c r="S13" s="962">
        <v>651</v>
      </c>
      <c r="T13" s="962">
        <v>75</v>
      </c>
      <c r="U13" s="962">
        <v>54.25</v>
      </c>
      <c r="V13" s="962">
        <v>90</v>
      </c>
      <c r="W13" s="962">
        <v>65.099999999999994</v>
      </c>
      <c r="X13" s="962">
        <v>225</v>
      </c>
      <c r="Y13" s="962">
        <v>162.75</v>
      </c>
      <c r="Z13" s="962"/>
      <c r="AA13" s="962"/>
      <c r="AB13" s="980"/>
      <c r="AC13" s="980"/>
      <c r="AD13" s="980"/>
    </row>
    <row r="14" spans="1:30" x14ac:dyDescent="0.2">
      <c r="A14" s="958">
        <v>7</v>
      </c>
      <c r="B14" s="960">
        <v>3.33</v>
      </c>
      <c r="C14" s="960">
        <v>2.37</v>
      </c>
      <c r="F14" s="960">
        <v>2</v>
      </c>
      <c r="G14" s="960">
        <v>1.42</v>
      </c>
      <c r="H14" s="960">
        <v>2.66</v>
      </c>
      <c r="I14" s="960">
        <v>1.9</v>
      </c>
      <c r="J14" s="962">
        <v>6.66</v>
      </c>
      <c r="K14" s="962">
        <v>4.74</v>
      </c>
      <c r="L14" s="962"/>
      <c r="M14" s="962"/>
      <c r="N14" s="962">
        <v>4</v>
      </c>
      <c r="O14" s="962">
        <v>2.84</v>
      </c>
      <c r="P14" s="962">
        <v>5.32</v>
      </c>
      <c r="Q14" s="962">
        <v>3.8</v>
      </c>
      <c r="R14" s="962">
        <v>999</v>
      </c>
      <c r="S14" s="962">
        <v>711</v>
      </c>
      <c r="T14" s="962">
        <v>83.25</v>
      </c>
      <c r="U14" s="962">
        <v>59.25</v>
      </c>
      <c r="V14" s="962">
        <v>99.899999999999991</v>
      </c>
      <c r="W14" s="962">
        <v>71.099999999999994</v>
      </c>
      <c r="X14" s="962">
        <v>249.75</v>
      </c>
      <c r="Y14" s="962">
        <v>177.75</v>
      </c>
      <c r="Z14" s="962"/>
      <c r="AA14" s="962"/>
      <c r="AB14" s="980"/>
      <c r="AC14" s="980"/>
      <c r="AD14" s="980"/>
    </row>
    <row r="15" spans="1:30" x14ac:dyDescent="0.2">
      <c r="A15" s="958">
        <v>8</v>
      </c>
      <c r="B15" s="960">
        <v>3.66</v>
      </c>
      <c r="C15" s="960">
        <v>2.56</v>
      </c>
      <c r="F15" s="960">
        <v>2.2000000000000002</v>
      </c>
      <c r="G15" s="960">
        <v>1.54</v>
      </c>
      <c r="H15" s="960">
        <v>2.93</v>
      </c>
      <c r="I15" s="960">
        <v>2.0499999999999998</v>
      </c>
      <c r="J15" s="962">
        <v>7.32</v>
      </c>
      <c r="K15" s="962">
        <v>5.12</v>
      </c>
      <c r="L15" s="962"/>
      <c r="M15" s="962"/>
      <c r="N15" s="962">
        <v>4.4000000000000004</v>
      </c>
      <c r="O15" s="962">
        <v>3.08</v>
      </c>
      <c r="P15" s="962">
        <v>5.86</v>
      </c>
      <c r="Q15" s="962">
        <v>4.0999999999999996</v>
      </c>
      <c r="R15" s="962">
        <v>1098</v>
      </c>
      <c r="S15" s="962">
        <v>768</v>
      </c>
      <c r="T15" s="962">
        <v>91.5</v>
      </c>
      <c r="U15" s="962">
        <v>64</v>
      </c>
      <c r="V15" s="962">
        <v>109.8</v>
      </c>
      <c r="W15" s="962">
        <v>76.8</v>
      </c>
      <c r="X15" s="962">
        <v>274.5</v>
      </c>
      <c r="Y15" s="962">
        <v>192</v>
      </c>
      <c r="Z15" s="962"/>
      <c r="AA15" s="962"/>
      <c r="AB15" s="980"/>
      <c r="AC15" s="980"/>
      <c r="AD15" s="980"/>
    </row>
    <row r="16" spans="1:30" x14ac:dyDescent="0.2">
      <c r="A16" s="958">
        <v>9</v>
      </c>
      <c r="B16" s="960">
        <v>3.99</v>
      </c>
      <c r="C16" s="960">
        <v>2.76</v>
      </c>
      <c r="F16" s="960">
        <v>2.39</v>
      </c>
      <c r="G16" s="960">
        <v>1.66</v>
      </c>
      <c r="H16" s="960">
        <v>3.19</v>
      </c>
      <c r="I16" s="960">
        <v>2.21</v>
      </c>
      <c r="J16" s="962">
        <v>7.98</v>
      </c>
      <c r="K16" s="962">
        <v>5.52</v>
      </c>
      <c r="L16" s="962"/>
      <c r="M16" s="962"/>
      <c r="N16" s="962">
        <v>4.78</v>
      </c>
      <c r="O16" s="962">
        <v>3.32</v>
      </c>
      <c r="P16" s="962">
        <v>6.38</v>
      </c>
      <c r="Q16" s="962">
        <v>4.42</v>
      </c>
      <c r="R16" s="962">
        <v>1197</v>
      </c>
      <c r="S16" s="962">
        <v>827.99999999999989</v>
      </c>
      <c r="T16" s="962">
        <v>99.75</v>
      </c>
      <c r="U16" s="962">
        <v>69</v>
      </c>
      <c r="V16" s="962">
        <v>119.69999999999999</v>
      </c>
      <c r="W16" s="962">
        <v>82.8</v>
      </c>
      <c r="X16" s="962">
        <v>299.25</v>
      </c>
      <c r="Y16" s="962">
        <v>207</v>
      </c>
      <c r="Z16" s="962"/>
      <c r="AA16" s="962"/>
    </row>
    <row r="17" spans="1:27" x14ac:dyDescent="0.2">
      <c r="A17" s="958">
        <v>10</v>
      </c>
      <c r="B17" s="960">
        <v>4.32</v>
      </c>
      <c r="C17" s="960">
        <v>2.95</v>
      </c>
      <c r="F17" s="960">
        <v>2.59</v>
      </c>
      <c r="G17" s="960">
        <v>1.77</v>
      </c>
      <c r="H17" s="960">
        <v>3.46</v>
      </c>
      <c r="I17" s="960">
        <v>2.36</v>
      </c>
      <c r="J17" s="962">
        <v>8.64</v>
      </c>
      <c r="K17" s="962">
        <v>5.9</v>
      </c>
      <c r="L17" s="962"/>
      <c r="M17" s="962"/>
      <c r="N17" s="962">
        <v>5.18</v>
      </c>
      <c r="O17" s="962">
        <v>3.54</v>
      </c>
      <c r="P17" s="962">
        <v>6.92</v>
      </c>
      <c r="Q17" s="962">
        <v>4.72</v>
      </c>
      <c r="R17" s="962">
        <v>1296</v>
      </c>
      <c r="S17" s="962">
        <v>885</v>
      </c>
      <c r="T17" s="962">
        <v>108</v>
      </c>
      <c r="U17" s="962">
        <v>73.75</v>
      </c>
      <c r="V17" s="962">
        <v>129.6</v>
      </c>
      <c r="W17" s="962">
        <v>88.5</v>
      </c>
      <c r="X17" s="962">
        <v>324</v>
      </c>
      <c r="Y17" s="962">
        <v>221.25</v>
      </c>
      <c r="Z17" s="962"/>
      <c r="AA17" s="962"/>
    </row>
    <row r="18" spans="1:27" x14ac:dyDescent="0.2">
      <c r="A18" s="958">
        <v>11</v>
      </c>
      <c r="B18" s="960">
        <v>4.66</v>
      </c>
      <c r="C18" s="960">
        <v>3.14</v>
      </c>
      <c r="F18" s="960">
        <v>2.8</v>
      </c>
      <c r="G18" s="960">
        <v>1.88</v>
      </c>
      <c r="H18" s="960">
        <v>3.73</v>
      </c>
      <c r="I18" s="960">
        <v>2.5099999999999998</v>
      </c>
      <c r="J18" s="962">
        <v>9.32</v>
      </c>
      <c r="K18" s="962">
        <v>6.28</v>
      </c>
      <c r="L18" s="962"/>
      <c r="M18" s="962"/>
      <c r="N18" s="962">
        <v>5.6</v>
      </c>
      <c r="O18" s="962">
        <v>3.76</v>
      </c>
      <c r="P18" s="962">
        <v>7.46</v>
      </c>
      <c r="Q18" s="962">
        <v>5.0199999999999996</v>
      </c>
      <c r="R18" s="962">
        <v>1398</v>
      </c>
      <c r="S18" s="962">
        <v>942</v>
      </c>
      <c r="T18" s="962">
        <v>116.5</v>
      </c>
      <c r="U18" s="962">
        <v>78.5</v>
      </c>
      <c r="V18" s="962">
        <v>139.79999999999998</v>
      </c>
      <c r="W18" s="962">
        <v>94.2</v>
      </c>
      <c r="X18" s="962">
        <v>349.5</v>
      </c>
      <c r="Y18" s="962">
        <v>235.5</v>
      </c>
      <c r="Z18" s="962"/>
      <c r="AA18" s="962"/>
    </row>
    <row r="19" spans="1:27" x14ac:dyDescent="0.2">
      <c r="A19" s="958">
        <v>12</v>
      </c>
      <c r="B19" s="960">
        <v>4.99</v>
      </c>
      <c r="C19" s="960">
        <v>3.34</v>
      </c>
      <c r="F19" s="960">
        <v>2.99</v>
      </c>
      <c r="G19" s="960">
        <v>2</v>
      </c>
      <c r="H19" s="960">
        <v>3.99</v>
      </c>
      <c r="I19" s="960">
        <v>2.67</v>
      </c>
      <c r="J19" s="962">
        <v>9.98</v>
      </c>
      <c r="K19" s="962">
        <v>6.68</v>
      </c>
      <c r="L19" s="962"/>
      <c r="M19" s="962"/>
      <c r="N19" s="962">
        <v>5.98</v>
      </c>
      <c r="O19" s="962">
        <v>4</v>
      </c>
      <c r="P19" s="962">
        <v>7.98</v>
      </c>
      <c r="Q19" s="962">
        <v>5.34</v>
      </c>
      <c r="R19" s="962">
        <v>1497</v>
      </c>
      <c r="S19" s="962">
        <v>1002</v>
      </c>
      <c r="T19" s="962">
        <v>124.75</v>
      </c>
      <c r="U19" s="962">
        <v>83.5</v>
      </c>
      <c r="V19" s="962">
        <v>149.69999999999999</v>
      </c>
      <c r="W19" s="962">
        <v>100.2</v>
      </c>
      <c r="X19" s="962">
        <v>374.25</v>
      </c>
      <c r="Y19" s="962">
        <v>250.5</v>
      </c>
      <c r="Z19" s="962"/>
      <c r="AA19" s="962"/>
    </row>
    <row r="20" spans="1:27" x14ac:dyDescent="0.2">
      <c r="A20" s="958">
        <v>13</v>
      </c>
      <c r="B20" s="960">
        <v>5.32</v>
      </c>
      <c r="C20" s="960">
        <v>3.53</v>
      </c>
      <c r="F20" s="960">
        <v>3.19</v>
      </c>
      <c r="G20" s="960">
        <v>2.12</v>
      </c>
      <c r="H20" s="960">
        <v>4.26</v>
      </c>
      <c r="I20" s="960">
        <v>2.82</v>
      </c>
      <c r="J20" s="962">
        <v>10.64</v>
      </c>
      <c r="K20" s="962">
        <v>7.06</v>
      </c>
      <c r="L20" s="962"/>
      <c r="M20" s="962"/>
      <c r="N20" s="962">
        <v>6.38</v>
      </c>
      <c r="O20" s="962">
        <v>4.24</v>
      </c>
      <c r="P20" s="962">
        <v>8.52</v>
      </c>
      <c r="Q20" s="962">
        <v>5.64</v>
      </c>
      <c r="R20" s="962">
        <v>1596</v>
      </c>
      <c r="S20" s="962">
        <v>1059</v>
      </c>
      <c r="T20" s="962">
        <v>133</v>
      </c>
      <c r="U20" s="962">
        <v>88.25</v>
      </c>
      <c r="V20" s="962">
        <v>159.6</v>
      </c>
      <c r="W20" s="962">
        <v>105.89999999999999</v>
      </c>
      <c r="X20" s="962">
        <v>399</v>
      </c>
      <c r="Y20" s="962">
        <v>264.75</v>
      </c>
      <c r="Z20" s="962"/>
      <c r="AA20" s="962"/>
    </row>
    <row r="21" spans="1:27" x14ac:dyDescent="0.2">
      <c r="A21" s="958">
        <v>14</v>
      </c>
      <c r="B21" s="960">
        <v>5.65</v>
      </c>
      <c r="C21" s="960">
        <v>3.73</v>
      </c>
      <c r="F21" s="960">
        <v>3.39</v>
      </c>
      <c r="G21" s="960">
        <v>2.2400000000000002</v>
      </c>
      <c r="H21" s="960">
        <v>4.5199999999999996</v>
      </c>
      <c r="I21" s="960">
        <v>2.98</v>
      </c>
      <c r="J21" s="962">
        <v>11.3</v>
      </c>
      <c r="K21" s="962">
        <v>7.46</v>
      </c>
      <c r="L21" s="962"/>
      <c r="M21" s="962"/>
      <c r="N21" s="962">
        <v>6.78</v>
      </c>
      <c r="O21" s="962">
        <v>4.4800000000000004</v>
      </c>
      <c r="P21" s="962">
        <v>9.0399999999999991</v>
      </c>
      <c r="Q21" s="962">
        <v>5.96</v>
      </c>
      <c r="R21" s="962">
        <v>1695</v>
      </c>
      <c r="S21" s="962">
        <v>1119</v>
      </c>
      <c r="T21" s="962">
        <v>141.25</v>
      </c>
      <c r="U21" s="962">
        <v>93.25</v>
      </c>
      <c r="V21" s="962">
        <v>169.5</v>
      </c>
      <c r="W21" s="962">
        <v>111.89999999999999</v>
      </c>
      <c r="X21" s="962">
        <v>423.75</v>
      </c>
      <c r="Y21" s="962">
        <v>279.75</v>
      </c>
      <c r="Z21" s="962"/>
      <c r="AA21" s="962"/>
    </row>
    <row r="22" spans="1:27" x14ac:dyDescent="0.2">
      <c r="A22" s="958">
        <v>15</v>
      </c>
      <c r="B22" s="960">
        <v>5.98</v>
      </c>
      <c r="C22" s="960">
        <v>3.92</v>
      </c>
      <c r="F22" s="960">
        <v>3.59</v>
      </c>
      <c r="G22" s="960">
        <v>2.35</v>
      </c>
      <c r="H22" s="960">
        <v>4.78</v>
      </c>
      <c r="I22" s="960">
        <v>3.14</v>
      </c>
      <c r="J22" s="962">
        <v>11.96</v>
      </c>
      <c r="K22" s="962">
        <v>7.84</v>
      </c>
      <c r="L22" s="962"/>
      <c r="M22" s="962"/>
      <c r="N22" s="962">
        <v>7.18</v>
      </c>
      <c r="O22" s="962">
        <v>4.7</v>
      </c>
      <c r="P22" s="962">
        <v>9.56</v>
      </c>
      <c r="Q22" s="962">
        <v>6.28</v>
      </c>
      <c r="R22" s="962">
        <v>1794.0000000000002</v>
      </c>
      <c r="S22" s="962">
        <v>1176</v>
      </c>
      <c r="T22" s="962">
        <v>149.5</v>
      </c>
      <c r="U22" s="962">
        <v>98</v>
      </c>
      <c r="V22" s="962">
        <v>179.4</v>
      </c>
      <c r="W22" s="962">
        <v>117.6</v>
      </c>
      <c r="X22" s="962">
        <v>448.5</v>
      </c>
      <c r="Y22" s="962">
        <v>294</v>
      </c>
      <c r="Z22" s="962"/>
      <c r="AA22" s="962"/>
    </row>
    <row r="23" spans="1:27" x14ac:dyDescent="0.2">
      <c r="A23" s="958">
        <v>16</v>
      </c>
      <c r="B23" s="960">
        <v>6.31</v>
      </c>
      <c r="C23" s="960">
        <v>4.1100000000000003</v>
      </c>
      <c r="F23" s="960">
        <v>3.79</v>
      </c>
      <c r="G23" s="960">
        <v>2.4700000000000002</v>
      </c>
      <c r="H23" s="960">
        <v>5.05</v>
      </c>
      <c r="I23" s="960">
        <v>3.29</v>
      </c>
      <c r="J23" s="962">
        <v>12.62</v>
      </c>
      <c r="K23" s="962">
        <v>8.2200000000000006</v>
      </c>
      <c r="L23" s="962"/>
      <c r="M23" s="962"/>
      <c r="N23" s="962">
        <v>7.58</v>
      </c>
      <c r="O23" s="962">
        <v>4.9400000000000004</v>
      </c>
      <c r="P23" s="962">
        <v>10.1</v>
      </c>
      <c r="Q23" s="962">
        <v>6.58</v>
      </c>
      <c r="R23" s="962">
        <v>1892.9999999999998</v>
      </c>
      <c r="S23" s="962">
        <v>1233</v>
      </c>
      <c r="T23" s="962">
        <v>157.75</v>
      </c>
      <c r="U23" s="962">
        <v>102.75000000000001</v>
      </c>
      <c r="V23" s="962">
        <v>189.29999999999998</v>
      </c>
      <c r="W23" s="962">
        <v>123.30000000000001</v>
      </c>
      <c r="X23" s="962">
        <v>473.25</v>
      </c>
      <c r="Y23" s="962">
        <v>308.25000000000006</v>
      </c>
      <c r="Z23" s="962"/>
      <c r="AA23" s="962"/>
    </row>
    <row r="24" spans="1:27" x14ac:dyDescent="0.2">
      <c r="A24" s="958">
        <v>17</v>
      </c>
      <c r="B24" s="960">
        <v>6.64</v>
      </c>
      <c r="C24" s="960">
        <v>4.3099999999999996</v>
      </c>
      <c r="F24" s="960">
        <v>3.98</v>
      </c>
      <c r="G24" s="960">
        <v>2.59</v>
      </c>
      <c r="H24" s="960">
        <v>5.31</v>
      </c>
      <c r="I24" s="960">
        <v>3.45</v>
      </c>
      <c r="J24" s="962">
        <v>13.28</v>
      </c>
      <c r="K24" s="962">
        <v>8.6199999999999992</v>
      </c>
      <c r="L24" s="962"/>
      <c r="M24" s="962"/>
      <c r="N24" s="962">
        <v>7.96</v>
      </c>
      <c r="O24" s="962">
        <v>5.18</v>
      </c>
      <c r="P24" s="962">
        <v>10.62</v>
      </c>
      <c r="Q24" s="962">
        <v>6.9</v>
      </c>
      <c r="R24" s="962">
        <v>1992</v>
      </c>
      <c r="S24" s="962">
        <v>1292.9999999999998</v>
      </c>
      <c r="T24" s="962">
        <v>166</v>
      </c>
      <c r="U24" s="962">
        <v>107.74999999999999</v>
      </c>
      <c r="V24" s="962">
        <v>199.2</v>
      </c>
      <c r="W24" s="962">
        <v>129.29999999999998</v>
      </c>
      <c r="X24" s="962">
        <v>498</v>
      </c>
      <c r="Y24" s="962">
        <v>323.24999999999994</v>
      </c>
      <c r="Z24" s="962"/>
      <c r="AA24" s="962"/>
    </row>
    <row r="25" spans="1:27" x14ac:dyDescent="0.2">
      <c r="A25" s="958">
        <v>18</v>
      </c>
      <c r="B25" s="960">
        <v>6.98</v>
      </c>
      <c r="C25" s="960">
        <v>4.5</v>
      </c>
      <c r="F25" s="960">
        <v>4.1900000000000004</v>
      </c>
      <c r="G25" s="960">
        <v>2.7</v>
      </c>
      <c r="H25" s="960">
        <v>5.58</v>
      </c>
      <c r="I25" s="960">
        <v>3.6</v>
      </c>
      <c r="J25" s="962">
        <v>13.96</v>
      </c>
      <c r="K25" s="962">
        <v>9</v>
      </c>
      <c r="L25" s="962"/>
      <c r="M25" s="962"/>
      <c r="N25" s="962">
        <v>8.3800000000000008</v>
      </c>
      <c r="O25" s="962">
        <v>5.4</v>
      </c>
      <c r="P25" s="962">
        <v>11.16</v>
      </c>
      <c r="Q25" s="962">
        <v>7.2</v>
      </c>
      <c r="R25" s="962">
        <v>2094</v>
      </c>
      <c r="S25" s="962">
        <v>1350</v>
      </c>
      <c r="T25" s="962">
        <v>174.5</v>
      </c>
      <c r="U25" s="962">
        <v>112.5</v>
      </c>
      <c r="V25" s="962">
        <v>209.4</v>
      </c>
      <c r="W25" s="962">
        <v>135</v>
      </c>
      <c r="X25" s="962">
        <v>523.5</v>
      </c>
      <c r="Y25" s="962">
        <v>337.5</v>
      </c>
      <c r="Z25" s="962"/>
      <c r="AA25" s="962"/>
    </row>
    <row r="26" spans="1:27" x14ac:dyDescent="0.2">
      <c r="A26" s="958">
        <v>19</v>
      </c>
      <c r="B26" s="960">
        <v>7.31</v>
      </c>
      <c r="C26" s="960">
        <v>4.7</v>
      </c>
      <c r="F26" s="960">
        <v>4.3899999999999997</v>
      </c>
      <c r="G26" s="960">
        <v>2.82</v>
      </c>
      <c r="H26" s="960">
        <v>5.85</v>
      </c>
      <c r="I26" s="960">
        <v>3.76</v>
      </c>
      <c r="J26" s="962">
        <v>14.62</v>
      </c>
      <c r="K26" s="962">
        <v>9.4</v>
      </c>
      <c r="L26" s="962"/>
      <c r="M26" s="962"/>
      <c r="N26" s="962">
        <v>8.7799999999999994</v>
      </c>
      <c r="O26" s="962">
        <v>5.64</v>
      </c>
      <c r="P26" s="962">
        <v>11.7</v>
      </c>
      <c r="Q26" s="962">
        <v>7.52</v>
      </c>
      <c r="R26" s="962">
        <v>2193</v>
      </c>
      <c r="S26" s="962">
        <v>1410</v>
      </c>
      <c r="T26" s="962">
        <v>182.75</v>
      </c>
      <c r="U26" s="962">
        <v>117.5</v>
      </c>
      <c r="V26" s="962">
        <v>219.29999999999998</v>
      </c>
      <c r="W26" s="962">
        <v>141</v>
      </c>
      <c r="X26" s="962">
        <v>548.25</v>
      </c>
      <c r="Y26" s="962">
        <v>352.5</v>
      </c>
      <c r="Z26" s="962"/>
    </row>
    <row r="27" spans="1:27" x14ac:dyDescent="0.2">
      <c r="A27" s="958">
        <v>20</v>
      </c>
      <c r="B27" s="960">
        <v>7.64</v>
      </c>
      <c r="C27" s="960">
        <v>4.8899999999999997</v>
      </c>
      <c r="F27" s="960">
        <v>4.58</v>
      </c>
      <c r="G27" s="960">
        <v>2.93</v>
      </c>
      <c r="H27" s="960">
        <v>6.11</v>
      </c>
      <c r="I27" s="960">
        <v>3.91</v>
      </c>
      <c r="J27" s="962">
        <v>15.28</v>
      </c>
      <c r="K27" s="962">
        <v>9.7799999999999994</v>
      </c>
      <c r="L27" s="962"/>
      <c r="M27" s="962"/>
      <c r="N27" s="962">
        <v>9.16</v>
      </c>
      <c r="O27" s="962">
        <v>5.86</v>
      </c>
      <c r="P27" s="962">
        <v>12.22</v>
      </c>
      <c r="Q27" s="962">
        <v>7.82</v>
      </c>
      <c r="R27" s="962">
        <v>2292</v>
      </c>
      <c r="S27" s="962">
        <v>1467</v>
      </c>
      <c r="T27" s="962">
        <v>191</v>
      </c>
      <c r="U27" s="962">
        <v>122.24999999999999</v>
      </c>
      <c r="V27" s="962">
        <v>229.2</v>
      </c>
      <c r="W27" s="962">
        <v>146.69999999999999</v>
      </c>
      <c r="X27" s="962">
        <v>573</v>
      </c>
      <c r="Y27" s="962">
        <v>366.74999999999994</v>
      </c>
      <c r="Z27" s="962"/>
    </row>
    <row r="28" spans="1:27" x14ac:dyDescent="0.2">
      <c r="A28" s="958">
        <v>21</v>
      </c>
      <c r="B28" s="960">
        <v>7.97</v>
      </c>
      <c r="C28" s="960">
        <v>5.08</v>
      </c>
      <c r="F28" s="960">
        <v>4.78</v>
      </c>
      <c r="G28" s="960">
        <v>3.05</v>
      </c>
      <c r="H28" s="960">
        <v>6.38</v>
      </c>
      <c r="I28" s="960">
        <v>4.0599999999999996</v>
      </c>
      <c r="J28" s="962">
        <v>15.94</v>
      </c>
      <c r="K28" s="962">
        <v>10.16</v>
      </c>
      <c r="L28" s="962"/>
      <c r="M28" s="962"/>
      <c r="N28" s="962">
        <v>9.56</v>
      </c>
      <c r="O28" s="962">
        <v>6.1</v>
      </c>
      <c r="P28" s="962">
        <v>12.76</v>
      </c>
      <c r="Q28" s="962">
        <v>8.1199999999999992</v>
      </c>
      <c r="R28" s="962">
        <v>2391</v>
      </c>
      <c r="S28" s="962">
        <v>1524</v>
      </c>
      <c r="T28" s="962">
        <v>199.25</v>
      </c>
      <c r="U28" s="962">
        <v>127</v>
      </c>
      <c r="V28" s="962">
        <v>239.1</v>
      </c>
      <c r="W28" s="962">
        <v>152.4</v>
      </c>
      <c r="X28" s="962">
        <v>597.75</v>
      </c>
      <c r="Y28" s="962">
        <v>381</v>
      </c>
      <c r="Z28" s="962"/>
    </row>
    <row r="29" spans="1:27" x14ac:dyDescent="0.2">
      <c r="A29" s="958">
        <v>22</v>
      </c>
      <c r="B29" s="960">
        <v>8.3000000000000007</v>
      </c>
      <c r="C29" s="960">
        <v>5.28</v>
      </c>
      <c r="F29" s="960">
        <v>4.9800000000000004</v>
      </c>
      <c r="G29" s="960">
        <v>3.17</v>
      </c>
      <c r="H29" s="960">
        <v>6.64</v>
      </c>
      <c r="I29" s="960">
        <v>4.22</v>
      </c>
      <c r="J29" s="962">
        <v>16.600000000000001</v>
      </c>
      <c r="K29" s="962">
        <v>10.56</v>
      </c>
      <c r="L29" s="962"/>
      <c r="M29" s="962"/>
      <c r="N29" s="962">
        <v>9.9600000000000009</v>
      </c>
      <c r="O29" s="962">
        <v>6.34</v>
      </c>
      <c r="P29" s="962">
        <v>13.28</v>
      </c>
      <c r="Q29" s="962">
        <v>8.44</v>
      </c>
      <c r="R29" s="962">
        <v>2490</v>
      </c>
      <c r="S29" s="962">
        <v>1584</v>
      </c>
      <c r="T29" s="962">
        <v>207.50000000000003</v>
      </c>
      <c r="U29" s="962">
        <v>132</v>
      </c>
      <c r="V29" s="962">
        <v>249.00000000000003</v>
      </c>
      <c r="W29" s="962">
        <v>158.4</v>
      </c>
      <c r="X29" s="962">
        <v>622.50000000000011</v>
      </c>
      <c r="Y29" s="962">
        <v>396</v>
      </c>
      <c r="Z29" s="962"/>
    </row>
    <row r="30" spans="1:27" x14ac:dyDescent="0.2">
      <c r="A30" s="958">
        <v>23</v>
      </c>
      <c r="B30" s="960">
        <v>8.6300000000000008</v>
      </c>
      <c r="C30" s="960">
        <v>5.47</v>
      </c>
      <c r="F30" s="960">
        <v>5.18</v>
      </c>
      <c r="G30" s="960">
        <v>3.28</v>
      </c>
      <c r="H30" s="960">
        <v>6.9</v>
      </c>
      <c r="I30" s="960">
        <v>4.38</v>
      </c>
      <c r="J30" s="962">
        <v>17.260000000000002</v>
      </c>
      <c r="K30" s="962">
        <v>10.94</v>
      </c>
      <c r="L30" s="962"/>
      <c r="M30" s="962"/>
      <c r="N30" s="962">
        <v>10.36</v>
      </c>
      <c r="O30" s="962">
        <v>6.56</v>
      </c>
      <c r="P30" s="962">
        <v>13.8</v>
      </c>
      <c r="Q30" s="962">
        <v>8.76</v>
      </c>
      <c r="R30" s="962">
        <v>2589.0000000000005</v>
      </c>
      <c r="S30" s="962">
        <v>1641</v>
      </c>
      <c r="T30" s="962">
        <v>215.75000000000003</v>
      </c>
      <c r="U30" s="962">
        <v>136.75</v>
      </c>
      <c r="V30" s="962">
        <v>258.90000000000003</v>
      </c>
      <c r="W30" s="962">
        <v>164.1</v>
      </c>
      <c r="X30" s="962">
        <v>647.25000000000011</v>
      </c>
      <c r="Y30" s="962">
        <v>410.25</v>
      </c>
      <c r="Z30" s="962"/>
    </row>
    <row r="31" spans="1:27" x14ac:dyDescent="0.2">
      <c r="A31" s="958">
        <v>24</v>
      </c>
      <c r="B31" s="960">
        <v>8.9600000000000009</v>
      </c>
      <c r="C31" s="960">
        <v>5.67</v>
      </c>
      <c r="F31" s="960">
        <v>5.38</v>
      </c>
      <c r="G31" s="960">
        <v>3.4</v>
      </c>
      <c r="H31" s="960">
        <v>7.17</v>
      </c>
      <c r="I31" s="960">
        <v>4.54</v>
      </c>
      <c r="J31" s="962">
        <v>17.920000000000002</v>
      </c>
      <c r="K31" s="962">
        <v>11.34</v>
      </c>
      <c r="L31" s="962"/>
      <c r="M31" s="962"/>
      <c r="N31" s="962">
        <v>10.76</v>
      </c>
      <c r="O31" s="962">
        <v>6.8</v>
      </c>
      <c r="P31" s="962">
        <v>14.34</v>
      </c>
      <c r="Q31" s="962">
        <v>9.08</v>
      </c>
      <c r="R31" s="962">
        <v>2688.0000000000005</v>
      </c>
      <c r="S31" s="962">
        <v>1701</v>
      </c>
      <c r="T31" s="962">
        <v>224.00000000000003</v>
      </c>
      <c r="U31" s="962">
        <v>141.75</v>
      </c>
      <c r="V31" s="962">
        <v>268.8</v>
      </c>
      <c r="W31" s="962">
        <v>170.1</v>
      </c>
      <c r="X31" s="962">
        <v>672.00000000000011</v>
      </c>
      <c r="Y31" s="962">
        <v>425.25</v>
      </c>
      <c r="Z31" s="962"/>
    </row>
    <row r="32" spans="1:27" x14ac:dyDescent="0.2">
      <c r="A32" s="958">
        <v>25</v>
      </c>
      <c r="B32" s="960">
        <v>9.3000000000000007</v>
      </c>
      <c r="C32" s="960">
        <v>5.86</v>
      </c>
      <c r="F32" s="960">
        <v>5.58</v>
      </c>
      <c r="G32" s="960">
        <v>3.52</v>
      </c>
      <c r="H32" s="960">
        <v>7.44</v>
      </c>
      <c r="I32" s="960">
        <v>4.6900000000000004</v>
      </c>
      <c r="J32" s="962">
        <v>18.600000000000001</v>
      </c>
      <c r="K32" s="962">
        <v>11.72</v>
      </c>
      <c r="L32" s="962"/>
      <c r="M32" s="962"/>
      <c r="N32" s="962">
        <v>11.16</v>
      </c>
      <c r="O32" s="962">
        <v>7.04</v>
      </c>
      <c r="P32" s="962">
        <v>14.88</v>
      </c>
      <c r="Q32" s="962">
        <v>9.3800000000000008</v>
      </c>
      <c r="R32" s="962">
        <v>2790</v>
      </c>
      <c r="S32" s="962">
        <v>1758</v>
      </c>
      <c r="T32" s="962">
        <v>232.50000000000003</v>
      </c>
      <c r="U32" s="962">
        <v>146.5</v>
      </c>
      <c r="V32" s="962">
        <v>279</v>
      </c>
      <c r="W32" s="962">
        <v>175.79999999999998</v>
      </c>
      <c r="X32" s="962">
        <v>697.50000000000011</v>
      </c>
      <c r="Y32" s="962">
        <v>439.5</v>
      </c>
      <c r="Z32" s="962"/>
    </row>
    <row r="33" spans="1:27" x14ac:dyDescent="0.2">
      <c r="A33" s="958">
        <v>26</v>
      </c>
      <c r="B33" s="960">
        <v>9.6300000000000008</v>
      </c>
      <c r="C33" s="960">
        <v>6.05</v>
      </c>
      <c r="F33" s="960">
        <v>5.78</v>
      </c>
      <c r="G33" s="960">
        <v>3.63</v>
      </c>
      <c r="H33" s="960">
        <v>7.7</v>
      </c>
      <c r="I33" s="960">
        <v>4.84</v>
      </c>
      <c r="J33" s="962">
        <v>19.260000000000002</v>
      </c>
      <c r="K33" s="962">
        <v>12.1</v>
      </c>
      <c r="L33" s="962"/>
      <c r="M33" s="962"/>
      <c r="N33" s="962">
        <v>11.56</v>
      </c>
      <c r="O33" s="962">
        <v>7.26</v>
      </c>
      <c r="P33" s="962">
        <v>15.4</v>
      </c>
      <c r="Q33" s="962">
        <v>9.68</v>
      </c>
      <c r="R33" s="962">
        <v>2889.0000000000005</v>
      </c>
      <c r="S33" s="962">
        <v>1815</v>
      </c>
      <c r="T33" s="962">
        <v>240.75000000000003</v>
      </c>
      <c r="U33" s="962">
        <v>151.25</v>
      </c>
      <c r="V33" s="962">
        <v>288.90000000000003</v>
      </c>
      <c r="W33" s="962">
        <v>181.5</v>
      </c>
      <c r="X33" s="962">
        <v>722.25000000000011</v>
      </c>
      <c r="Y33" s="962">
        <v>453.75</v>
      </c>
      <c r="Z33" s="962"/>
    </row>
    <row r="34" spans="1:27" x14ac:dyDescent="0.2">
      <c r="A34" s="958">
        <v>27</v>
      </c>
      <c r="B34" s="960">
        <v>9.9600000000000009</v>
      </c>
      <c r="C34" s="960">
        <v>6.25</v>
      </c>
      <c r="F34" s="960">
        <v>5.98</v>
      </c>
      <c r="G34" s="960">
        <v>3.75</v>
      </c>
      <c r="H34" s="960">
        <v>7.97</v>
      </c>
      <c r="I34" s="960">
        <v>5</v>
      </c>
      <c r="J34" s="962">
        <v>19.920000000000002</v>
      </c>
      <c r="K34" s="962">
        <v>12.5</v>
      </c>
      <c r="L34" s="962"/>
      <c r="M34" s="962"/>
      <c r="N34" s="962">
        <v>11.96</v>
      </c>
      <c r="O34" s="962">
        <v>7.5</v>
      </c>
      <c r="P34" s="962">
        <v>15.94</v>
      </c>
      <c r="Q34" s="962">
        <v>10</v>
      </c>
      <c r="R34" s="962">
        <v>2988.0000000000005</v>
      </c>
      <c r="S34" s="962">
        <v>1875</v>
      </c>
      <c r="T34" s="962">
        <v>249.00000000000003</v>
      </c>
      <c r="U34" s="962">
        <v>156.25</v>
      </c>
      <c r="V34" s="962">
        <v>298.8</v>
      </c>
      <c r="W34" s="962">
        <v>187.5</v>
      </c>
      <c r="X34" s="962">
        <v>747.00000000000011</v>
      </c>
      <c r="Y34" s="962">
        <v>468.75</v>
      </c>
      <c r="Z34" s="962"/>
    </row>
    <row r="35" spans="1:27" x14ac:dyDescent="0.2">
      <c r="A35" s="958">
        <v>28</v>
      </c>
      <c r="B35" s="960">
        <v>10.29</v>
      </c>
      <c r="C35" s="960">
        <v>6.44</v>
      </c>
      <c r="F35" s="960">
        <v>6.17</v>
      </c>
      <c r="G35" s="960">
        <v>3.86</v>
      </c>
      <c r="H35" s="960">
        <v>8.23</v>
      </c>
      <c r="I35" s="960">
        <v>5.15</v>
      </c>
      <c r="J35" s="962">
        <v>20.58</v>
      </c>
      <c r="K35" s="962">
        <v>12.88</v>
      </c>
      <c r="L35" s="962"/>
      <c r="M35" s="962"/>
      <c r="N35" s="962">
        <v>12.34</v>
      </c>
      <c r="O35" s="962">
        <v>7.72</v>
      </c>
      <c r="P35" s="962">
        <v>16.46</v>
      </c>
      <c r="Q35" s="962">
        <v>10.3</v>
      </c>
      <c r="R35" s="962">
        <v>3086.9999999999995</v>
      </c>
      <c r="S35" s="962">
        <v>1932.0000000000002</v>
      </c>
      <c r="T35" s="962">
        <v>257.25</v>
      </c>
      <c r="U35" s="962">
        <v>161</v>
      </c>
      <c r="V35" s="962">
        <v>308.7</v>
      </c>
      <c r="W35" s="962">
        <v>193.2</v>
      </c>
      <c r="X35" s="962">
        <v>771.75</v>
      </c>
      <c r="Y35" s="962">
        <v>483</v>
      </c>
      <c r="Z35" s="962"/>
      <c r="AA35" s="962"/>
    </row>
    <row r="36" spans="1:27" x14ac:dyDescent="0.2">
      <c r="A36" s="958">
        <v>29</v>
      </c>
      <c r="B36" s="960">
        <v>10.62</v>
      </c>
      <c r="C36" s="960">
        <v>6.64</v>
      </c>
      <c r="F36" s="960">
        <v>6.37</v>
      </c>
      <c r="G36" s="960">
        <v>3.98</v>
      </c>
      <c r="H36" s="960">
        <v>8.5</v>
      </c>
      <c r="I36" s="960">
        <v>5.31</v>
      </c>
      <c r="J36" s="962">
        <v>21.24</v>
      </c>
      <c r="K36" s="962">
        <v>13.28</v>
      </c>
      <c r="L36" s="962"/>
      <c r="M36" s="962"/>
      <c r="N36" s="962">
        <v>12.74</v>
      </c>
      <c r="O36" s="962">
        <v>7.96</v>
      </c>
      <c r="P36" s="962">
        <v>17</v>
      </c>
      <c r="Q36" s="962">
        <v>10.62</v>
      </c>
      <c r="R36" s="962">
        <v>3185.9999999999995</v>
      </c>
      <c r="S36" s="962">
        <v>1992</v>
      </c>
      <c r="T36" s="962">
        <v>265.5</v>
      </c>
      <c r="U36" s="962">
        <v>166</v>
      </c>
      <c r="V36" s="962">
        <v>318.59999999999997</v>
      </c>
      <c r="W36" s="962">
        <v>199.2</v>
      </c>
      <c r="X36" s="962">
        <v>796.5</v>
      </c>
      <c r="Y36" s="962">
        <v>498</v>
      </c>
      <c r="Z36" s="962"/>
      <c r="AA36" s="962"/>
    </row>
    <row r="37" spans="1:27" x14ac:dyDescent="0.2">
      <c r="A37" s="958">
        <v>30</v>
      </c>
      <c r="B37" s="960">
        <v>10.95</v>
      </c>
      <c r="C37" s="960">
        <v>6.83</v>
      </c>
      <c r="F37" s="960">
        <v>6.57</v>
      </c>
      <c r="G37" s="960">
        <v>4.0999999999999996</v>
      </c>
      <c r="H37" s="960">
        <v>8.76</v>
      </c>
      <c r="I37" s="960">
        <v>5.46</v>
      </c>
      <c r="J37" s="962">
        <v>21.9</v>
      </c>
      <c r="K37" s="962">
        <v>13.66</v>
      </c>
      <c r="L37" s="962"/>
      <c r="M37" s="962"/>
      <c r="N37" s="962">
        <v>13.14</v>
      </c>
      <c r="O37" s="962">
        <v>8.1999999999999993</v>
      </c>
      <c r="P37" s="962">
        <v>17.52</v>
      </c>
      <c r="Q37" s="962">
        <v>10.92</v>
      </c>
      <c r="R37" s="962">
        <v>3285</v>
      </c>
      <c r="S37" s="962">
        <v>2049</v>
      </c>
      <c r="T37" s="962">
        <v>273.75</v>
      </c>
      <c r="U37" s="962">
        <v>170.75</v>
      </c>
      <c r="V37" s="962">
        <v>328.5</v>
      </c>
      <c r="W37" s="962">
        <v>204.9</v>
      </c>
      <c r="X37" s="962">
        <v>821.25</v>
      </c>
      <c r="Y37" s="962">
        <v>512.25</v>
      </c>
      <c r="Z37" s="962"/>
      <c r="AA37" s="962"/>
    </row>
    <row r="38" spans="1:27" x14ac:dyDescent="0.2">
      <c r="A38" s="958">
        <v>31</v>
      </c>
      <c r="B38" s="960">
        <v>11.28</v>
      </c>
      <c r="C38" s="960">
        <v>7.02</v>
      </c>
      <c r="F38" s="960">
        <v>6.77</v>
      </c>
      <c r="G38" s="960">
        <v>4.21</v>
      </c>
      <c r="H38" s="960">
        <v>9.02</v>
      </c>
      <c r="I38" s="960">
        <v>5.62</v>
      </c>
      <c r="J38" s="962">
        <v>22.56</v>
      </c>
      <c r="K38" s="962">
        <v>14.04</v>
      </c>
      <c r="L38" s="962"/>
      <c r="M38" s="962"/>
      <c r="N38" s="962">
        <v>13.54</v>
      </c>
      <c r="O38" s="962">
        <v>8.42</v>
      </c>
      <c r="P38" s="962">
        <v>18.04</v>
      </c>
      <c r="Q38" s="962">
        <v>11.24</v>
      </c>
      <c r="R38" s="962">
        <v>3384</v>
      </c>
      <c r="S38" s="962">
        <v>2106</v>
      </c>
      <c r="T38" s="962">
        <v>282</v>
      </c>
      <c r="U38" s="962">
        <v>175.5</v>
      </c>
      <c r="V38" s="962">
        <v>338.4</v>
      </c>
      <c r="W38" s="962">
        <v>210.6</v>
      </c>
      <c r="X38" s="962">
        <v>846</v>
      </c>
      <c r="Y38" s="962">
        <v>526.5</v>
      </c>
      <c r="Z38" s="962"/>
      <c r="AA38" s="962"/>
    </row>
    <row r="39" spans="1:27" x14ac:dyDescent="0.2">
      <c r="A39" s="958">
        <v>32</v>
      </c>
      <c r="B39" s="960">
        <v>11.61</v>
      </c>
      <c r="C39" s="960">
        <v>7.22</v>
      </c>
      <c r="F39" s="960">
        <v>6.97</v>
      </c>
      <c r="G39" s="960">
        <v>4.33</v>
      </c>
      <c r="H39" s="960">
        <v>9.2899999999999991</v>
      </c>
      <c r="I39" s="960">
        <v>5.78</v>
      </c>
      <c r="J39" s="962">
        <v>23.22</v>
      </c>
      <c r="K39" s="962">
        <v>14.44</v>
      </c>
      <c r="L39" s="962"/>
      <c r="M39" s="962"/>
      <c r="N39" s="962">
        <v>13.94</v>
      </c>
      <c r="O39" s="962">
        <v>8.66</v>
      </c>
      <c r="P39" s="962">
        <v>18.579999999999998</v>
      </c>
      <c r="Q39" s="962">
        <v>11.56</v>
      </c>
      <c r="R39" s="962">
        <v>3483</v>
      </c>
      <c r="S39" s="962">
        <v>2166</v>
      </c>
      <c r="T39" s="962">
        <v>290.25</v>
      </c>
      <c r="U39" s="962">
        <v>180.5</v>
      </c>
      <c r="V39" s="962">
        <v>348.3</v>
      </c>
      <c r="W39" s="962">
        <v>216.6</v>
      </c>
      <c r="X39" s="962">
        <v>870.75</v>
      </c>
      <c r="Y39" s="962">
        <v>541.5</v>
      </c>
      <c r="Z39" s="962"/>
      <c r="AA39" s="962"/>
    </row>
    <row r="40" spans="1:27" x14ac:dyDescent="0.2">
      <c r="A40" s="958">
        <v>33</v>
      </c>
      <c r="B40" s="960">
        <v>11.95</v>
      </c>
      <c r="C40" s="960">
        <v>7.41</v>
      </c>
      <c r="F40" s="960">
        <v>7.17</v>
      </c>
      <c r="G40" s="960">
        <v>4.45</v>
      </c>
      <c r="H40" s="960">
        <v>9.56</v>
      </c>
      <c r="I40" s="960">
        <v>5.93</v>
      </c>
      <c r="J40" s="962">
        <v>23.9</v>
      </c>
      <c r="K40" s="962">
        <v>14.82</v>
      </c>
      <c r="L40" s="962"/>
      <c r="M40" s="962"/>
      <c r="N40" s="962">
        <v>14.34</v>
      </c>
      <c r="O40" s="962">
        <v>8.9</v>
      </c>
      <c r="P40" s="962">
        <v>19.12</v>
      </c>
      <c r="Q40" s="962">
        <v>11.86</v>
      </c>
      <c r="R40" s="962">
        <v>3585</v>
      </c>
      <c r="S40" s="962">
        <v>2223</v>
      </c>
      <c r="T40" s="962">
        <v>298.75</v>
      </c>
      <c r="U40" s="962">
        <v>185.25</v>
      </c>
      <c r="V40" s="962">
        <v>358.5</v>
      </c>
      <c r="W40" s="962">
        <v>222.29999999999998</v>
      </c>
      <c r="X40" s="962">
        <v>896.25</v>
      </c>
      <c r="Y40" s="962">
        <v>555.75</v>
      </c>
      <c r="Z40" s="962"/>
      <c r="AA40" s="962"/>
    </row>
    <row r="41" spans="1:27" x14ac:dyDescent="0.2">
      <c r="A41" s="958">
        <v>34</v>
      </c>
      <c r="B41" s="960">
        <v>12.28</v>
      </c>
      <c r="C41" s="960">
        <v>7.61</v>
      </c>
      <c r="F41" s="960">
        <v>7.37</v>
      </c>
      <c r="G41" s="960">
        <v>4.57</v>
      </c>
      <c r="H41" s="960">
        <v>9.82</v>
      </c>
      <c r="I41" s="960">
        <v>6.09</v>
      </c>
      <c r="J41" s="962">
        <v>24.56</v>
      </c>
      <c r="K41" s="962">
        <v>15.22</v>
      </c>
      <c r="L41" s="962"/>
      <c r="M41" s="962"/>
      <c r="N41" s="962">
        <v>14.74</v>
      </c>
      <c r="O41" s="962">
        <v>9.14</v>
      </c>
      <c r="P41" s="962">
        <v>19.64</v>
      </c>
      <c r="Q41" s="962">
        <v>12.18</v>
      </c>
      <c r="R41" s="962">
        <v>3684</v>
      </c>
      <c r="S41" s="962">
        <v>2283</v>
      </c>
      <c r="T41" s="962">
        <v>307</v>
      </c>
      <c r="U41" s="962">
        <v>190.25</v>
      </c>
      <c r="V41" s="962">
        <v>368.4</v>
      </c>
      <c r="W41" s="962">
        <v>228.29999999999998</v>
      </c>
      <c r="X41" s="962">
        <v>921</v>
      </c>
      <c r="Y41" s="962">
        <v>570.75</v>
      </c>
      <c r="Z41" s="962"/>
      <c r="AA41" s="962"/>
    </row>
    <row r="42" spans="1:27" x14ac:dyDescent="0.2">
      <c r="A42" s="958">
        <v>35</v>
      </c>
      <c r="B42" s="960">
        <v>12.61</v>
      </c>
      <c r="C42" s="960">
        <v>7.8</v>
      </c>
      <c r="F42" s="960">
        <v>7.57</v>
      </c>
      <c r="G42" s="960">
        <v>4.68</v>
      </c>
      <c r="H42" s="960">
        <v>10.09</v>
      </c>
      <c r="I42" s="960">
        <v>6.24</v>
      </c>
      <c r="J42" s="962">
        <v>25.22</v>
      </c>
      <c r="K42" s="962">
        <v>15.6</v>
      </c>
      <c r="L42" s="962"/>
      <c r="M42" s="962"/>
      <c r="N42" s="962">
        <v>15.14</v>
      </c>
      <c r="O42" s="962">
        <v>9.36</v>
      </c>
      <c r="P42" s="962">
        <v>20.18</v>
      </c>
      <c r="Q42" s="962">
        <v>12.48</v>
      </c>
      <c r="R42" s="962">
        <v>3783</v>
      </c>
      <c r="S42" s="962">
        <v>2340</v>
      </c>
      <c r="T42" s="962">
        <v>315.25</v>
      </c>
      <c r="U42" s="962">
        <v>195</v>
      </c>
      <c r="V42" s="962">
        <v>378.3</v>
      </c>
      <c r="W42" s="962">
        <v>234</v>
      </c>
      <c r="X42" s="962">
        <v>945.75</v>
      </c>
      <c r="Y42" s="962">
        <v>585</v>
      </c>
      <c r="Z42" s="962"/>
      <c r="AA42" s="962"/>
    </row>
    <row r="43" spans="1:27" x14ac:dyDescent="0.2">
      <c r="A43" s="958">
        <v>36</v>
      </c>
      <c r="B43" s="960">
        <v>12.94</v>
      </c>
      <c r="C43" s="960">
        <v>7.99</v>
      </c>
      <c r="F43" s="960">
        <v>7.76</v>
      </c>
      <c r="G43" s="960">
        <v>4.79</v>
      </c>
      <c r="H43" s="960">
        <v>10.35</v>
      </c>
      <c r="I43" s="960">
        <v>6.39</v>
      </c>
      <c r="J43" s="962">
        <v>25.88</v>
      </c>
      <c r="K43" s="962">
        <v>15.98</v>
      </c>
      <c r="L43" s="962"/>
      <c r="M43" s="962"/>
      <c r="N43" s="962">
        <v>15.52</v>
      </c>
      <c r="O43" s="962">
        <v>9.58</v>
      </c>
      <c r="P43" s="962">
        <v>20.7</v>
      </c>
      <c r="Q43" s="962">
        <v>12.78</v>
      </c>
      <c r="R43" s="962">
        <v>3882</v>
      </c>
      <c r="S43" s="962">
        <v>2397</v>
      </c>
      <c r="T43" s="962">
        <v>323.5</v>
      </c>
      <c r="U43" s="962">
        <v>199.75</v>
      </c>
      <c r="V43" s="962">
        <v>388.2</v>
      </c>
      <c r="W43" s="962">
        <v>239.7</v>
      </c>
      <c r="X43" s="962">
        <v>970.5</v>
      </c>
      <c r="Y43" s="962">
        <v>599.25</v>
      </c>
      <c r="Z43" s="962"/>
      <c r="AA43" s="962"/>
    </row>
    <row r="44" spans="1:27" x14ac:dyDescent="0.2">
      <c r="A44" s="958">
        <v>37</v>
      </c>
      <c r="B44" s="960">
        <v>13.27</v>
      </c>
      <c r="C44" s="960">
        <v>8.19</v>
      </c>
      <c r="F44" s="960">
        <v>7.96</v>
      </c>
      <c r="G44" s="960">
        <v>4.91</v>
      </c>
      <c r="H44" s="960">
        <v>10.62</v>
      </c>
      <c r="I44" s="960">
        <v>6.55</v>
      </c>
      <c r="J44" s="962">
        <v>26.54</v>
      </c>
      <c r="K44" s="962">
        <v>16.38</v>
      </c>
      <c r="L44" s="962"/>
      <c r="M44" s="962"/>
      <c r="N44" s="962">
        <v>15.92</v>
      </c>
      <c r="O44" s="962">
        <v>9.82</v>
      </c>
      <c r="P44" s="962">
        <v>21.24</v>
      </c>
      <c r="Q44" s="962">
        <v>13.1</v>
      </c>
      <c r="R44" s="962">
        <v>3981</v>
      </c>
      <c r="S44" s="962">
        <v>2457</v>
      </c>
      <c r="T44" s="962">
        <v>331.75</v>
      </c>
      <c r="U44" s="962">
        <v>204.75</v>
      </c>
      <c r="V44" s="962">
        <v>398.09999999999997</v>
      </c>
      <c r="W44" s="962">
        <v>245.7</v>
      </c>
      <c r="X44" s="962">
        <v>995.25</v>
      </c>
      <c r="Y44" s="962">
        <v>614.25</v>
      </c>
      <c r="Z44" s="962"/>
      <c r="AA44" s="962"/>
    </row>
    <row r="45" spans="1:27" x14ac:dyDescent="0.2">
      <c r="A45" s="958">
        <v>38</v>
      </c>
      <c r="B45" s="960">
        <v>13.6</v>
      </c>
      <c r="C45" s="960">
        <v>8.3800000000000008</v>
      </c>
      <c r="F45" s="960">
        <v>8.16</v>
      </c>
      <c r="G45" s="960">
        <v>5.03</v>
      </c>
      <c r="H45" s="960">
        <v>10.88</v>
      </c>
      <c r="I45" s="960">
        <v>6.7</v>
      </c>
      <c r="J45" s="962">
        <v>27.2</v>
      </c>
      <c r="K45" s="962">
        <v>16.760000000000002</v>
      </c>
      <c r="L45" s="962"/>
      <c r="M45" s="962"/>
      <c r="N45" s="962">
        <v>16.32</v>
      </c>
      <c r="O45" s="962">
        <v>10.06</v>
      </c>
      <c r="P45" s="962">
        <v>21.76</v>
      </c>
      <c r="Q45" s="962">
        <v>13.4</v>
      </c>
      <c r="R45" s="962">
        <v>4080</v>
      </c>
      <c r="S45" s="962">
        <v>2514.0000000000005</v>
      </c>
      <c r="T45" s="962">
        <v>340</v>
      </c>
      <c r="U45" s="962">
        <v>209.50000000000003</v>
      </c>
      <c r="V45" s="962">
        <v>408</v>
      </c>
      <c r="W45" s="962">
        <v>251.40000000000003</v>
      </c>
      <c r="X45" s="962">
        <v>1020</v>
      </c>
      <c r="Y45" s="962">
        <v>628.50000000000011</v>
      </c>
      <c r="Z45" s="962"/>
      <c r="AA45" s="962"/>
    </row>
    <row r="46" spans="1:27" x14ac:dyDescent="0.2">
      <c r="A46" s="958">
        <v>39</v>
      </c>
      <c r="B46" s="960">
        <v>13.93</v>
      </c>
      <c r="C46" s="960">
        <v>8.58</v>
      </c>
      <c r="F46" s="960">
        <v>8.36</v>
      </c>
      <c r="G46" s="960">
        <v>5.15</v>
      </c>
      <c r="H46" s="960">
        <v>11.14</v>
      </c>
      <c r="I46" s="960">
        <v>6.86</v>
      </c>
      <c r="J46" s="962">
        <v>27.86</v>
      </c>
      <c r="K46" s="962">
        <v>17.16</v>
      </c>
      <c r="L46" s="962"/>
      <c r="M46" s="962"/>
      <c r="N46" s="962">
        <v>16.72</v>
      </c>
      <c r="O46" s="962">
        <v>10.3</v>
      </c>
      <c r="P46" s="962">
        <v>22.28</v>
      </c>
      <c r="Q46" s="962">
        <v>13.72</v>
      </c>
      <c r="R46" s="962">
        <v>4179</v>
      </c>
      <c r="S46" s="962">
        <v>2574</v>
      </c>
      <c r="T46" s="962">
        <v>348.25</v>
      </c>
      <c r="U46" s="962">
        <v>214.5</v>
      </c>
      <c r="V46" s="962">
        <v>417.9</v>
      </c>
      <c r="W46" s="962">
        <v>257.39999999999998</v>
      </c>
      <c r="X46" s="962">
        <v>1044.75</v>
      </c>
      <c r="Y46" s="962">
        <v>643.5</v>
      </c>
      <c r="Z46" s="962"/>
      <c r="AA46" s="962"/>
    </row>
    <row r="47" spans="1:27" x14ac:dyDescent="0.2">
      <c r="A47" s="958">
        <v>40</v>
      </c>
      <c r="B47" s="960">
        <v>14.27</v>
      </c>
      <c r="C47" s="960">
        <v>8.77</v>
      </c>
      <c r="F47" s="960">
        <v>8.56</v>
      </c>
      <c r="G47" s="960">
        <v>5.26</v>
      </c>
      <c r="H47" s="960">
        <v>11.42</v>
      </c>
      <c r="I47" s="960">
        <v>7.02</v>
      </c>
      <c r="J47" s="962">
        <v>28.54</v>
      </c>
      <c r="K47" s="962">
        <v>17.54</v>
      </c>
      <c r="L47" s="962"/>
      <c r="M47" s="962"/>
      <c r="N47" s="962">
        <v>17.12</v>
      </c>
      <c r="O47" s="962">
        <v>10.52</v>
      </c>
      <c r="P47" s="962">
        <v>22.84</v>
      </c>
      <c r="Q47" s="962">
        <v>14.04</v>
      </c>
      <c r="R47" s="962">
        <v>4281</v>
      </c>
      <c r="S47" s="962">
        <v>2631</v>
      </c>
      <c r="T47" s="962">
        <v>356.75</v>
      </c>
      <c r="U47" s="962">
        <v>219.25</v>
      </c>
      <c r="V47" s="962">
        <v>428.09999999999997</v>
      </c>
      <c r="W47" s="962">
        <v>263.09999999999997</v>
      </c>
      <c r="X47" s="962">
        <v>1070.25</v>
      </c>
      <c r="Y47" s="962">
        <v>657.75</v>
      </c>
      <c r="Z47" s="962"/>
      <c r="AA47" s="962"/>
    </row>
    <row r="48" spans="1:27" x14ac:dyDescent="0.2">
      <c r="A48" s="958">
        <v>41</v>
      </c>
      <c r="B48" s="960">
        <v>14.59</v>
      </c>
      <c r="C48" s="960">
        <v>8.9600000000000009</v>
      </c>
      <c r="F48" s="960">
        <v>8.75</v>
      </c>
      <c r="G48" s="960">
        <v>5.38</v>
      </c>
      <c r="H48" s="960">
        <v>11.67</v>
      </c>
      <c r="I48" s="960">
        <v>7.17</v>
      </c>
      <c r="J48" s="962">
        <v>29.18</v>
      </c>
      <c r="K48" s="962">
        <v>17.920000000000002</v>
      </c>
      <c r="L48" s="962"/>
      <c r="M48" s="962"/>
      <c r="N48" s="962">
        <v>17.5</v>
      </c>
      <c r="O48" s="962">
        <v>10.76</v>
      </c>
      <c r="P48" s="962">
        <v>23.34</v>
      </c>
      <c r="Q48" s="962">
        <v>14.34</v>
      </c>
      <c r="R48" s="962">
        <v>4377</v>
      </c>
      <c r="S48" s="962">
        <v>2688.0000000000005</v>
      </c>
      <c r="T48" s="962">
        <v>364.75</v>
      </c>
      <c r="U48" s="962">
        <v>224.00000000000003</v>
      </c>
      <c r="V48" s="962">
        <v>437.7</v>
      </c>
      <c r="W48" s="962">
        <v>268.8</v>
      </c>
      <c r="X48" s="962">
        <v>1094.25</v>
      </c>
      <c r="Y48" s="962">
        <v>672.00000000000011</v>
      </c>
      <c r="Z48" s="962"/>
      <c r="AA48" s="962"/>
    </row>
    <row r="49" spans="1:27" x14ac:dyDescent="0.2">
      <c r="A49" s="958">
        <v>42</v>
      </c>
      <c r="B49" s="960">
        <v>14.92</v>
      </c>
      <c r="C49" s="960">
        <v>9.15</v>
      </c>
      <c r="F49" s="960">
        <v>8.9499999999999993</v>
      </c>
      <c r="G49" s="960">
        <v>5.49</v>
      </c>
      <c r="H49" s="960">
        <v>11.94</v>
      </c>
      <c r="I49" s="960">
        <v>7.32</v>
      </c>
      <c r="J49" s="962">
        <v>29.84</v>
      </c>
      <c r="K49" s="962">
        <v>18.3</v>
      </c>
      <c r="L49" s="962"/>
      <c r="M49" s="962"/>
      <c r="N49" s="962">
        <v>17.899999999999999</v>
      </c>
      <c r="O49" s="962">
        <v>10.98</v>
      </c>
      <c r="P49" s="962">
        <v>23.88</v>
      </c>
      <c r="Q49" s="962">
        <v>14.64</v>
      </c>
      <c r="R49" s="962">
        <v>4476</v>
      </c>
      <c r="S49" s="962">
        <v>2745</v>
      </c>
      <c r="T49" s="962">
        <v>373</v>
      </c>
      <c r="U49" s="962">
        <v>228.75</v>
      </c>
      <c r="V49" s="962">
        <v>447.59999999999997</v>
      </c>
      <c r="W49" s="962">
        <v>274.5</v>
      </c>
      <c r="X49" s="962">
        <v>1119</v>
      </c>
      <c r="Y49" s="962">
        <v>686.25</v>
      </c>
      <c r="Z49" s="962"/>
      <c r="AA49" s="962"/>
    </row>
    <row r="50" spans="1:27" x14ac:dyDescent="0.2">
      <c r="A50" s="958">
        <v>43</v>
      </c>
      <c r="B50" s="960">
        <v>15.25</v>
      </c>
      <c r="C50" s="960">
        <v>9.35</v>
      </c>
      <c r="F50" s="960">
        <v>9.15</v>
      </c>
      <c r="G50" s="960">
        <v>5.61</v>
      </c>
      <c r="H50" s="960">
        <v>12.2</v>
      </c>
      <c r="I50" s="960">
        <v>7.48</v>
      </c>
      <c r="J50" s="962">
        <v>30.5</v>
      </c>
      <c r="K50" s="962">
        <v>18.7</v>
      </c>
      <c r="L50" s="962"/>
      <c r="M50" s="962"/>
      <c r="N50" s="962">
        <v>18.3</v>
      </c>
      <c r="O50" s="962">
        <v>11.22</v>
      </c>
      <c r="P50" s="962">
        <v>24.4</v>
      </c>
      <c r="Q50" s="962">
        <v>14.96</v>
      </c>
      <c r="R50" s="962">
        <v>4575</v>
      </c>
      <c r="S50" s="962">
        <v>2805</v>
      </c>
      <c r="T50" s="962">
        <v>381.25</v>
      </c>
      <c r="U50" s="962">
        <v>233.75</v>
      </c>
      <c r="V50" s="962">
        <v>457.5</v>
      </c>
      <c r="W50" s="962">
        <v>280.5</v>
      </c>
      <c r="X50" s="962">
        <v>1143.75</v>
      </c>
      <c r="Y50" s="962">
        <v>701.25</v>
      </c>
      <c r="Z50" s="962"/>
      <c r="AA50" s="962"/>
    </row>
    <row r="51" spans="1:27" x14ac:dyDescent="0.2">
      <c r="A51" s="958">
        <v>44</v>
      </c>
      <c r="B51" s="960">
        <v>15.58</v>
      </c>
      <c r="C51" s="960">
        <v>9.5399999999999991</v>
      </c>
      <c r="F51" s="960">
        <v>9.35</v>
      </c>
      <c r="G51" s="960">
        <v>5.72</v>
      </c>
      <c r="H51" s="960">
        <v>12.46</v>
      </c>
      <c r="I51" s="960">
        <v>7.63</v>
      </c>
      <c r="J51" s="962">
        <v>31.16</v>
      </c>
      <c r="K51" s="962">
        <v>19.079999999999998</v>
      </c>
      <c r="L51" s="962"/>
      <c r="M51" s="962"/>
      <c r="N51" s="962">
        <v>18.7</v>
      </c>
      <c r="O51" s="962">
        <v>11.44</v>
      </c>
      <c r="P51" s="962">
        <v>24.92</v>
      </c>
      <c r="Q51" s="962">
        <v>15.26</v>
      </c>
      <c r="R51" s="962">
        <v>4674</v>
      </c>
      <c r="S51" s="962">
        <v>2861.9999999999995</v>
      </c>
      <c r="T51" s="962">
        <v>389.5</v>
      </c>
      <c r="U51" s="962">
        <v>238.49999999999997</v>
      </c>
      <c r="V51" s="962">
        <v>467.4</v>
      </c>
      <c r="W51" s="962">
        <v>286.19999999999993</v>
      </c>
      <c r="X51" s="962">
        <v>1168.5</v>
      </c>
      <c r="Y51" s="962">
        <v>715.49999999999989</v>
      </c>
      <c r="Z51" s="962"/>
      <c r="AA51" s="962"/>
    </row>
    <row r="52" spans="1:27" x14ac:dyDescent="0.2">
      <c r="A52" s="958">
        <v>45</v>
      </c>
      <c r="B52" s="960">
        <v>15.91</v>
      </c>
      <c r="C52" s="960">
        <v>9.73</v>
      </c>
      <c r="F52" s="960">
        <v>9.5500000000000007</v>
      </c>
      <c r="G52" s="960">
        <v>5.84</v>
      </c>
      <c r="H52" s="960">
        <v>12.73</v>
      </c>
      <c r="I52" s="960">
        <v>7.78</v>
      </c>
      <c r="J52" s="962">
        <v>31.82</v>
      </c>
      <c r="K52" s="962">
        <v>19.46</v>
      </c>
      <c r="L52" s="962"/>
      <c r="M52" s="962"/>
      <c r="N52" s="962">
        <v>19.100000000000001</v>
      </c>
      <c r="O52" s="962">
        <v>11.68</v>
      </c>
      <c r="P52" s="962">
        <v>25.46</v>
      </c>
      <c r="Q52" s="962">
        <v>15.56</v>
      </c>
      <c r="R52" s="962">
        <v>4773</v>
      </c>
      <c r="S52" s="962">
        <v>2919</v>
      </c>
      <c r="T52" s="962">
        <v>397.75</v>
      </c>
      <c r="U52" s="962">
        <v>243.25</v>
      </c>
      <c r="V52" s="962">
        <v>477.29999999999995</v>
      </c>
      <c r="W52" s="962">
        <v>291.89999999999998</v>
      </c>
      <c r="X52" s="962">
        <v>1193.25</v>
      </c>
      <c r="Y52" s="962">
        <v>729.75</v>
      </c>
      <c r="Z52" s="962"/>
      <c r="AA52" s="962"/>
    </row>
    <row r="53" spans="1:27" x14ac:dyDescent="0.2">
      <c r="A53" s="958">
        <v>46</v>
      </c>
      <c r="B53" s="960">
        <v>16.23</v>
      </c>
      <c r="C53" s="960">
        <v>9.92</v>
      </c>
      <c r="F53" s="960">
        <v>9.74</v>
      </c>
      <c r="G53" s="960">
        <v>5.95</v>
      </c>
      <c r="H53" s="960">
        <v>12.98</v>
      </c>
      <c r="I53" s="960">
        <v>7.94</v>
      </c>
      <c r="J53" s="962">
        <v>32.46</v>
      </c>
      <c r="K53" s="962">
        <v>19.84</v>
      </c>
      <c r="L53" s="962"/>
      <c r="M53" s="962"/>
      <c r="N53" s="962">
        <v>19.48</v>
      </c>
      <c r="O53" s="962">
        <v>11.9</v>
      </c>
      <c r="P53" s="962">
        <v>25.96</v>
      </c>
      <c r="Q53" s="962">
        <v>15.88</v>
      </c>
      <c r="R53" s="962">
        <v>4869</v>
      </c>
      <c r="S53" s="962">
        <v>2976</v>
      </c>
      <c r="T53" s="962">
        <v>405.75</v>
      </c>
      <c r="U53" s="962">
        <v>248</v>
      </c>
      <c r="V53" s="962">
        <v>486.9</v>
      </c>
      <c r="W53" s="962">
        <v>297.59999999999997</v>
      </c>
      <c r="X53" s="962">
        <v>1217.25</v>
      </c>
      <c r="Y53" s="962">
        <v>744</v>
      </c>
      <c r="Z53" s="962"/>
      <c r="AA53" s="962"/>
    </row>
    <row r="54" spans="1:27" x14ac:dyDescent="0.2">
      <c r="A54" s="958">
        <v>47</v>
      </c>
      <c r="B54" s="960">
        <v>16.559999999999999</v>
      </c>
      <c r="C54" s="960">
        <v>10.11</v>
      </c>
      <c r="F54" s="960">
        <v>9.94</v>
      </c>
      <c r="G54" s="960">
        <v>6.07</v>
      </c>
      <c r="H54" s="960">
        <v>13.25</v>
      </c>
      <c r="I54" s="960">
        <v>8.09</v>
      </c>
      <c r="J54" s="962">
        <v>33.119999999999997</v>
      </c>
      <c r="K54" s="962">
        <v>20.22</v>
      </c>
      <c r="L54" s="962"/>
      <c r="M54" s="962"/>
      <c r="N54" s="962">
        <v>19.88</v>
      </c>
      <c r="O54" s="962">
        <v>12.14</v>
      </c>
      <c r="P54" s="962">
        <v>26.5</v>
      </c>
      <c r="Q54" s="962">
        <v>16.18</v>
      </c>
      <c r="R54" s="962">
        <v>4968</v>
      </c>
      <c r="S54" s="962">
        <v>3033</v>
      </c>
      <c r="T54" s="962">
        <v>413.99999999999994</v>
      </c>
      <c r="U54" s="962">
        <v>252.75</v>
      </c>
      <c r="V54" s="962">
        <v>496.7999999999999</v>
      </c>
      <c r="W54" s="962">
        <v>303.3</v>
      </c>
      <c r="X54" s="962">
        <v>1241.9999999999998</v>
      </c>
      <c r="Y54" s="962">
        <v>758.25</v>
      </c>
      <c r="Z54" s="962"/>
      <c r="AA54" s="962"/>
    </row>
    <row r="55" spans="1:27" x14ac:dyDescent="0.2">
      <c r="A55" s="958">
        <v>48</v>
      </c>
      <c r="B55" s="960">
        <v>16.89</v>
      </c>
      <c r="C55" s="960">
        <v>10.31</v>
      </c>
      <c r="F55" s="960">
        <v>10.130000000000001</v>
      </c>
      <c r="G55" s="960">
        <v>6.19</v>
      </c>
      <c r="H55" s="960">
        <v>13.51</v>
      </c>
      <c r="I55" s="960">
        <v>8.25</v>
      </c>
      <c r="J55" s="962">
        <v>33.78</v>
      </c>
      <c r="K55" s="962">
        <v>20.62</v>
      </c>
      <c r="L55" s="962"/>
      <c r="M55" s="962"/>
      <c r="N55" s="962">
        <v>20.260000000000002</v>
      </c>
      <c r="O55" s="962">
        <v>12.38</v>
      </c>
      <c r="P55" s="962">
        <v>27.02</v>
      </c>
      <c r="Q55" s="962">
        <v>16.5</v>
      </c>
      <c r="R55" s="962">
        <v>5067</v>
      </c>
      <c r="S55" s="962">
        <v>3093</v>
      </c>
      <c r="T55" s="962">
        <v>422.25</v>
      </c>
      <c r="U55" s="962">
        <v>257.75</v>
      </c>
      <c r="V55" s="962">
        <v>506.7</v>
      </c>
      <c r="W55" s="962">
        <v>309.3</v>
      </c>
      <c r="X55" s="962">
        <v>1266.75</v>
      </c>
      <c r="Y55" s="962">
        <v>773.25</v>
      </c>
      <c r="Z55" s="962"/>
      <c r="AA55" s="962"/>
    </row>
    <row r="56" spans="1:27" x14ac:dyDescent="0.2">
      <c r="A56" s="958">
        <v>49</v>
      </c>
      <c r="B56" s="960">
        <v>17.22</v>
      </c>
      <c r="C56" s="960">
        <v>10.5</v>
      </c>
      <c r="F56" s="960">
        <v>10.33</v>
      </c>
      <c r="G56" s="960">
        <v>6.3</v>
      </c>
      <c r="H56" s="960">
        <v>13.78</v>
      </c>
      <c r="I56" s="960">
        <v>8.4</v>
      </c>
      <c r="J56" s="962">
        <v>34.44</v>
      </c>
      <c r="K56" s="962">
        <v>21</v>
      </c>
      <c r="L56" s="962"/>
      <c r="M56" s="962"/>
      <c r="N56" s="962">
        <v>20.66</v>
      </c>
      <c r="O56" s="962">
        <v>12.6</v>
      </c>
      <c r="P56" s="962">
        <v>27.56</v>
      </c>
      <c r="Q56" s="962">
        <v>16.8</v>
      </c>
      <c r="R56" s="962">
        <v>5166</v>
      </c>
      <c r="S56" s="962">
        <v>3150</v>
      </c>
      <c r="T56" s="962">
        <v>430.5</v>
      </c>
      <c r="U56" s="962">
        <v>262.5</v>
      </c>
      <c r="V56" s="962">
        <v>516.6</v>
      </c>
      <c r="W56" s="962">
        <v>315</v>
      </c>
      <c r="X56" s="962">
        <v>1291.5</v>
      </c>
      <c r="Y56" s="962">
        <v>787.5</v>
      </c>
      <c r="Z56" s="962"/>
      <c r="AA56" s="962"/>
    </row>
    <row r="57" spans="1:27" x14ac:dyDescent="0.2">
      <c r="A57" s="958">
        <v>50</v>
      </c>
      <c r="B57" s="960">
        <v>17.55</v>
      </c>
      <c r="C57" s="960">
        <v>10.69</v>
      </c>
      <c r="F57" s="960">
        <v>10.53</v>
      </c>
      <c r="G57" s="960">
        <v>6.41</v>
      </c>
      <c r="H57" s="960">
        <v>14.04</v>
      </c>
      <c r="I57" s="960">
        <v>8.5500000000000007</v>
      </c>
      <c r="J57" s="962">
        <v>35.1</v>
      </c>
      <c r="K57" s="962">
        <v>21.38</v>
      </c>
      <c r="L57" s="962"/>
      <c r="M57" s="962"/>
      <c r="N57" s="962">
        <v>21.06</v>
      </c>
      <c r="O57" s="962">
        <v>12.82</v>
      </c>
      <c r="P57" s="962">
        <v>28.08</v>
      </c>
      <c r="Q57" s="962">
        <v>17.100000000000001</v>
      </c>
      <c r="R57" s="962">
        <v>5265</v>
      </c>
      <c r="S57" s="962">
        <v>3207</v>
      </c>
      <c r="T57" s="962">
        <v>438.75</v>
      </c>
      <c r="U57" s="962">
        <v>267.25</v>
      </c>
      <c r="V57" s="962">
        <v>526.5</v>
      </c>
      <c r="W57" s="962">
        <v>320.7</v>
      </c>
      <c r="X57" s="962">
        <v>1316.25</v>
      </c>
      <c r="Y57" s="962">
        <v>801.75</v>
      </c>
      <c r="Z57" s="962"/>
      <c r="AA57" s="962"/>
    </row>
    <row r="58" spans="1:27" x14ac:dyDescent="0.2">
      <c r="A58" s="958">
        <v>51</v>
      </c>
      <c r="B58" s="960">
        <v>17.87</v>
      </c>
      <c r="C58" s="960">
        <v>10.88</v>
      </c>
      <c r="F58" s="960">
        <v>10.72</v>
      </c>
      <c r="G58" s="960">
        <v>6.53</v>
      </c>
      <c r="H58" s="960">
        <v>14.3</v>
      </c>
      <c r="I58" s="960">
        <v>8.6999999999999993</v>
      </c>
      <c r="J58" s="962">
        <v>35.74</v>
      </c>
      <c r="K58" s="962">
        <v>21.76</v>
      </c>
      <c r="L58" s="962"/>
      <c r="M58" s="962"/>
      <c r="N58" s="962">
        <v>21.44</v>
      </c>
      <c r="O58" s="962">
        <v>13.06</v>
      </c>
      <c r="P58" s="962">
        <v>28.6</v>
      </c>
      <c r="Q58" s="962">
        <v>17.399999999999999</v>
      </c>
      <c r="R58" s="962">
        <v>5361</v>
      </c>
      <c r="S58" s="962">
        <v>3264.0000000000005</v>
      </c>
      <c r="T58" s="962">
        <v>446.75</v>
      </c>
      <c r="U58" s="962">
        <v>272</v>
      </c>
      <c r="V58" s="962">
        <v>536.1</v>
      </c>
      <c r="W58" s="962">
        <v>326.39999999999998</v>
      </c>
      <c r="X58" s="962">
        <v>1340.25</v>
      </c>
      <c r="Y58" s="962">
        <v>816</v>
      </c>
      <c r="Z58" s="962"/>
      <c r="AA58" s="962"/>
    </row>
    <row r="59" spans="1:27" x14ac:dyDescent="0.2">
      <c r="A59" s="958">
        <v>52</v>
      </c>
      <c r="B59" s="960">
        <v>18.2</v>
      </c>
      <c r="C59" s="960">
        <v>11.07</v>
      </c>
      <c r="F59" s="960">
        <v>10.92</v>
      </c>
      <c r="G59" s="960">
        <v>6.64</v>
      </c>
      <c r="H59" s="960">
        <v>14.56</v>
      </c>
      <c r="I59" s="960">
        <v>8.86</v>
      </c>
      <c r="J59" s="962">
        <v>36.4</v>
      </c>
      <c r="K59" s="962">
        <v>22.14</v>
      </c>
      <c r="L59" s="962"/>
      <c r="M59" s="962"/>
      <c r="N59" s="962">
        <v>21.84</v>
      </c>
      <c r="O59" s="962">
        <v>13.28</v>
      </c>
      <c r="P59" s="962">
        <v>29.12</v>
      </c>
      <c r="Q59" s="962">
        <v>17.72</v>
      </c>
      <c r="R59" s="962">
        <v>5460</v>
      </c>
      <c r="S59" s="962">
        <v>3321</v>
      </c>
      <c r="T59" s="962">
        <v>455</v>
      </c>
      <c r="U59" s="962">
        <v>276.75</v>
      </c>
      <c r="V59" s="962">
        <v>546</v>
      </c>
      <c r="W59" s="962">
        <v>332.09999999999997</v>
      </c>
      <c r="X59" s="962">
        <v>1365</v>
      </c>
      <c r="Y59" s="962">
        <v>830.25</v>
      </c>
      <c r="Z59" s="962"/>
      <c r="AA59" s="962"/>
    </row>
    <row r="60" spans="1:27" x14ac:dyDescent="0.2">
      <c r="A60" s="958">
        <v>53</v>
      </c>
      <c r="B60" s="960">
        <v>18.53</v>
      </c>
      <c r="C60" s="960">
        <v>11.27</v>
      </c>
      <c r="F60" s="960">
        <v>11.12</v>
      </c>
      <c r="G60" s="960">
        <v>6.76</v>
      </c>
      <c r="H60" s="960">
        <v>14.82</v>
      </c>
      <c r="I60" s="960">
        <v>9.02</v>
      </c>
      <c r="J60" s="962">
        <v>37.06</v>
      </c>
      <c r="K60" s="962">
        <v>22.54</v>
      </c>
      <c r="L60" s="962"/>
      <c r="M60" s="962"/>
      <c r="N60" s="962">
        <v>22.24</v>
      </c>
      <c r="O60" s="962">
        <v>13.52</v>
      </c>
      <c r="P60" s="962">
        <v>29.64</v>
      </c>
      <c r="Q60" s="962">
        <v>18.04</v>
      </c>
      <c r="R60" s="962">
        <v>5559</v>
      </c>
      <c r="S60" s="962">
        <v>3381</v>
      </c>
      <c r="T60" s="962">
        <v>463.25</v>
      </c>
      <c r="U60" s="962">
        <v>281.75</v>
      </c>
      <c r="V60" s="962">
        <v>555.9</v>
      </c>
      <c r="W60" s="962">
        <v>338.09999999999997</v>
      </c>
      <c r="X60" s="962">
        <v>1389.75</v>
      </c>
      <c r="Y60" s="962">
        <v>845.25</v>
      </c>
      <c r="Z60" s="962"/>
      <c r="AA60" s="962"/>
    </row>
    <row r="61" spans="1:27" x14ac:dyDescent="0.2">
      <c r="A61" s="958">
        <v>54</v>
      </c>
      <c r="B61" s="960">
        <v>18.86</v>
      </c>
      <c r="C61" s="960">
        <v>11.46</v>
      </c>
      <c r="F61" s="960">
        <v>11.32</v>
      </c>
      <c r="G61" s="960">
        <v>6.88</v>
      </c>
      <c r="H61" s="960">
        <v>15.09</v>
      </c>
      <c r="I61" s="960">
        <v>9.17</v>
      </c>
      <c r="J61" s="962">
        <v>37.72</v>
      </c>
      <c r="K61" s="962">
        <v>22.92</v>
      </c>
      <c r="L61" s="962"/>
      <c r="M61" s="962"/>
      <c r="N61" s="962">
        <v>22.64</v>
      </c>
      <c r="O61" s="962">
        <v>13.76</v>
      </c>
      <c r="P61" s="962">
        <v>30.18</v>
      </c>
      <c r="Q61" s="962">
        <v>18.34</v>
      </c>
      <c r="R61" s="962">
        <v>5658</v>
      </c>
      <c r="S61" s="962">
        <v>3438.0000000000005</v>
      </c>
      <c r="T61" s="962">
        <v>471.5</v>
      </c>
      <c r="U61" s="962">
        <v>286.5</v>
      </c>
      <c r="V61" s="962">
        <v>565.79999999999995</v>
      </c>
      <c r="W61" s="962">
        <v>343.8</v>
      </c>
      <c r="X61" s="962">
        <v>1414.5</v>
      </c>
      <c r="Y61" s="962">
        <v>859.5</v>
      </c>
      <c r="Z61" s="962"/>
      <c r="AA61" s="962"/>
    </row>
    <row r="62" spans="1:27" x14ac:dyDescent="0.2">
      <c r="A62" s="958">
        <v>55</v>
      </c>
      <c r="B62" s="960">
        <v>19.190000000000001</v>
      </c>
      <c r="C62" s="960">
        <v>11.65</v>
      </c>
      <c r="F62" s="960">
        <v>11.51</v>
      </c>
      <c r="G62" s="960">
        <v>6.99</v>
      </c>
      <c r="H62" s="960">
        <v>15.35</v>
      </c>
      <c r="I62" s="960">
        <v>9.32</v>
      </c>
      <c r="J62" s="962">
        <v>38.380000000000003</v>
      </c>
      <c r="K62" s="962">
        <v>23.3</v>
      </c>
      <c r="L62" s="962"/>
      <c r="M62" s="962"/>
      <c r="N62" s="962">
        <v>23.02</v>
      </c>
      <c r="O62" s="962">
        <v>13.98</v>
      </c>
      <c r="P62" s="962">
        <v>30.7</v>
      </c>
      <c r="Q62" s="962">
        <v>18.64</v>
      </c>
      <c r="R62" s="962">
        <v>5757</v>
      </c>
      <c r="S62" s="962">
        <v>3495</v>
      </c>
      <c r="T62" s="962">
        <v>479.75000000000006</v>
      </c>
      <c r="U62" s="962">
        <v>291.25</v>
      </c>
      <c r="V62" s="962">
        <v>575.70000000000005</v>
      </c>
      <c r="W62" s="962">
        <v>349.5</v>
      </c>
      <c r="X62" s="962">
        <v>1439.2500000000002</v>
      </c>
      <c r="Y62" s="962">
        <v>873.75</v>
      </c>
      <c r="Z62" s="962"/>
      <c r="AA62" s="962"/>
    </row>
    <row r="63" spans="1:27" x14ac:dyDescent="0.2">
      <c r="A63" s="958">
        <v>56</v>
      </c>
      <c r="B63" s="960">
        <v>19.52</v>
      </c>
      <c r="C63" s="960">
        <v>11.84</v>
      </c>
      <c r="F63" s="960">
        <v>11.71</v>
      </c>
      <c r="G63" s="960">
        <v>7.1</v>
      </c>
      <c r="H63" s="960">
        <v>15.62</v>
      </c>
      <c r="I63" s="960">
        <v>9.4700000000000006</v>
      </c>
      <c r="J63" s="962">
        <v>39.04</v>
      </c>
      <c r="K63" s="962">
        <v>23.68</v>
      </c>
      <c r="L63" s="962"/>
      <c r="M63" s="962"/>
      <c r="N63" s="962">
        <v>23.42</v>
      </c>
      <c r="O63" s="962">
        <v>14.2</v>
      </c>
      <c r="P63" s="962">
        <v>31.24</v>
      </c>
      <c r="Q63" s="962">
        <v>18.940000000000001</v>
      </c>
      <c r="R63" s="962">
        <v>5856</v>
      </c>
      <c r="S63" s="962">
        <v>3552</v>
      </c>
      <c r="T63" s="962">
        <v>488</v>
      </c>
      <c r="U63" s="962">
        <v>296</v>
      </c>
      <c r="V63" s="962">
        <v>585.6</v>
      </c>
      <c r="W63" s="962">
        <v>355.2</v>
      </c>
      <c r="X63" s="962">
        <v>1464</v>
      </c>
      <c r="Y63" s="962">
        <v>888</v>
      </c>
      <c r="Z63" s="962"/>
      <c r="AA63" s="962"/>
    </row>
    <row r="64" spans="1:27" x14ac:dyDescent="0.2">
      <c r="A64" s="958">
        <v>57</v>
      </c>
      <c r="B64" s="960">
        <v>19.84</v>
      </c>
      <c r="C64" s="960">
        <v>12.04</v>
      </c>
      <c r="F64" s="960">
        <v>11.9</v>
      </c>
      <c r="G64" s="960">
        <v>7.22</v>
      </c>
      <c r="H64" s="960">
        <v>15.87</v>
      </c>
      <c r="I64" s="960">
        <v>9.6300000000000008</v>
      </c>
      <c r="J64" s="962">
        <v>39.68</v>
      </c>
      <c r="K64" s="962">
        <v>24.08</v>
      </c>
      <c r="L64" s="962"/>
      <c r="M64" s="962"/>
      <c r="N64" s="962">
        <v>23.8</v>
      </c>
      <c r="O64" s="962">
        <v>14.44</v>
      </c>
      <c r="P64" s="962">
        <v>31.74</v>
      </c>
      <c r="Q64" s="962">
        <v>19.260000000000002</v>
      </c>
      <c r="R64" s="962">
        <v>5952</v>
      </c>
      <c r="S64" s="962">
        <v>3611.9999999999995</v>
      </c>
      <c r="T64" s="962">
        <v>496</v>
      </c>
      <c r="U64" s="962">
        <v>301</v>
      </c>
      <c r="V64" s="962">
        <v>595.19999999999993</v>
      </c>
      <c r="W64" s="962">
        <v>361.2</v>
      </c>
      <c r="X64" s="962">
        <v>1488</v>
      </c>
      <c r="Y64" s="962">
        <v>903</v>
      </c>
      <c r="Z64" s="962"/>
      <c r="AA64" s="962"/>
    </row>
    <row r="65" spans="1:34" x14ac:dyDescent="0.2">
      <c r="A65" s="958">
        <v>58</v>
      </c>
      <c r="B65" s="960">
        <v>20.170000000000002</v>
      </c>
      <c r="C65" s="960">
        <v>12.23</v>
      </c>
      <c r="F65" s="960">
        <v>12.1</v>
      </c>
      <c r="G65" s="960">
        <v>7.34</v>
      </c>
      <c r="H65" s="960">
        <v>16.14</v>
      </c>
      <c r="I65" s="960">
        <v>9.7799999999999994</v>
      </c>
      <c r="J65" s="962">
        <v>40.340000000000003</v>
      </c>
      <c r="K65" s="962">
        <v>24.46</v>
      </c>
      <c r="L65" s="962"/>
      <c r="M65" s="962"/>
      <c r="N65" s="962">
        <v>24.2</v>
      </c>
      <c r="O65" s="962">
        <v>14.68</v>
      </c>
      <c r="P65" s="962">
        <v>32.28</v>
      </c>
      <c r="Q65" s="962">
        <v>19.559999999999999</v>
      </c>
      <c r="R65" s="962">
        <v>6051.0000000000009</v>
      </c>
      <c r="S65" s="962">
        <v>3669</v>
      </c>
      <c r="T65" s="962">
        <v>504.25000000000006</v>
      </c>
      <c r="U65" s="962">
        <v>305.75</v>
      </c>
      <c r="V65" s="962">
        <v>605.1</v>
      </c>
      <c r="W65" s="962">
        <v>366.9</v>
      </c>
      <c r="X65" s="962">
        <v>1512.7500000000002</v>
      </c>
      <c r="Y65" s="962">
        <v>917.25</v>
      </c>
      <c r="Z65" s="962"/>
      <c r="AA65" s="962"/>
    </row>
    <row r="66" spans="1:34" x14ac:dyDescent="0.2">
      <c r="A66" s="958">
        <v>59</v>
      </c>
      <c r="B66" s="960">
        <v>20.5</v>
      </c>
      <c r="C66" s="960">
        <v>12.42</v>
      </c>
      <c r="F66" s="960">
        <v>12.3</v>
      </c>
      <c r="G66" s="960">
        <v>7.45</v>
      </c>
      <c r="H66" s="960">
        <v>16.399999999999999</v>
      </c>
      <c r="I66" s="960">
        <v>9.94</v>
      </c>
      <c r="J66" s="962">
        <v>41</v>
      </c>
      <c r="K66" s="962">
        <v>24.84</v>
      </c>
      <c r="L66" s="962"/>
      <c r="M66" s="962"/>
      <c r="N66" s="962">
        <v>24.6</v>
      </c>
      <c r="O66" s="962">
        <v>14.9</v>
      </c>
      <c r="P66" s="962">
        <v>32.799999999999997</v>
      </c>
      <c r="Q66" s="962">
        <v>19.88</v>
      </c>
      <c r="R66" s="962">
        <v>6150</v>
      </c>
      <c r="S66" s="962">
        <v>3726</v>
      </c>
      <c r="T66" s="962">
        <v>512.5</v>
      </c>
      <c r="U66" s="962">
        <v>310.5</v>
      </c>
      <c r="V66" s="962">
        <v>615</v>
      </c>
      <c r="W66" s="962">
        <v>372.59999999999997</v>
      </c>
      <c r="X66" s="962">
        <v>1537.5</v>
      </c>
      <c r="Y66" s="962">
        <v>931.5</v>
      </c>
      <c r="Z66" s="962"/>
      <c r="AA66" s="962"/>
    </row>
    <row r="67" spans="1:34" x14ac:dyDescent="0.2">
      <c r="A67" s="958">
        <v>60</v>
      </c>
      <c r="B67" s="960">
        <v>20.83</v>
      </c>
      <c r="C67" s="960">
        <v>12.61</v>
      </c>
      <c r="F67" s="960">
        <v>12.5</v>
      </c>
      <c r="G67" s="960">
        <v>7.57</v>
      </c>
      <c r="H67" s="960">
        <v>16.66</v>
      </c>
      <c r="I67" s="960">
        <v>10.09</v>
      </c>
      <c r="J67" s="962">
        <v>41.66</v>
      </c>
      <c r="K67" s="962">
        <v>25.22</v>
      </c>
      <c r="L67" s="962"/>
      <c r="M67" s="962"/>
      <c r="N67" s="962">
        <v>25</v>
      </c>
      <c r="O67" s="962">
        <v>15.14</v>
      </c>
      <c r="P67" s="962">
        <v>33.32</v>
      </c>
      <c r="Q67" s="962">
        <v>20.18</v>
      </c>
      <c r="R67" s="962">
        <v>6248.9999999999991</v>
      </c>
      <c r="S67" s="962">
        <v>3783</v>
      </c>
      <c r="T67" s="962">
        <v>520.75</v>
      </c>
      <c r="U67" s="962">
        <v>315.25</v>
      </c>
      <c r="V67" s="962">
        <v>624.9</v>
      </c>
      <c r="W67" s="962">
        <v>378.3</v>
      </c>
      <c r="X67" s="962">
        <v>1562.25</v>
      </c>
      <c r="Y67" s="962">
        <v>945.75</v>
      </c>
      <c r="Z67" s="962"/>
      <c r="AA67" s="962"/>
    </row>
    <row r="68" spans="1:34" x14ac:dyDescent="0.2">
      <c r="A68" s="958">
        <v>61</v>
      </c>
      <c r="B68" s="960">
        <v>21.16</v>
      </c>
      <c r="C68" s="960">
        <v>12.8</v>
      </c>
      <c r="F68" s="960">
        <v>12.7</v>
      </c>
      <c r="G68" s="960">
        <v>7.68</v>
      </c>
      <c r="H68" s="960">
        <v>16.93</v>
      </c>
      <c r="I68" s="960">
        <v>10.24</v>
      </c>
      <c r="J68" s="962">
        <v>42.32</v>
      </c>
      <c r="K68" s="962">
        <v>25.6</v>
      </c>
      <c r="L68" s="962"/>
      <c r="M68" s="962"/>
      <c r="N68" s="962">
        <v>25.4</v>
      </c>
      <c r="O68" s="962">
        <v>15.36</v>
      </c>
      <c r="P68" s="962">
        <v>33.86</v>
      </c>
      <c r="Q68" s="962">
        <v>20.48</v>
      </c>
      <c r="R68" s="962">
        <v>6348</v>
      </c>
      <c r="S68" s="962">
        <v>3840</v>
      </c>
      <c r="T68" s="962">
        <v>529</v>
      </c>
      <c r="U68" s="962">
        <v>320</v>
      </c>
      <c r="V68" s="962">
        <v>634.79999999999995</v>
      </c>
      <c r="W68" s="962">
        <v>384</v>
      </c>
      <c r="X68" s="962">
        <v>1587</v>
      </c>
      <c r="Y68" s="962">
        <v>960</v>
      </c>
      <c r="Z68" s="962"/>
      <c r="AA68" s="962"/>
    </row>
    <row r="69" spans="1:34" x14ac:dyDescent="0.2">
      <c r="A69" s="958">
        <v>62</v>
      </c>
      <c r="B69" s="960">
        <v>21.48</v>
      </c>
      <c r="C69" s="960">
        <v>13</v>
      </c>
      <c r="F69" s="960">
        <v>12.89</v>
      </c>
      <c r="G69" s="960">
        <v>7.8</v>
      </c>
      <c r="H69" s="960">
        <v>17.18</v>
      </c>
      <c r="I69" s="960">
        <v>10.4</v>
      </c>
      <c r="J69" s="962">
        <v>42.96</v>
      </c>
      <c r="K69" s="962">
        <v>26</v>
      </c>
      <c r="L69" s="962"/>
      <c r="M69" s="962"/>
      <c r="N69" s="962">
        <v>25.78</v>
      </c>
      <c r="O69" s="962">
        <v>15.6</v>
      </c>
      <c r="P69" s="962">
        <v>34.36</v>
      </c>
      <c r="Q69" s="962">
        <v>20.8</v>
      </c>
      <c r="R69" s="962">
        <v>6444</v>
      </c>
      <c r="S69" s="962">
        <v>3900</v>
      </c>
      <c r="T69" s="962">
        <v>537</v>
      </c>
      <c r="U69" s="962">
        <v>325</v>
      </c>
      <c r="V69" s="962">
        <v>644.4</v>
      </c>
      <c r="W69" s="962">
        <v>390</v>
      </c>
      <c r="X69" s="962">
        <v>1611</v>
      </c>
      <c r="Y69" s="962">
        <v>975</v>
      </c>
      <c r="Z69" s="962"/>
      <c r="AA69" s="962"/>
    </row>
    <row r="70" spans="1:34" x14ac:dyDescent="0.2">
      <c r="A70" s="958">
        <v>63</v>
      </c>
      <c r="B70" s="960">
        <v>21.81</v>
      </c>
      <c r="C70" s="960">
        <v>13.19</v>
      </c>
      <c r="F70" s="960">
        <v>13.09</v>
      </c>
      <c r="G70" s="960">
        <v>7.91</v>
      </c>
      <c r="H70" s="960">
        <v>17.45</v>
      </c>
      <c r="I70" s="960">
        <v>10.55</v>
      </c>
      <c r="J70" s="962">
        <v>43.62</v>
      </c>
      <c r="K70" s="962">
        <v>26.38</v>
      </c>
      <c r="L70" s="962"/>
      <c r="M70" s="962"/>
      <c r="N70" s="962">
        <v>26.18</v>
      </c>
      <c r="O70" s="962">
        <v>15.82</v>
      </c>
      <c r="P70" s="962">
        <v>34.9</v>
      </c>
      <c r="Q70" s="962">
        <v>21.1</v>
      </c>
      <c r="R70" s="962">
        <v>6543</v>
      </c>
      <c r="S70" s="962">
        <v>3957</v>
      </c>
      <c r="T70" s="962">
        <v>545.25</v>
      </c>
      <c r="U70" s="962">
        <v>329.75</v>
      </c>
      <c r="V70" s="962">
        <v>654.29999999999995</v>
      </c>
      <c r="W70" s="962">
        <v>395.7</v>
      </c>
      <c r="X70" s="962">
        <v>1635.75</v>
      </c>
      <c r="Y70" s="962">
        <v>989.25</v>
      </c>
      <c r="Z70" s="962"/>
      <c r="AA70" s="962"/>
    </row>
    <row r="71" spans="1:34" x14ac:dyDescent="0.2">
      <c r="A71" s="958">
        <v>64</v>
      </c>
      <c r="B71" s="960">
        <v>22.14</v>
      </c>
      <c r="C71" s="960">
        <v>13.38</v>
      </c>
      <c r="F71" s="960">
        <v>13.28</v>
      </c>
      <c r="G71" s="960">
        <v>8.0299999999999994</v>
      </c>
      <c r="H71" s="960">
        <v>17.71</v>
      </c>
      <c r="I71" s="960">
        <v>10.7</v>
      </c>
      <c r="J71" s="962">
        <v>44.28</v>
      </c>
      <c r="K71" s="962">
        <v>26.76</v>
      </c>
      <c r="L71" s="962"/>
      <c r="M71" s="962"/>
      <c r="N71" s="962">
        <v>26.56</v>
      </c>
      <c r="O71" s="962">
        <v>16.059999999999999</v>
      </c>
      <c r="P71" s="962">
        <v>35.42</v>
      </c>
      <c r="Q71" s="962">
        <v>21.4</v>
      </c>
      <c r="R71" s="962">
        <v>6642</v>
      </c>
      <c r="S71" s="962">
        <v>4014.0000000000005</v>
      </c>
      <c r="T71" s="962">
        <v>553.5</v>
      </c>
      <c r="U71" s="962">
        <v>334.5</v>
      </c>
      <c r="V71" s="962">
        <v>664.19999999999993</v>
      </c>
      <c r="W71" s="962">
        <v>401.4</v>
      </c>
      <c r="X71" s="962">
        <v>1660.5</v>
      </c>
      <c r="Y71" s="962">
        <v>1003.5</v>
      </c>
      <c r="Z71" s="962"/>
      <c r="AA71" s="962"/>
    </row>
    <row r="72" spans="1:34" x14ac:dyDescent="0.2">
      <c r="A72" s="958">
        <v>65</v>
      </c>
      <c r="B72" s="960">
        <v>22.47</v>
      </c>
      <c r="C72" s="960">
        <v>13.57</v>
      </c>
      <c r="F72" s="960">
        <v>13.48</v>
      </c>
      <c r="G72" s="960">
        <v>8.14</v>
      </c>
      <c r="H72" s="960">
        <v>17.98</v>
      </c>
      <c r="I72" s="960">
        <v>10.86</v>
      </c>
      <c r="J72" s="962">
        <v>44.94</v>
      </c>
      <c r="K72" s="962">
        <v>27.14</v>
      </c>
      <c r="L72" s="962"/>
      <c r="M72" s="962"/>
      <c r="N72" s="962">
        <v>26.96</v>
      </c>
      <c r="O72" s="962">
        <v>16.28</v>
      </c>
      <c r="P72" s="962">
        <v>35.96</v>
      </c>
      <c r="Q72" s="962">
        <v>21.72</v>
      </c>
      <c r="R72" s="962">
        <v>6741</v>
      </c>
      <c r="S72" s="962">
        <v>4071</v>
      </c>
      <c r="T72" s="962">
        <v>561.75</v>
      </c>
      <c r="U72" s="962">
        <v>339.25</v>
      </c>
      <c r="V72" s="962">
        <v>674.1</v>
      </c>
      <c r="W72" s="962">
        <v>407.09999999999997</v>
      </c>
      <c r="X72" s="962">
        <v>1685.25</v>
      </c>
      <c r="Y72" s="962">
        <v>1017.75</v>
      </c>
      <c r="Z72" s="962"/>
      <c r="AA72" s="962"/>
    </row>
    <row r="73" spans="1:34" x14ac:dyDescent="0.2">
      <c r="A73" s="958">
        <v>66</v>
      </c>
      <c r="B73" s="960">
        <v>22.8</v>
      </c>
      <c r="C73" s="960">
        <v>13.76</v>
      </c>
      <c r="F73" s="960">
        <v>13.68</v>
      </c>
      <c r="G73" s="960">
        <v>8.26</v>
      </c>
      <c r="H73" s="960">
        <v>18.239999999999998</v>
      </c>
      <c r="I73" s="960">
        <v>11.01</v>
      </c>
      <c r="J73" s="962">
        <v>45.6</v>
      </c>
      <c r="K73" s="962">
        <v>27.52</v>
      </c>
      <c r="L73" s="962"/>
      <c r="M73" s="962"/>
      <c r="N73" s="962">
        <v>27.36</v>
      </c>
      <c r="O73" s="962">
        <v>16.52</v>
      </c>
      <c r="P73" s="962">
        <v>36.479999999999997</v>
      </c>
      <c r="Q73" s="962">
        <v>22.02</v>
      </c>
      <c r="R73" s="962">
        <v>6840</v>
      </c>
      <c r="S73" s="962">
        <v>4128</v>
      </c>
      <c r="T73" s="962">
        <v>570</v>
      </c>
      <c r="U73" s="962">
        <v>344</v>
      </c>
      <c r="V73" s="962">
        <v>684</v>
      </c>
      <c r="W73" s="962">
        <v>412.8</v>
      </c>
      <c r="X73" s="962">
        <v>1710</v>
      </c>
      <c r="Y73" s="962">
        <v>1032</v>
      </c>
      <c r="Z73" s="962"/>
      <c r="AA73" s="962"/>
    </row>
    <row r="74" spans="1:34" x14ac:dyDescent="0.2">
      <c r="A74" s="958">
        <v>67</v>
      </c>
      <c r="B74" s="960">
        <v>23.12</v>
      </c>
      <c r="C74" s="960">
        <v>13.96</v>
      </c>
      <c r="F74" s="960">
        <v>13.87</v>
      </c>
      <c r="G74" s="960">
        <v>8.3800000000000008</v>
      </c>
      <c r="H74" s="960">
        <v>18.5</v>
      </c>
      <c r="I74" s="960">
        <v>11.17</v>
      </c>
      <c r="J74" s="962">
        <v>46.24</v>
      </c>
      <c r="K74" s="962">
        <v>27.92</v>
      </c>
      <c r="L74" s="962"/>
      <c r="M74" s="962"/>
      <c r="N74" s="962">
        <v>27.74</v>
      </c>
      <c r="O74" s="962">
        <v>16.760000000000002</v>
      </c>
      <c r="P74" s="962">
        <v>37</v>
      </c>
      <c r="Q74" s="962">
        <v>22.34</v>
      </c>
      <c r="R74" s="962">
        <v>6936</v>
      </c>
      <c r="S74" s="962">
        <v>4188</v>
      </c>
      <c r="T74" s="962">
        <v>578</v>
      </c>
      <c r="U74" s="962">
        <v>349</v>
      </c>
      <c r="V74" s="962">
        <v>693.6</v>
      </c>
      <c r="W74" s="962">
        <v>418.8</v>
      </c>
      <c r="X74" s="962">
        <v>1734</v>
      </c>
      <c r="Y74" s="962">
        <v>1047</v>
      </c>
      <c r="Z74" s="962"/>
      <c r="AA74" s="962"/>
    </row>
    <row r="75" spans="1:34" x14ac:dyDescent="0.2">
      <c r="A75" s="958">
        <v>68</v>
      </c>
      <c r="B75" s="960">
        <v>23.45</v>
      </c>
      <c r="C75" s="960">
        <v>14.15</v>
      </c>
      <c r="F75" s="960">
        <v>14.07</v>
      </c>
      <c r="G75" s="960">
        <v>8.49</v>
      </c>
      <c r="H75" s="960">
        <v>18.760000000000002</v>
      </c>
      <c r="I75" s="960">
        <v>11.32</v>
      </c>
      <c r="J75" s="962">
        <v>46.9</v>
      </c>
      <c r="K75" s="962">
        <v>28.3</v>
      </c>
      <c r="L75" s="962"/>
      <c r="M75" s="962"/>
      <c r="N75" s="962">
        <v>28.14</v>
      </c>
      <c r="O75" s="962">
        <v>16.98</v>
      </c>
      <c r="P75" s="962">
        <v>37.520000000000003</v>
      </c>
      <c r="Q75" s="962">
        <v>22.64</v>
      </c>
      <c r="R75" s="962">
        <v>7035</v>
      </c>
      <c r="S75" s="962">
        <v>4245</v>
      </c>
      <c r="T75" s="962">
        <v>586.25</v>
      </c>
      <c r="U75" s="962">
        <v>353.75</v>
      </c>
      <c r="V75" s="962">
        <v>703.5</v>
      </c>
      <c r="W75" s="962">
        <v>424.5</v>
      </c>
      <c r="X75" s="962">
        <v>1758.75</v>
      </c>
      <c r="Y75" s="962">
        <v>1061.25</v>
      </c>
      <c r="Z75" s="962"/>
      <c r="AA75" s="962"/>
    </row>
    <row r="76" spans="1:34" x14ac:dyDescent="0.2">
      <c r="A76" s="958">
        <v>69</v>
      </c>
      <c r="B76" s="960">
        <v>23.78</v>
      </c>
      <c r="C76" s="960">
        <v>14.34</v>
      </c>
      <c r="F76" s="960">
        <v>14.27</v>
      </c>
      <c r="G76" s="960">
        <v>8.6</v>
      </c>
      <c r="H76" s="960">
        <v>19.02</v>
      </c>
      <c r="I76" s="960">
        <v>11.47</v>
      </c>
      <c r="J76" s="962">
        <v>47.56</v>
      </c>
      <c r="K76" s="962">
        <v>28.68</v>
      </c>
      <c r="L76" s="962"/>
      <c r="M76" s="962"/>
      <c r="N76" s="962">
        <v>28.54</v>
      </c>
      <c r="O76" s="962">
        <v>17.2</v>
      </c>
      <c r="P76" s="962">
        <v>38.04</v>
      </c>
      <c r="Q76" s="962">
        <v>22.94</v>
      </c>
      <c r="R76" s="962">
        <v>7134</v>
      </c>
      <c r="S76" s="962">
        <v>4302</v>
      </c>
      <c r="T76" s="962">
        <v>594.5</v>
      </c>
      <c r="U76" s="962">
        <v>358.5</v>
      </c>
      <c r="V76" s="962">
        <v>713.4</v>
      </c>
      <c r="W76" s="962">
        <v>430.2</v>
      </c>
      <c r="X76" s="962">
        <v>1783.5</v>
      </c>
      <c r="Y76" s="962">
        <v>1075.5</v>
      </c>
      <c r="Z76" s="962"/>
      <c r="AC76" s="982"/>
      <c r="AD76" s="983"/>
      <c r="AE76" s="983"/>
      <c r="AF76" s="983"/>
      <c r="AG76" s="984" t="s">
        <v>839</v>
      </c>
      <c r="AH76" s="985" t="s">
        <v>840</v>
      </c>
    </row>
    <row r="77" spans="1:34" x14ac:dyDescent="0.2">
      <c r="A77" s="958">
        <v>70</v>
      </c>
      <c r="B77" s="960">
        <v>24.11</v>
      </c>
      <c r="C77" s="960">
        <v>14.53</v>
      </c>
      <c r="F77" s="960">
        <v>14.47</v>
      </c>
      <c r="G77" s="960">
        <v>8.7200000000000006</v>
      </c>
      <c r="H77" s="960">
        <v>19.29</v>
      </c>
      <c r="I77" s="960">
        <v>11.62</v>
      </c>
      <c r="J77" s="962">
        <v>48.22</v>
      </c>
      <c r="K77" s="962">
        <v>29.06</v>
      </c>
      <c r="L77" s="962"/>
      <c r="M77" s="962"/>
      <c r="N77" s="962">
        <v>28.94</v>
      </c>
      <c r="O77" s="962">
        <v>17.440000000000001</v>
      </c>
      <c r="P77" s="962">
        <v>38.58</v>
      </c>
      <c r="Q77" s="962">
        <v>23.24</v>
      </c>
      <c r="R77" s="962">
        <v>7233</v>
      </c>
      <c r="S77" s="962">
        <v>4359</v>
      </c>
      <c r="T77" s="962">
        <v>602.75</v>
      </c>
      <c r="U77" s="962">
        <v>362.68</v>
      </c>
      <c r="V77" s="962">
        <v>723.3</v>
      </c>
      <c r="W77" s="962">
        <v>435.21600000000001</v>
      </c>
      <c r="X77" s="962">
        <v>1808.25</v>
      </c>
      <c r="Y77" s="962">
        <v>1088.04</v>
      </c>
      <c r="Z77" s="962"/>
      <c r="AA77" s="982"/>
      <c r="AB77" s="986"/>
      <c r="AC77" s="1006">
        <v>2019</v>
      </c>
      <c r="AD77" s="1006">
        <v>2020</v>
      </c>
      <c r="AE77" s="1006">
        <v>2021</v>
      </c>
      <c r="AF77" s="1007">
        <v>2022</v>
      </c>
      <c r="AG77" s="989">
        <v>4.9529470034670453E-4</v>
      </c>
      <c r="AH77" s="969">
        <v>2.7720598325785644</v>
      </c>
    </row>
    <row r="78" spans="1:34" x14ac:dyDescent="0.2">
      <c r="A78" s="958">
        <v>71</v>
      </c>
      <c r="B78" s="960">
        <v>24.44</v>
      </c>
      <c r="C78" s="960">
        <v>14.72</v>
      </c>
      <c r="F78" s="960">
        <v>14.66</v>
      </c>
      <c r="G78" s="960">
        <v>8.83</v>
      </c>
      <c r="H78" s="960">
        <v>19.55</v>
      </c>
      <c r="I78" s="960">
        <v>11.78</v>
      </c>
      <c r="J78" s="962">
        <v>48.88</v>
      </c>
      <c r="K78" s="962">
        <v>29.44</v>
      </c>
      <c r="L78" s="962"/>
      <c r="M78" s="962"/>
      <c r="N78" s="962">
        <v>29.32</v>
      </c>
      <c r="O78" s="962">
        <v>17.66</v>
      </c>
      <c r="P78" s="962">
        <v>39.1</v>
      </c>
      <c r="Q78" s="962">
        <v>23.56</v>
      </c>
      <c r="R78" s="962">
        <v>7332</v>
      </c>
      <c r="S78" s="962">
        <v>4416</v>
      </c>
      <c r="T78" s="962">
        <v>611</v>
      </c>
      <c r="U78" s="962">
        <v>362.68</v>
      </c>
      <c r="V78" s="962">
        <v>733.19999999999993</v>
      </c>
      <c r="W78" s="962">
        <v>435.21600000000001</v>
      </c>
      <c r="X78" s="962">
        <v>1833</v>
      </c>
      <c r="Y78" s="962">
        <v>1088.04</v>
      </c>
      <c r="Z78" s="962"/>
      <c r="AA78" s="982" t="s">
        <v>841</v>
      </c>
      <c r="AB78" s="986" t="s">
        <v>842</v>
      </c>
      <c r="AC78" s="990">
        <v>734</v>
      </c>
      <c r="AD78" s="991">
        <v>728.7</v>
      </c>
      <c r="AE78" s="991">
        <v>762.7</v>
      </c>
      <c r="AF78" s="992">
        <v>751.28</v>
      </c>
      <c r="AG78" s="989">
        <v>-7.2207084468663973E-3</v>
      </c>
    </row>
    <row r="79" spans="1:34" x14ac:dyDescent="0.2">
      <c r="A79" s="958">
        <v>72</v>
      </c>
      <c r="B79" s="960">
        <v>24.76</v>
      </c>
      <c r="C79" s="960">
        <v>14.92</v>
      </c>
      <c r="F79" s="960">
        <v>14.86</v>
      </c>
      <c r="G79" s="960">
        <v>8.9499999999999993</v>
      </c>
      <c r="H79" s="960">
        <v>19.809999999999999</v>
      </c>
      <c r="I79" s="960">
        <v>11.94</v>
      </c>
      <c r="J79" s="962">
        <v>49.52</v>
      </c>
      <c r="K79" s="962">
        <v>29.84</v>
      </c>
      <c r="L79" s="962"/>
      <c r="M79" s="962"/>
      <c r="N79" s="962">
        <v>29.72</v>
      </c>
      <c r="O79" s="962">
        <v>17.899999999999999</v>
      </c>
      <c r="P79" s="962">
        <v>39.619999999999997</v>
      </c>
      <c r="Q79" s="962">
        <v>23.88</v>
      </c>
      <c r="R79" s="962">
        <v>7428.0000000000009</v>
      </c>
      <c r="S79" s="962">
        <v>4476</v>
      </c>
      <c r="T79" s="962">
        <v>612.84</v>
      </c>
      <c r="U79" s="962">
        <v>362.68</v>
      </c>
      <c r="V79" s="962">
        <v>735.40800000000002</v>
      </c>
      <c r="W79" s="962">
        <v>435.21600000000001</v>
      </c>
      <c r="X79" s="962">
        <v>1838.52</v>
      </c>
      <c r="Y79" s="962">
        <v>1088.04</v>
      </c>
      <c r="Z79" s="962"/>
      <c r="AA79" s="982" t="s">
        <v>843</v>
      </c>
      <c r="AB79" s="986" t="s">
        <v>844</v>
      </c>
      <c r="AC79" s="990">
        <v>429</v>
      </c>
      <c r="AD79" s="991">
        <v>431.2</v>
      </c>
      <c r="AE79" s="991">
        <v>445.2</v>
      </c>
      <c r="AF79" s="992">
        <v>445.55</v>
      </c>
      <c r="AG79" s="989">
        <v>5.12820512820511E-3</v>
      </c>
      <c r="AH79" s="969">
        <v>0.72837837837837838</v>
      </c>
    </row>
    <row r="80" spans="1:34" x14ac:dyDescent="0.2">
      <c r="A80" s="958">
        <v>73</v>
      </c>
      <c r="B80" s="960">
        <v>25.09</v>
      </c>
      <c r="C80" s="960">
        <v>15.11</v>
      </c>
      <c r="F80" s="960">
        <v>15.05</v>
      </c>
      <c r="G80" s="960">
        <v>9.07</v>
      </c>
      <c r="H80" s="960">
        <v>20.07</v>
      </c>
      <c r="I80" s="960">
        <v>12.09</v>
      </c>
      <c r="J80" s="962">
        <v>50.18</v>
      </c>
      <c r="K80" s="962">
        <v>30.22</v>
      </c>
      <c r="L80" s="962"/>
      <c r="M80" s="962"/>
      <c r="N80" s="962">
        <v>30.1</v>
      </c>
      <c r="O80" s="962">
        <v>18.14</v>
      </c>
      <c r="P80" s="962">
        <v>40.14</v>
      </c>
      <c r="Q80" s="962">
        <v>24.18</v>
      </c>
      <c r="R80" s="962">
        <v>7527</v>
      </c>
      <c r="S80" s="962">
        <v>4532.1400000000003</v>
      </c>
      <c r="T80" s="962">
        <v>612.84</v>
      </c>
      <c r="U80" s="962">
        <v>362.68</v>
      </c>
      <c r="V80" s="962">
        <v>735.40800000000002</v>
      </c>
      <c r="W80" s="962">
        <v>435.21600000000001</v>
      </c>
      <c r="X80" s="962">
        <v>1838.52</v>
      </c>
      <c r="Y80" s="962">
        <v>1088.04</v>
      </c>
      <c r="Z80" s="962"/>
      <c r="AA80" s="982" t="s">
        <v>845</v>
      </c>
      <c r="AB80" s="986" t="s">
        <v>842</v>
      </c>
      <c r="AC80" s="990">
        <v>586</v>
      </c>
      <c r="AD80" s="991">
        <v>592</v>
      </c>
      <c r="AE80" s="991">
        <v>602</v>
      </c>
      <c r="AF80" s="992">
        <v>612.83600000000001</v>
      </c>
      <c r="AG80" s="989">
        <v>1.0238907849829282E-2</v>
      </c>
    </row>
    <row r="81" spans="1:34" x14ac:dyDescent="0.2">
      <c r="A81" s="958">
        <v>74</v>
      </c>
      <c r="B81" s="960">
        <v>25.42</v>
      </c>
      <c r="C81" s="960">
        <v>15.3</v>
      </c>
      <c r="F81" s="960">
        <v>15.25</v>
      </c>
      <c r="G81" s="960">
        <v>9.18</v>
      </c>
      <c r="H81" s="960">
        <v>20.34</v>
      </c>
      <c r="I81" s="960">
        <v>12.24</v>
      </c>
      <c r="J81" s="962">
        <v>50.84</v>
      </c>
      <c r="K81" s="962">
        <v>30.6</v>
      </c>
      <c r="L81" s="962"/>
      <c r="M81" s="962"/>
      <c r="N81" s="962">
        <v>30.5</v>
      </c>
      <c r="O81" s="962">
        <v>18.36</v>
      </c>
      <c r="P81" s="962">
        <v>40.68</v>
      </c>
      <c r="Q81" s="962">
        <v>24.48</v>
      </c>
      <c r="R81" s="962">
        <v>7626.0000000000009</v>
      </c>
      <c r="S81" s="962">
        <v>4532.1400000000003</v>
      </c>
      <c r="T81" s="962">
        <v>612.84</v>
      </c>
      <c r="U81" s="962">
        <v>362.68</v>
      </c>
      <c r="V81" s="962">
        <v>735.40800000000002</v>
      </c>
      <c r="W81" s="962">
        <v>435.21600000000001</v>
      </c>
      <c r="X81" s="962">
        <v>1838.52</v>
      </c>
      <c r="Y81" s="962">
        <v>1088.04</v>
      </c>
      <c r="Z81" s="962"/>
      <c r="AA81" s="982" t="s">
        <v>846</v>
      </c>
      <c r="AB81" s="986" t="s">
        <v>844</v>
      </c>
      <c r="AC81" s="990">
        <v>349</v>
      </c>
      <c r="AD81" s="990">
        <v>351</v>
      </c>
      <c r="AE81" s="990">
        <v>356</v>
      </c>
      <c r="AF81" s="992">
        <v>362.68</v>
      </c>
      <c r="AG81" s="993">
        <v>2.5999999999999999E-2</v>
      </c>
      <c r="AH81" s="985" t="s">
        <v>847</v>
      </c>
    </row>
    <row r="82" spans="1:34" x14ac:dyDescent="0.2">
      <c r="A82" s="958">
        <v>75</v>
      </c>
      <c r="B82" s="960">
        <v>25.75</v>
      </c>
      <c r="C82" s="960">
        <v>15.49</v>
      </c>
      <c r="F82" s="960">
        <v>15.45</v>
      </c>
      <c r="G82" s="960">
        <v>9.2899999999999991</v>
      </c>
      <c r="H82" s="960">
        <v>20.6</v>
      </c>
      <c r="I82" s="960">
        <v>12.39</v>
      </c>
      <c r="J82" s="962">
        <v>51.5</v>
      </c>
      <c r="K82" s="962">
        <v>30.98</v>
      </c>
      <c r="L82" s="962"/>
      <c r="M82" s="962"/>
      <c r="N82" s="962">
        <v>30.9</v>
      </c>
      <c r="O82" s="962">
        <v>18.579999999999998</v>
      </c>
      <c r="P82" s="962">
        <v>41.2</v>
      </c>
      <c r="Q82" s="962">
        <v>24.78</v>
      </c>
      <c r="R82" s="962">
        <v>7725</v>
      </c>
      <c r="S82" s="962">
        <v>4532.1400000000003</v>
      </c>
      <c r="T82" s="962">
        <v>612.84</v>
      </c>
      <c r="U82" s="962">
        <v>362.68</v>
      </c>
      <c r="V82" s="962">
        <v>735.40800000000002</v>
      </c>
      <c r="W82" s="962">
        <v>435.21600000000001</v>
      </c>
      <c r="X82" s="962">
        <v>1838.52</v>
      </c>
      <c r="Y82" s="962">
        <v>1088.04</v>
      </c>
      <c r="Z82" s="962"/>
      <c r="AA82" s="982" t="s">
        <v>848</v>
      </c>
      <c r="AB82" s="986" t="s">
        <v>842</v>
      </c>
      <c r="AC82" s="990">
        <v>6997.8</v>
      </c>
      <c r="AD82" s="990">
        <v>7179.74</v>
      </c>
      <c r="AE82" s="990">
        <v>7218.85</v>
      </c>
      <c r="AF82" s="992">
        <v>7765.3</v>
      </c>
      <c r="AG82" s="993">
        <v>2.5999999999999999E-2</v>
      </c>
      <c r="AH82" s="985" t="s">
        <v>847</v>
      </c>
    </row>
    <row r="83" spans="1:34" x14ac:dyDescent="0.2">
      <c r="A83" s="958">
        <v>76</v>
      </c>
      <c r="B83" s="960">
        <v>26.08</v>
      </c>
      <c r="C83" s="960">
        <v>15.68</v>
      </c>
      <c r="F83" s="960">
        <v>15.65</v>
      </c>
      <c r="G83" s="960">
        <v>9.41</v>
      </c>
      <c r="H83" s="960">
        <v>20.86</v>
      </c>
      <c r="I83" s="960">
        <v>12.54</v>
      </c>
      <c r="J83" s="962">
        <v>52.16</v>
      </c>
      <c r="K83" s="962">
        <v>31.36</v>
      </c>
      <c r="L83" s="962"/>
      <c r="M83" s="962"/>
      <c r="N83" s="962">
        <v>31.3</v>
      </c>
      <c r="O83" s="962">
        <v>18.82</v>
      </c>
      <c r="P83" s="962">
        <v>41.72</v>
      </c>
      <c r="Q83" s="962">
        <v>25.08</v>
      </c>
      <c r="R83" s="962">
        <v>7765.3</v>
      </c>
      <c r="S83" s="962">
        <v>4532.1400000000003</v>
      </c>
      <c r="T83" s="962">
        <v>612.84</v>
      </c>
      <c r="U83" s="962">
        <v>362.68</v>
      </c>
      <c r="V83" s="962">
        <v>735.40800000000002</v>
      </c>
      <c r="W83" s="962">
        <v>435.21600000000001</v>
      </c>
      <c r="X83" s="962">
        <v>1838.52</v>
      </c>
      <c r="Y83" s="962">
        <v>1088.04</v>
      </c>
      <c r="Z83" s="962"/>
      <c r="AA83" s="982" t="s">
        <v>849</v>
      </c>
      <c r="AB83" s="986" t="s">
        <v>844</v>
      </c>
      <c r="AC83" s="990">
        <v>4146.3599999999997</v>
      </c>
      <c r="AD83" s="991">
        <v>4254.17</v>
      </c>
      <c r="AE83" s="991">
        <v>4271.93</v>
      </c>
      <c r="AF83" s="992">
        <v>4532.1400000000003</v>
      </c>
      <c r="AG83" s="989">
        <v>2.6001119053820743E-2</v>
      </c>
      <c r="AH83" s="969">
        <v>48.331856396273579</v>
      </c>
    </row>
    <row r="84" spans="1:34" x14ac:dyDescent="0.2">
      <c r="A84" s="958">
        <v>77</v>
      </c>
      <c r="B84" s="960">
        <v>26.41</v>
      </c>
      <c r="C84" s="960">
        <v>15.88</v>
      </c>
      <c r="F84" s="960">
        <v>15.85</v>
      </c>
      <c r="G84" s="960">
        <v>9.5299999999999994</v>
      </c>
      <c r="H84" s="960">
        <v>21.13</v>
      </c>
      <c r="I84" s="960">
        <v>12.7</v>
      </c>
      <c r="J84" s="962">
        <v>52.82</v>
      </c>
      <c r="K84" s="962">
        <v>31.76</v>
      </c>
      <c r="L84" s="962"/>
      <c r="M84" s="962"/>
      <c r="N84" s="962">
        <v>31.7</v>
      </c>
      <c r="O84" s="962">
        <v>19.059999999999999</v>
      </c>
      <c r="P84" s="962">
        <v>42.26</v>
      </c>
      <c r="Q84" s="962">
        <v>25.4</v>
      </c>
      <c r="R84" s="962">
        <v>7765.3</v>
      </c>
      <c r="S84" s="962">
        <v>4532.1400000000003</v>
      </c>
      <c r="T84" s="962">
        <v>612.84</v>
      </c>
      <c r="U84" s="962">
        <v>362.68</v>
      </c>
      <c r="V84" s="962">
        <v>735.40800000000002</v>
      </c>
      <c r="W84" s="962">
        <v>435.21600000000001</v>
      </c>
      <c r="X84" s="962">
        <v>1838.52</v>
      </c>
      <c r="Y84" s="962">
        <v>1088.04</v>
      </c>
      <c r="Z84" s="962"/>
      <c r="AA84" s="1008" t="s">
        <v>850</v>
      </c>
      <c r="AB84" s="1009" t="s">
        <v>842</v>
      </c>
      <c r="AC84" s="1010">
        <v>87.46</v>
      </c>
      <c r="AD84" s="1011">
        <v>88.02</v>
      </c>
      <c r="AE84" s="1011">
        <v>90.42</v>
      </c>
      <c r="AF84" s="1012">
        <v>92.05</v>
      </c>
      <c r="AG84" s="1013">
        <v>6.4029270523668913E-3</v>
      </c>
    </row>
    <row r="85" spans="1:34" ht="17" x14ac:dyDescent="0.2">
      <c r="A85" s="958">
        <v>78</v>
      </c>
      <c r="B85" s="960">
        <v>26.73</v>
      </c>
      <c r="C85" s="960">
        <v>16.07</v>
      </c>
      <c r="F85" s="960">
        <v>16.04</v>
      </c>
      <c r="G85" s="960">
        <v>9.64</v>
      </c>
      <c r="H85" s="960">
        <v>21.38</v>
      </c>
      <c r="I85" s="960">
        <v>12.86</v>
      </c>
      <c r="J85" s="962">
        <v>53.46</v>
      </c>
      <c r="K85" s="962">
        <v>32.14</v>
      </c>
      <c r="L85" s="962"/>
      <c r="M85" s="962"/>
      <c r="N85" s="962">
        <v>32.08</v>
      </c>
      <c r="O85" s="962">
        <v>19.28</v>
      </c>
      <c r="P85" s="962">
        <v>42.76</v>
      </c>
      <c r="Q85" s="962">
        <v>25.72</v>
      </c>
      <c r="R85" s="962">
        <v>7765.3</v>
      </c>
      <c r="S85" s="962">
        <v>4532.1400000000003</v>
      </c>
      <c r="T85" s="962">
        <v>612.84</v>
      </c>
      <c r="U85" s="962">
        <v>362.68</v>
      </c>
      <c r="V85" s="962">
        <v>735.40800000000002</v>
      </c>
      <c r="W85" s="962">
        <v>435.21600000000001</v>
      </c>
      <c r="X85" s="962">
        <v>1838.52</v>
      </c>
      <c r="Y85" s="962">
        <v>1088.04</v>
      </c>
      <c r="Z85" s="962"/>
      <c r="AA85" s="1014" t="s">
        <v>851</v>
      </c>
      <c r="AB85" s="1015" t="s">
        <v>844</v>
      </c>
      <c r="AC85" s="1015">
        <v>53</v>
      </c>
      <c r="AD85" s="1015">
        <v>54</v>
      </c>
      <c r="AE85" s="1015">
        <v>54.8</v>
      </c>
      <c r="AF85" s="1016">
        <v>55.8</v>
      </c>
      <c r="AG85" s="943"/>
    </row>
    <row r="86" spans="1:34" x14ac:dyDescent="0.2">
      <c r="A86" s="958">
        <v>79</v>
      </c>
      <c r="B86" s="960">
        <v>27.06</v>
      </c>
      <c r="C86" s="960">
        <v>16.260000000000002</v>
      </c>
      <c r="F86" s="960">
        <v>16.239999999999998</v>
      </c>
      <c r="G86" s="960">
        <v>9.76</v>
      </c>
      <c r="H86" s="960">
        <v>21.65</v>
      </c>
      <c r="I86" s="960">
        <v>13.01</v>
      </c>
      <c r="J86" s="962">
        <v>54.12</v>
      </c>
      <c r="K86" s="962">
        <v>32.520000000000003</v>
      </c>
      <c r="L86" s="962"/>
      <c r="M86" s="962"/>
      <c r="N86" s="962">
        <v>32.479999999999997</v>
      </c>
      <c r="O86" s="962">
        <v>19.52</v>
      </c>
      <c r="P86" s="962">
        <v>43.3</v>
      </c>
      <c r="Q86" s="962">
        <v>26.02</v>
      </c>
      <c r="R86" s="962">
        <v>7765.3</v>
      </c>
      <c r="S86" s="962">
        <v>4532.1400000000003</v>
      </c>
      <c r="T86" s="962">
        <v>612.84</v>
      </c>
      <c r="U86" s="962">
        <v>362.68</v>
      </c>
      <c r="V86" s="962">
        <v>735.40800000000002</v>
      </c>
      <c r="W86" s="962">
        <v>435.21600000000001</v>
      </c>
      <c r="X86" s="962">
        <v>1838.52</v>
      </c>
      <c r="Y86" s="962">
        <v>1088.04</v>
      </c>
      <c r="Z86" s="962"/>
      <c r="AA86" s="962"/>
    </row>
    <row r="87" spans="1:34" x14ac:dyDescent="0.2">
      <c r="A87" s="958">
        <v>80</v>
      </c>
      <c r="B87" s="960">
        <v>27.39</v>
      </c>
      <c r="C87" s="960">
        <v>16.45</v>
      </c>
      <c r="F87" s="960">
        <v>16.43</v>
      </c>
      <c r="G87" s="960">
        <v>9.8699999999999992</v>
      </c>
      <c r="H87" s="960">
        <v>21.91</v>
      </c>
      <c r="I87" s="960">
        <v>13.16</v>
      </c>
      <c r="J87" s="962">
        <v>54.78</v>
      </c>
      <c r="K87" s="962">
        <v>32.9</v>
      </c>
      <c r="L87" s="962"/>
      <c r="M87" s="962"/>
      <c r="N87" s="962">
        <v>32.86</v>
      </c>
      <c r="O87" s="962">
        <v>19.739999999999998</v>
      </c>
      <c r="P87" s="962">
        <v>43.82</v>
      </c>
      <c r="Q87" s="962">
        <v>26.32</v>
      </c>
      <c r="R87" s="962">
        <v>7765.3</v>
      </c>
      <c r="S87" s="962">
        <v>4532.1400000000003</v>
      </c>
      <c r="T87" s="962">
        <v>612.84</v>
      </c>
      <c r="U87" s="962">
        <v>362.68</v>
      </c>
      <c r="V87" s="962">
        <v>735.40800000000002</v>
      </c>
      <c r="W87" s="962">
        <v>435.21600000000001</v>
      </c>
      <c r="X87" s="962">
        <v>1838.52</v>
      </c>
      <c r="Y87" s="962">
        <v>1088.04</v>
      </c>
      <c r="Z87" s="962"/>
      <c r="AA87" s="962"/>
    </row>
    <row r="88" spans="1:34" x14ac:dyDescent="0.2">
      <c r="A88" s="958">
        <v>81</v>
      </c>
      <c r="B88" s="960">
        <v>27.67</v>
      </c>
      <c r="C88" s="960">
        <v>16.62</v>
      </c>
      <c r="F88" s="960">
        <v>16.600000000000001</v>
      </c>
      <c r="G88" s="960">
        <v>9.9700000000000006</v>
      </c>
      <c r="H88" s="960">
        <v>22.14</v>
      </c>
      <c r="I88" s="960">
        <v>13.3</v>
      </c>
      <c r="J88" s="962">
        <v>55.34</v>
      </c>
      <c r="K88" s="962">
        <v>33.24</v>
      </c>
      <c r="L88" s="962"/>
      <c r="M88" s="962"/>
      <c r="N88" s="962">
        <v>33.200000000000003</v>
      </c>
      <c r="O88" s="962">
        <v>19.940000000000001</v>
      </c>
      <c r="P88" s="962">
        <v>44.28</v>
      </c>
      <c r="Q88" s="962">
        <v>26.6</v>
      </c>
      <c r="R88" s="962">
        <v>7765.3</v>
      </c>
      <c r="S88" s="962">
        <v>4532.1400000000003</v>
      </c>
      <c r="T88" s="962">
        <v>612.84</v>
      </c>
      <c r="U88" s="962">
        <v>362.68</v>
      </c>
      <c r="V88" s="962">
        <v>735.40800000000002</v>
      </c>
      <c r="W88" s="962">
        <v>435.21600000000001</v>
      </c>
      <c r="X88" s="962">
        <v>1838.52</v>
      </c>
      <c r="Y88" s="962">
        <v>1088.04</v>
      </c>
      <c r="Z88" s="962"/>
      <c r="AA88" s="962"/>
    </row>
    <row r="89" spans="1:34" x14ac:dyDescent="0.2">
      <c r="A89" s="958">
        <v>82</v>
      </c>
      <c r="B89" s="960">
        <v>27.95</v>
      </c>
      <c r="C89" s="960">
        <v>16.78</v>
      </c>
      <c r="F89" s="960">
        <v>16.77</v>
      </c>
      <c r="G89" s="960">
        <v>10.07</v>
      </c>
      <c r="H89" s="960">
        <v>22.36</v>
      </c>
      <c r="I89" s="960">
        <v>13.42</v>
      </c>
      <c r="J89" s="962">
        <v>55.9</v>
      </c>
      <c r="K89" s="962">
        <v>33.56</v>
      </c>
      <c r="L89" s="962"/>
      <c r="M89" s="962"/>
      <c r="N89" s="962">
        <v>33.54</v>
      </c>
      <c r="O89" s="962">
        <v>20.14</v>
      </c>
      <c r="P89" s="962">
        <v>44.72</v>
      </c>
      <c r="Q89" s="962">
        <v>26.84</v>
      </c>
      <c r="R89" s="962">
        <v>7765.3</v>
      </c>
      <c r="S89" s="962">
        <v>4532.1400000000003</v>
      </c>
      <c r="T89" s="962">
        <v>612.84</v>
      </c>
      <c r="U89" s="962">
        <v>362.68</v>
      </c>
      <c r="V89" s="962">
        <v>735.40800000000002</v>
      </c>
      <c r="W89" s="962">
        <v>435.21600000000001</v>
      </c>
      <c r="X89" s="962">
        <v>1838.52</v>
      </c>
      <c r="Y89" s="962">
        <v>1088.04</v>
      </c>
      <c r="Z89" s="962"/>
      <c r="AA89" s="962"/>
    </row>
    <row r="90" spans="1:34" x14ac:dyDescent="0.2">
      <c r="A90" s="958">
        <v>83</v>
      </c>
      <c r="B90" s="960">
        <v>28.22</v>
      </c>
      <c r="C90" s="960">
        <v>16.940000000000001</v>
      </c>
      <c r="F90" s="960">
        <v>16.93</v>
      </c>
      <c r="G90" s="960">
        <v>10.16</v>
      </c>
      <c r="H90" s="960">
        <v>22.58</v>
      </c>
      <c r="I90" s="960">
        <v>13.55</v>
      </c>
      <c r="J90" s="962">
        <v>56.44</v>
      </c>
      <c r="K90" s="962">
        <v>33.880000000000003</v>
      </c>
      <c r="L90" s="962"/>
      <c r="M90" s="962"/>
      <c r="N90" s="962">
        <v>33.86</v>
      </c>
      <c r="O90" s="962">
        <v>20.32</v>
      </c>
      <c r="P90" s="962">
        <v>45.16</v>
      </c>
      <c r="Q90" s="962">
        <v>27.1</v>
      </c>
      <c r="R90" s="962">
        <v>7765.3</v>
      </c>
      <c r="S90" s="962">
        <v>4532.1400000000003</v>
      </c>
      <c r="T90" s="962">
        <v>612.84</v>
      </c>
      <c r="U90" s="962">
        <v>362.68</v>
      </c>
      <c r="V90" s="962">
        <v>735.40800000000002</v>
      </c>
      <c r="W90" s="962">
        <v>435.21600000000001</v>
      </c>
      <c r="X90" s="962">
        <v>1838.52</v>
      </c>
      <c r="Y90" s="962">
        <v>1088.04</v>
      </c>
      <c r="Z90" s="962"/>
      <c r="AA90" s="962"/>
    </row>
    <row r="91" spans="1:34" x14ac:dyDescent="0.2">
      <c r="A91" s="958">
        <v>84</v>
      </c>
      <c r="B91" s="960">
        <v>28.5</v>
      </c>
      <c r="C91" s="960">
        <v>17.100000000000001</v>
      </c>
      <c r="F91" s="960">
        <v>17.100000000000001</v>
      </c>
      <c r="G91" s="960">
        <v>10.26</v>
      </c>
      <c r="H91" s="960">
        <v>22.8</v>
      </c>
      <c r="I91" s="960">
        <v>13.68</v>
      </c>
      <c r="J91" s="962">
        <v>57</v>
      </c>
      <c r="K91" s="962">
        <v>34.200000000000003</v>
      </c>
      <c r="L91" s="962"/>
      <c r="M91" s="962"/>
      <c r="N91" s="962">
        <v>34.200000000000003</v>
      </c>
      <c r="O91" s="962">
        <v>20.52</v>
      </c>
      <c r="P91" s="962">
        <v>45.6</v>
      </c>
      <c r="Q91" s="962">
        <v>27.36</v>
      </c>
      <c r="R91" s="962">
        <v>7765.3</v>
      </c>
      <c r="S91" s="962">
        <v>4532.1400000000003</v>
      </c>
      <c r="T91" s="962">
        <v>612.84</v>
      </c>
      <c r="U91" s="962">
        <v>362.68</v>
      </c>
      <c r="V91" s="962">
        <v>735.40800000000002</v>
      </c>
      <c r="W91" s="962">
        <v>435.21600000000001</v>
      </c>
      <c r="X91" s="962">
        <v>1838.52</v>
      </c>
      <c r="Y91" s="962">
        <v>1088.04</v>
      </c>
      <c r="Z91" s="962"/>
      <c r="AA91" s="962"/>
    </row>
    <row r="92" spans="1:34" x14ac:dyDescent="0.2">
      <c r="A92" s="958">
        <v>85</v>
      </c>
      <c r="B92" s="960">
        <v>28.78</v>
      </c>
      <c r="C92" s="960">
        <v>17.27</v>
      </c>
      <c r="F92" s="960">
        <v>17.27</v>
      </c>
      <c r="G92" s="960">
        <v>10.36</v>
      </c>
      <c r="H92" s="960">
        <v>23.02</v>
      </c>
      <c r="I92" s="960">
        <v>13.82</v>
      </c>
      <c r="J92" s="962">
        <v>57.56</v>
      </c>
      <c r="K92" s="962">
        <v>34.54</v>
      </c>
      <c r="L92" s="962"/>
      <c r="M92" s="962"/>
      <c r="N92" s="962">
        <v>34.54</v>
      </c>
      <c r="O92" s="962">
        <v>20.72</v>
      </c>
      <c r="P92" s="962">
        <v>46.04</v>
      </c>
      <c r="Q92" s="962">
        <v>27.64</v>
      </c>
      <c r="R92" s="962">
        <v>7765.3</v>
      </c>
      <c r="S92" s="962">
        <v>4532.1400000000003</v>
      </c>
      <c r="T92" s="962">
        <v>612.84</v>
      </c>
      <c r="U92" s="962">
        <v>362.68</v>
      </c>
      <c r="V92" s="962">
        <v>735.40800000000002</v>
      </c>
      <c r="W92" s="962">
        <v>435.21600000000001</v>
      </c>
      <c r="X92" s="962">
        <v>1838.52</v>
      </c>
      <c r="Y92" s="962">
        <v>1088.04</v>
      </c>
      <c r="Z92" s="962"/>
      <c r="AA92" s="962"/>
    </row>
    <row r="93" spans="1:34" x14ac:dyDescent="0.2">
      <c r="A93" s="958">
        <v>86</v>
      </c>
      <c r="B93" s="960">
        <v>29.06</v>
      </c>
      <c r="C93" s="960">
        <v>17.43</v>
      </c>
      <c r="F93" s="960">
        <v>17.440000000000001</v>
      </c>
      <c r="G93" s="960">
        <v>10.46</v>
      </c>
      <c r="H93" s="960">
        <v>23.25</v>
      </c>
      <c r="I93" s="960">
        <v>13.94</v>
      </c>
      <c r="J93" s="962">
        <v>58.12</v>
      </c>
      <c r="K93" s="962">
        <v>34.86</v>
      </c>
      <c r="L93" s="962"/>
      <c r="M93" s="962"/>
      <c r="N93" s="962">
        <v>34.880000000000003</v>
      </c>
      <c r="O93" s="962">
        <v>20.92</v>
      </c>
      <c r="P93" s="962">
        <v>46.5</v>
      </c>
      <c r="Q93" s="962">
        <v>27.88</v>
      </c>
      <c r="R93" s="962">
        <v>7765.3</v>
      </c>
      <c r="S93" s="962">
        <v>4532.1400000000003</v>
      </c>
      <c r="T93" s="962">
        <v>612.84</v>
      </c>
      <c r="U93" s="962">
        <v>362.68</v>
      </c>
      <c r="V93" s="962">
        <v>735.40800000000002</v>
      </c>
      <c r="W93" s="962">
        <v>435.21600000000001</v>
      </c>
      <c r="X93" s="962">
        <v>1838.52</v>
      </c>
      <c r="Y93" s="962">
        <v>1088.04</v>
      </c>
      <c r="Z93" s="962"/>
      <c r="AA93" s="962"/>
    </row>
    <row r="94" spans="1:34" x14ac:dyDescent="0.2">
      <c r="A94" s="958">
        <v>87</v>
      </c>
      <c r="B94" s="960">
        <v>29.34</v>
      </c>
      <c r="C94" s="960">
        <v>17.59</v>
      </c>
      <c r="F94" s="960">
        <v>17.600000000000001</v>
      </c>
      <c r="G94" s="960">
        <v>10.55</v>
      </c>
      <c r="H94" s="960">
        <v>23.47</v>
      </c>
      <c r="I94" s="960">
        <v>14.07</v>
      </c>
      <c r="J94" s="962">
        <v>58.68</v>
      </c>
      <c r="K94" s="962">
        <v>35.18</v>
      </c>
      <c r="L94" s="962"/>
      <c r="M94" s="962"/>
      <c r="N94" s="962">
        <v>35.200000000000003</v>
      </c>
      <c r="O94" s="962">
        <v>21.1</v>
      </c>
      <c r="P94" s="962">
        <v>46.94</v>
      </c>
      <c r="Q94" s="962">
        <v>28.14</v>
      </c>
      <c r="R94" s="962">
        <v>7765.3</v>
      </c>
      <c r="S94" s="962">
        <v>4532.1400000000003</v>
      </c>
      <c r="T94" s="962">
        <v>612.84</v>
      </c>
      <c r="U94" s="962">
        <v>362.68</v>
      </c>
      <c r="V94" s="962">
        <v>735.40800000000002</v>
      </c>
      <c r="W94" s="962">
        <v>435.21600000000001</v>
      </c>
      <c r="X94" s="962">
        <v>1838.52</v>
      </c>
      <c r="Y94" s="962">
        <v>1088.04</v>
      </c>
      <c r="Z94" s="962"/>
      <c r="AA94" s="962"/>
    </row>
    <row r="95" spans="1:34" x14ac:dyDescent="0.2">
      <c r="A95" s="958">
        <v>88</v>
      </c>
      <c r="B95" s="960">
        <v>29.62</v>
      </c>
      <c r="C95" s="960">
        <v>17.760000000000002</v>
      </c>
      <c r="F95" s="960">
        <v>17.77</v>
      </c>
      <c r="G95" s="960">
        <v>10.66</v>
      </c>
      <c r="H95" s="960">
        <v>23.7</v>
      </c>
      <c r="I95" s="960">
        <v>14.21</v>
      </c>
      <c r="J95" s="962">
        <v>59.24</v>
      </c>
      <c r="K95" s="962">
        <v>35.520000000000003</v>
      </c>
      <c r="L95" s="962"/>
      <c r="M95" s="962"/>
      <c r="N95" s="962">
        <v>35.54</v>
      </c>
      <c r="O95" s="962">
        <v>21.32</v>
      </c>
      <c r="P95" s="962">
        <v>47.4</v>
      </c>
      <c r="Q95" s="962">
        <v>28.42</v>
      </c>
      <c r="R95" s="962">
        <v>7765.3</v>
      </c>
      <c r="S95" s="962">
        <v>4532.1400000000003</v>
      </c>
      <c r="T95" s="962">
        <v>612.84</v>
      </c>
      <c r="U95" s="962">
        <v>362.68</v>
      </c>
      <c r="V95" s="962">
        <v>735.40800000000002</v>
      </c>
      <c r="W95" s="962">
        <v>435.21600000000001</v>
      </c>
      <c r="X95" s="962">
        <v>1838.52</v>
      </c>
      <c r="Y95" s="962">
        <v>1088.04</v>
      </c>
      <c r="Z95" s="962"/>
      <c r="AA95" s="962"/>
    </row>
    <row r="96" spans="1:34" x14ac:dyDescent="0.2">
      <c r="A96" s="958">
        <v>89</v>
      </c>
      <c r="B96" s="960">
        <v>29.89</v>
      </c>
      <c r="C96" s="960">
        <v>17.920000000000002</v>
      </c>
      <c r="F96" s="960">
        <v>17.93</v>
      </c>
      <c r="G96" s="960">
        <v>10.75</v>
      </c>
      <c r="H96" s="960">
        <v>23.91</v>
      </c>
      <c r="I96" s="960">
        <v>14.34</v>
      </c>
      <c r="J96" s="962">
        <v>59.78</v>
      </c>
      <c r="K96" s="962">
        <v>35.840000000000003</v>
      </c>
      <c r="L96" s="962"/>
      <c r="M96" s="962"/>
      <c r="N96" s="962">
        <v>35.86</v>
      </c>
      <c r="O96" s="962">
        <v>21.5</v>
      </c>
      <c r="P96" s="962">
        <v>47.82</v>
      </c>
      <c r="Q96" s="962">
        <v>28.68</v>
      </c>
      <c r="R96" s="962">
        <v>7765.3</v>
      </c>
      <c r="S96" s="962">
        <v>4532.1400000000003</v>
      </c>
      <c r="T96" s="962">
        <v>612.84</v>
      </c>
      <c r="U96" s="962">
        <v>362.68</v>
      </c>
      <c r="V96" s="962">
        <v>735.40800000000002</v>
      </c>
      <c r="W96" s="962">
        <v>435.21600000000001</v>
      </c>
      <c r="X96" s="962">
        <v>1838.52</v>
      </c>
      <c r="Y96" s="962">
        <v>1088.04</v>
      </c>
      <c r="Z96" s="962"/>
      <c r="AA96" s="962"/>
    </row>
    <row r="97" spans="1:27" x14ac:dyDescent="0.2">
      <c r="A97" s="958">
        <v>90</v>
      </c>
      <c r="B97" s="960">
        <v>30.17</v>
      </c>
      <c r="C97" s="960">
        <v>18.079999999999998</v>
      </c>
      <c r="F97" s="960">
        <v>18.100000000000001</v>
      </c>
      <c r="G97" s="960">
        <v>10.85</v>
      </c>
      <c r="H97" s="960">
        <v>24.14</v>
      </c>
      <c r="I97" s="960">
        <v>14.46</v>
      </c>
      <c r="J97" s="962">
        <v>60.34</v>
      </c>
      <c r="K97" s="962">
        <v>36.159999999999997</v>
      </c>
      <c r="L97" s="962"/>
      <c r="M97" s="962"/>
      <c r="N97" s="962">
        <v>36.200000000000003</v>
      </c>
      <c r="O97" s="962">
        <v>21.7</v>
      </c>
      <c r="P97" s="962">
        <v>48.28</v>
      </c>
      <c r="Q97" s="962">
        <v>28.92</v>
      </c>
      <c r="R97" s="962">
        <v>7765.3</v>
      </c>
      <c r="S97" s="962">
        <v>4532.1400000000003</v>
      </c>
      <c r="T97" s="962">
        <v>612.84</v>
      </c>
      <c r="U97" s="962">
        <v>362.68</v>
      </c>
      <c r="V97" s="962">
        <v>735.40800000000002</v>
      </c>
      <c r="W97" s="962">
        <v>435.21600000000001</v>
      </c>
      <c r="X97" s="962">
        <v>1838.52</v>
      </c>
      <c r="Y97" s="962">
        <v>1088.04</v>
      </c>
      <c r="Z97" s="962"/>
      <c r="AA97" s="962"/>
    </row>
    <row r="98" spans="1:27" x14ac:dyDescent="0.2">
      <c r="A98" s="958">
        <v>91</v>
      </c>
      <c r="B98" s="960">
        <v>30.42</v>
      </c>
      <c r="C98" s="960">
        <v>18.23</v>
      </c>
      <c r="F98" s="960">
        <v>18.25</v>
      </c>
      <c r="G98" s="960">
        <v>10.94</v>
      </c>
      <c r="H98" s="960">
        <v>24.34</v>
      </c>
      <c r="I98" s="960">
        <v>14.58</v>
      </c>
      <c r="J98" s="962">
        <v>60.84</v>
      </c>
      <c r="K98" s="962">
        <v>36.46</v>
      </c>
      <c r="L98" s="962"/>
      <c r="M98" s="962"/>
      <c r="N98" s="962">
        <v>36.5</v>
      </c>
      <c r="O98" s="962">
        <v>21.88</v>
      </c>
      <c r="P98" s="962">
        <v>48.68</v>
      </c>
      <c r="Q98" s="962">
        <v>29.16</v>
      </c>
      <c r="R98" s="962"/>
      <c r="T98" s="962"/>
      <c r="V98" s="962"/>
      <c r="W98" s="962"/>
      <c r="X98" s="962"/>
      <c r="Y98" s="962"/>
    </row>
    <row r="99" spans="1:27" x14ac:dyDescent="0.2">
      <c r="A99" s="958">
        <v>92</v>
      </c>
      <c r="B99" s="960">
        <v>30.67</v>
      </c>
      <c r="C99" s="960">
        <v>18.37</v>
      </c>
      <c r="F99" s="960">
        <v>18.399999999999999</v>
      </c>
      <c r="G99" s="960">
        <v>11.02</v>
      </c>
      <c r="H99" s="960">
        <v>24.54</v>
      </c>
      <c r="I99" s="960">
        <v>14.7</v>
      </c>
      <c r="J99" s="962">
        <v>61.34</v>
      </c>
      <c r="K99" s="962">
        <v>36.74</v>
      </c>
      <c r="L99" s="962"/>
      <c r="M99" s="962"/>
      <c r="N99" s="962">
        <v>36.799999999999997</v>
      </c>
      <c r="O99" s="962">
        <v>22.04</v>
      </c>
      <c r="P99" s="962">
        <v>49.08</v>
      </c>
      <c r="Q99" s="962">
        <v>29.4</v>
      </c>
      <c r="R99" s="962"/>
      <c r="T99" s="962"/>
      <c r="V99" s="962"/>
      <c r="W99" s="962"/>
      <c r="X99" s="962"/>
      <c r="Y99" s="962"/>
    </row>
    <row r="100" spans="1:27" x14ac:dyDescent="0.2">
      <c r="A100" s="958">
        <v>93</v>
      </c>
      <c r="B100" s="960">
        <v>30.92</v>
      </c>
      <c r="C100" s="960">
        <v>18.52</v>
      </c>
      <c r="F100" s="960">
        <v>18.55</v>
      </c>
      <c r="G100" s="960">
        <v>11.11</v>
      </c>
      <c r="H100" s="960">
        <v>24.74</v>
      </c>
      <c r="I100" s="960">
        <v>14.82</v>
      </c>
      <c r="J100" s="962">
        <v>61.84</v>
      </c>
      <c r="K100" s="962">
        <v>37.04</v>
      </c>
      <c r="L100" s="962"/>
      <c r="M100" s="962"/>
      <c r="N100" s="962">
        <v>37.1</v>
      </c>
      <c r="O100" s="962">
        <v>22.22</v>
      </c>
      <c r="P100" s="962">
        <v>49.48</v>
      </c>
      <c r="Q100" s="962">
        <v>29.64</v>
      </c>
      <c r="R100" s="962"/>
      <c r="T100" s="962"/>
      <c r="V100" s="962"/>
      <c r="W100" s="962"/>
      <c r="X100" s="962"/>
      <c r="Y100" s="962"/>
    </row>
    <row r="101" spans="1:27" x14ac:dyDescent="0.2">
      <c r="A101" s="958">
        <v>94</v>
      </c>
      <c r="B101" s="960">
        <v>31.17</v>
      </c>
      <c r="C101" s="960">
        <v>18.66</v>
      </c>
      <c r="F101" s="960">
        <v>18.7</v>
      </c>
      <c r="G101" s="960">
        <v>11.2</v>
      </c>
      <c r="H101" s="960">
        <v>24.94</v>
      </c>
      <c r="I101" s="960">
        <v>14.93</v>
      </c>
      <c r="J101" s="962">
        <v>62.34</v>
      </c>
      <c r="K101" s="962">
        <v>37.32</v>
      </c>
      <c r="L101" s="962"/>
      <c r="M101" s="962"/>
      <c r="N101" s="962">
        <v>37.4</v>
      </c>
      <c r="O101" s="962">
        <v>22.4</v>
      </c>
      <c r="P101" s="962">
        <v>49.88</v>
      </c>
      <c r="Q101" s="962">
        <v>29.86</v>
      </c>
      <c r="R101" s="962"/>
      <c r="T101" s="962"/>
      <c r="V101" s="962"/>
      <c r="W101" s="962"/>
      <c r="X101" s="962"/>
      <c r="Y101" s="962"/>
    </row>
    <row r="102" spans="1:27" x14ac:dyDescent="0.2">
      <c r="A102" s="958">
        <v>95</v>
      </c>
      <c r="B102" s="960">
        <v>31.42</v>
      </c>
      <c r="C102" s="960">
        <v>18.809999999999999</v>
      </c>
      <c r="F102" s="960">
        <v>18.850000000000001</v>
      </c>
      <c r="G102" s="960">
        <v>11.29</v>
      </c>
      <c r="H102" s="960">
        <v>25.14</v>
      </c>
      <c r="I102" s="960">
        <v>15.05</v>
      </c>
      <c r="J102" s="962">
        <v>62.84</v>
      </c>
      <c r="K102" s="962">
        <v>37.619999999999997</v>
      </c>
      <c r="L102" s="962"/>
      <c r="M102" s="962"/>
      <c r="N102" s="962">
        <v>37.700000000000003</v>
      </c>
      <c r="O102" s="962">
        <v>22.58</v>
      </c>
      <c r="P102" s="962">
        <v>50.28</v>
      </c>
      <c r="Q102" s="962">
        <v>30.1</v>
      </c>
      <c r="R102" s="962"/>
      <c r="T102" s="962"/>
      <c r="V102" s="962"/>
      <c r="W102" s="962"/>
      <c r="X102" s="962"/>
      <c r="Y102" s="962"/>
    </row>
    <row r="103" spans="1:27" x14ac:dyDescent="0.2">
      <c r="A103" s="958">
        <v>96</v>
      </c>
      <c r="B103" s="960">
        <v>31.66</v>
      </c>
      <c r="C103" s="960">
        <v>18.96</v>
      </c>
      <c r="F103" s="960">
        <v>19</v>
      </c>
      <c r="G103" s="960">
        <v>11.38</v>
      </c>
      <c r="H103" s="960">
        <v>25.33</v>
      </c>
      <c r="I103" s="960">
        <v>15.17</v>
      </c>
      <c r="J103" s="962">
        <v>63.32</v>
      </c>
      <c r="K103" s="962">
        <v>37.92</v>
      </c>
      <c r="L103" s="962"/>
      <c r="M103" s="962"/>
      <c r="N103" s="962">
        <v>38</v>
      </c>
      <c r="O103" s="962">
        <v>22.76</v>
      </c>
      <c r="P103" s="962">
        <v>50.66</v>
      </c>
      <c r="Q103" s="962">
        <v>30.34</v>
      </c>
      <c r="R103" s="962"/>
      <c r="T103" s="962"/>
      <c r="V103" s="962"/>
      <c r="W103" s="962"/>
      <c r="X103" s="962"/>
      <c r="Y103" s="962"/>
    </row>
    <row r="104" spans="1:27" x14ac:dyDescent="0.2">
      <c r="A104" s="958">
        <v>97</v>
      </c>
      <c r="B104" s="960">
        <v>31.91</v>
      </c>
      <c r="C104" s="960">
        <v>19.100000000000001</v>
      </c>
      <c r="F104" s="960">
        <v>19.149999999999999</v>
      </c>
      <c r="G104" s="960">
        <v>11.46</v>
      </c>
      <c r="H104" s="960">
        <v>25.53</v>
      </c>
      <c r="I104" s="960">
        <v>15.28</v>
      </c>
      <c r="J104" s="962">
        <v>63.82</v>
      </c>
      <c r="K104" s="962">
        <v>38.200000000000003</v>
      </c>
      <c r="L104" s="962"/>
      <c r="M104" s="962"/>
      <c r="N104" s="962">
        <v>38.299999999999997</v>
      </c>
      <c r="O104" s="962">
        <v>22.92</v>
      </c>
      <c r="P104" s="962">
        <v>51.06</v>
      </c>
      <c r="Q104" s="962">
        <v>30.56</v>
      </c>
      <c r="R104" s="962"/>
      <c r="T104" s="962"/>
      <c r="V104" s="962"/>
      <c r="W104" s="962"/>
      <c r="X104" s="962"/>
      <c r="Y104" s="962"/>
    </row>
    <row r="105" spans="1:27" x14ac:dyDescent="0.2">
      <c r="A105" s="958">
        <v>98</v>
      </c>
      <c r="B105" s="960">
        <v>32.159999999999997</v>
      </c>
      <c r="C105" s="960">
        <v>19.25</v>
      </c>
      <c r="F105" s="960">
        <v>19.3</v>
      </c>
      <c r="G105" s="960">
        <v>11.55</v>
      </c>
      <c r="H105" s="960">
        <v>25.73</v>
      </c>
      <c r="I105" s="960">
        <v>15.4</v>
      </c>
      <c r="J105" s="962">
        <v>64.319999999999993</v>
      </c>
      <c r="K105" s="962">
        <v>38.5</v>
      </c>
      <c r="L105" s="962"/>
      <c r="M105" s="962"/>
      <c r="N105" s="962">
        <v>38.6</v>
      </c>
      <c r="O105" s="962">
        <v>23.1</v>
      </c>
      <c r="P105" s="962">
        <v>51.46</v>
      </c>
      <c r="Q105" s="962">
        <v>30.8</v>
      </c>
      <c r="R105" s="962"/>
      <c r="T105" s="962"/>
      <c r="V105" s="962"/>
      <c r="W105" s="962"/>
      <c r="X105" s="962"/>
      <c r="Y105" s="962"/>
    </row>
    <row r="106" spans="1:27" x14ac:dyDescent="0.2">
      <c r="A106" s="958">
        <v>99</v>
      </c>
      <c r="B106" s="960">
        <v>32.409999999999997</v>
      </c>
      <c r="C106" s="960">
        <v>19.39</v>
      </c>
      <c r="F106" s="960">
        <v>19.45</v>
      </c>
      <c r="G106" s="960">
        <v>11.63</v>
      </c>
      <c r="H106" s="960">
        <v>25.93</v>
      </c>
      <c r="I106" s="960">
        <v>15.51</v>
      </c>
      <c r="J106" s="962">
        <v>64.819999999999993</v>
      </c>
      <c r="K106" s="962">
        <v>38.78</v>
      </c>
      <c r="L106" s="962"/>
      <c r="M106" s="962"/>
      <c r="N106" s="962">
        <v>38.9</v>
      </c>
      <c r="O106" s="962">
        <v>23.26</v>
      </c>
      <c r="P106" s="962">
        <v>51.86</v>
      </c>
      <c r="Q106" s="962">
        <v>31.02</v>
      </c>
      <c r="R106" s="962"/>
      <c r="T106" s="962"/>
      <c r="V106" s="962"/>
      <c r="W106" s="962"/>
      <c r="X106" s="962"/>
      <c r="Y106" s="962"/>
    </row>
    <row r="107" spans="1:27" x14ac:dyDescent="0.2">
      <c r="A107" s="958">
        <v>100</v>
      </c>
      <c r="B107" s="960">
        <v>32.659999999999997</v>
      </c>
      <c r="C107" s="960">
        <v>19.54</v>
      </c>
      <c r="F107" s="960">
        <v>19.600000000000001</v>
      </c>
      <c r="G107" s="960">
        <v>11.72</v>
      </c>
      <c r="H107" s="960">
        <v>26.13</v>
      </c>
      <c r="I107" s="960">
        <v>15.63</v>
      </c>
      <c r="J107" s="962">
        <v>65.319999999999993</v>
      </c>
      <c r="K107" s="962">
        <v>39.08</v>
      </c>
      <c r="L107" s="962"/>
      <c r="M107" s="962"/>
      <c r="N107" s="962">
        <v>39.200000000000003</v>
      </c>
      <c r="O107" s="962">
        <v>23.44</v>
      </c>
      <c r="P107" s="962">
        <v>52.26</v>
      </c>
      <c r="Q107" s="962">
        <v>31.26</v>
      </c>
      <c r="R107" s="962"/>
      <c r="T107" s="962"/>
      <c r="V107" s="962"/>
      <c r="W107" s="962"/>
      <c r="X107" s="962"/>
      <c r="Y107" s="962"/>
    </row>
    <row r="108" spans="1:27" x14ac:dyDescent="0.2">
      <c r="A108" s="958">
        <v>101</v>
      </c>
      <c r="B108" s="960">
        <v>32.89</v>
      </c>
      <c r="C108" s="960">
        <v>19.670000000000002</v>
      </c>
      <c r="F108" s="960">
        <v>19.73</v>
      </c>
      <c r="G108" s="960">
        <v>11.8</v>
      </c>
      <c r="H108" s="960">
        <v>26.31</v>
      </c>
      <c r="I108" s="960">
        <v>15.74</v>
      </c>
      <c r="J108" s="962">
        <v>65.78</v>
      </c>
      <c r="K108" s="962">
        <v>39.340000000000003</v>
      </c>
      <c r="L108" s="962"/>
      <c r="M108" s="962"/>
      <c r="N108" s="962">
        <v>39.46</v>
      </c>
      <c r="O108" s="962">
        <v>23.6</v>
      </c>
      <c r="P108" s="962">
        <v>52.62</v>
      </c>
      <c r="Q108" s="962">
        <v>31.48</v>
      </c>
      <c r="R108" s="962"/>
      <c r="T108" s="962"/>
      <c r="V108" s="962"/>
      <c r="W108" s="962"/>
      <c r="X108" s="962"/>
      <c r="Y108" s="962"/>
    </row>
    <row r="109" spans="1:27" x14ac:dyDescent="0.2">
      <c r="A109" s="958">
        <v>102</v>
      </c>
      <c r="B109" s="960">
        <v>33.119999999999997</v>
      </c>
      <c r="C109" s="960">
        <v>19.809999999999999</v>
      </c>
      <c r="F109" s="960">
        <v>19.87</v>
      </c>
      <c r="G109" s="960">
        <v>11.89</v>
      </c>
      <c r="H109" s="960">
        <v>26.5</v>
      </c>
      <c r="I109" s="960">
        <v>15.85</v>
      </c>
      <c r="J109" s="962">
        <v>66.239999999999995</v>
      </c>
      <c r="K109" s="962">
        <v>39.619999999999997</v>
      </c>
      <c r="L109" s="962"/>
      <c r="M109" s="962"/>
      <c r="N109" s="962">
        <v>39.74</v>
      </c>
      <c r="O109" s="962">
        <v>23.78</v>
      </c>
      <c r="P109" s="962">
        <v>53</v>
      </c>
      <c r="Q109" s="962">
        <v>31.7</v>
      </c>
      <c r="R109" s="962"/>
      <c r="T109" s="962"/>
      <c r="V109" s="962"/>
      <c r="W109" s="962"/>
      <c r="X109" s="962"/>
      <c r="Y109" s="962"/>
    </row>
    <row r="110" spans="1:27" x14ac:dyDescent="0.2">
      <c r="A110" s="958">
        <v>103</v>
      </c>
      <c r="B110" s="960">
        <v>33.35</v>
      </c>
      <c r="C110" s="960">
        <v>19.940000000000001</v>
      </c>
      <c r="F110" s="960">
        <v>20.010000000000002</v>
      </c>
      <c r="G110" s="960">
        <v>11.96</v>
      </c>
      <c r="H110" s="960">
        <v>26.68</v>
      </c>
      <c r="I110" s="960">
        <v>15.95</v>
      </c>
      <c r="J110" s="962">
        <v>66.7</v>
      </c>
      <c r="K110" s="962">
        <v>39.880000000000003</v>
      </c>
      <c r="L110" s="962"/>
      <c r="M110" s="962"/>
      <c r="N110" s="962">
        <v>40.020000000000003</v>
      </c>
      <c r="O110" s="962">
        <v>23.92</v>
      </c>
      <c r="P110" s="962">
        <v>53.36</v>
      </c>
      <c r="Q110" s="962">
        <v>31.9</v>
      </c>
      <c r="R110" s="962"/>
      <c r="T110" s="962"/>
      <c r="V110" s="962"/>
      <c r="W110" s="962"/>
      <c r="X110" s="962"/>
      <c r="Y110" s="962"/>
    </row>
    <row r="111" spans="1:27" x14ac:dyDescent="0.2">
      <c r="A111" s="958">
        <v>104</v>
      </c>
      <c r="B111" s="960">
        <v>33.590000000000003</v>
      </c>
      <c r="C111" s="960">
        <v>20.079999999999998</v>
      </c>
      <c r="F111" s="960">
        <v>20.149999999999999</v>
      </c>
      <c r="G111" s="960">
        <v>12.05</v>
      </c>
      <c r="H111" s="960">
        <v>26.87</v>
      </c>
      <c r="I111" s="960">
        <v>16.059999999999999</v>
      </c>
      <c r="J111" s="962">
        <v>67.180000000000007</v>
      </c>
      <c r="K111" s="962">
        <v>40.159999999999997</v>
      </c>
      <c r="L111" s="962"/>
      <c r="M111" s="962"/>
      <c r="N111" s="962">
        <v>40.299999999999997</v>
      </c>
      <c r="O111" s="962">
        <v>24.1</v>
      </c>
      <c r="P111" s="962">
        <v>53.74</v>
      </c>
      <c r="Q111" s="962">
        <v>32.119999999999997</v>
      </c>
      <c r="R111" s="962"/>
      <c r="T111" s="962"/>
      <c r="V111" s="962"/>
      <c r="W111" s="962"/>
      <c r="X111" s="962"/>
      <c r="Y111" s="962"/>
    </row>
    <row r="112" spans="1:27" x14ac:dyDescent="0.2">
      <c r="A112" s="958">
        <v>105</v>
      </c>
      <c r="B112" s="960">
        <v>33.82</v>
      </c>
      <c r="C112" s="960">
        <v>20.22</v>
      </c>
      <c r="F112" s="960">
        <v>20.29</v>
      </c>
      <c r="G112" s="960">
        <v>12.13</v>
      </c>
      <c r="H112" s="960">
        <v>27.06</v>
      </c>
      <c r="I112" s="960">
        <v>16.18</v>
      </c>
      <c r="J112" s="962">
        <v>67.64</v>
      </c>
      <c r="K112" s="962">
        <v>40.44</v>
      </c>
      <c r="L112" s="962"/>
      <c r="M112" s="962"/>
      <c r="N112" s="962">
        <v>40.58</v>
      </c>
      <c r="O112" s="962">
        <v>24.26</v>
      </c>
      <c r="P112" s="962">
        <v>54.12</v>
      </c>
      <c r="Q112" s="962">
        <v>32.36</v>
      </c>
      <c r="R112" s="962"/>
      <c r="T112" s="962"/>
      <c r="V112" s="962"/>
      <c r="W112" s="962"/>
      <c r="X112" s="962"/>
      <c r="Y112" s="962"/>
    </row>
    <row r="113" spans="1:25" x14ac:dyDescent="0.2">
      <c r="A113" s="958">
        <v>106</v>
      </c>
      <c r="B113" s="960">
        <v>34.049999999999997</v>
      </c>
      <c r="C113" s="960">
        <v>20.350000000000001</v>
      </c>
      <c r="F113" s="960">
        <v>20.43</v>
      </c>
      <c r="G113" s="960">
        <v>12.21</v>
      </c>
      <c r="H113" s="960">
        <v>27.24</v>
      </c>
      <c r="I113" s="960">
        <v>16.28</v>
      </c>
      <c r="J113" s="962">
        <v>68.099999999999994</v>
      </c>
      <c r="K113" s="962">
        <v>40.700000000000003</v>
      </c>
      <c r="L113" s="962"/>
      <c r="M113" s="962"/>
      <c r="N113" s="962">
        <v>40.86</v>
      </c>
      <c r="O113" s="962">
        <v>24.42</v>
      </c>
      <c r="P113" s="962">
        <v>54.48</v>
      </c>
      <c r="Q113" s="962">
        <v>32.56</v>
      </c>
      <c r="R113" s="962"/>
      <c r="T113" s="962"/>
      <c r="V113" s="962"/>
      <c r="W113" s="962"/>
      <c r="X113" s="962"/>
      <c r="Y113" s="962"/>
    </row>
    <row r="114" spans="1:25" x14ac:dyDescent="0.2">
      <c r="A114" s="958">
        <v>107</v>
      </c>
      <c r="B114" s="960">
        <v>34.28</v>
      </c>
      <c r="C114" s="960">
        <v>20.49</v>
      </c>
      <c r="F114" s="960">
        <v>20.57</v>
      </c>
      <c r="G114" s="960">
        <v>12.29</v>
      </c>
      <c r="H114" s="960">
        <v>27.42</v>
      </c>
      <c r="I114" s="960">
        <v>16.39</v>
      </c>
      <c r="J114" s="962">
        <v>68.56</v>
      </c>
      <c r="K114" s="962">
        <v>40.98</v>
      </c>
      <c r="L114" s="962"/>
      <c r="M114" s="962"/>
      <c r="N114" s="962">
        <v>41.14</v>
      </c>
      <c r="O114" s="962">
        <v>24.58</v>
      </c>
      <c r="P114" s="962">
        <v>54.84</v>
      </c>
      <c r="Q114" s="962">
        <v>32.78</v>
      </c>
      <c r="R114" s="962"/>
      <c r="T114" s="962"/>
      <c r="V114" s="962"/>
      <c r="W114" s="962"/>
      <c r="X114" s="962"/>
      <c r="Y114" s="962"/>
    </row>
    <row r="115" spans="1:25" x14ac:dyDescent="0.2">
      <c r="A115" s="958">
        <v>108</v>
      </c>
      <c r="B115" s="960">
        <v>34.51</v>
      </c>
      <c r="C115" s="960">
        <v>20.62</v>
      </c>
      <c r="F115" s="960">
        <v>20.71</v>
      </c>
      <c r="G115" s="960">
        <v>12.37</v>
      </c>
      <c r="H115" s="960">
        <v>27.61</v>
      </c>
      <c r="I115" s="960">
        <v>16.5</v>
      </c>
      <c r="J115" s="962">
        <v>69.02</v>
      </c>
      <c r="K115" s="962">
        <v>41.24</v>
      </c>
      <c r="L115" s="962"/>
      <c r="M115" s="962"/>
      <c r="N115" s="962">
        <v>41.42</v>
      </c>
      <c r="O115" s="962">
        <v>24.74</v>
      </c>
      <c r="P115" s="962">
        <v>55.22</v>
      </c>
      <c r="Q115" s="962">
        <v>33</v>
      </c>
      <c r="R115" s="962"/>
      <c r="T115" s="962"/>
      <c r="V115" s="962"/>
      <c r="W115" s="962"/>
      <c r="X115" s="962"/>
      <c r="Y115" s="962"/>
    </row>
    <row r="116" spans="1:25" x14ac:dyDescent="0.2">
      <c r="A116" s="958">
        <v>109</v>
      </c>
      <c r="B116" s="960">
        <v>34.75</v>
      </c>
      <c r="C116" s="960">
        <v>20.76</v>
      </c>
      <c r="F116" s="960">
        <v>20.85</v>
      </c>
      <c r="G116" s="960">
        <v>12.46</v>
      </c>
      <c r="H116" s="960">
        <v>27.8</v>
      </c>
      <c r="I116" s="960">
        <v>16.61</v>
      </c>
      <c r="J116" s="962">
        <v>69.5</v>
      </c>
      <c r="K116" s="962">
        <v>41.52</v>
      </c>
      <c r="L116" s="962"/>
      <c r="M116" s="962"/>
      <c r="N116" s="962">
        <v>41.7</v>
      </c>
      <c r="O116" s="962">
        <v>24.92</v>
      </c>
      <c r="P116" s="962">
        <v>55.6</v>
      </c>
      <c r="Q116" s="962">
        <v>33.22</v>
      </c>
      <c r="R116" s="962"/>
      <c r="T116" s="962"/>
      <c r="V116" s="962"/>
      <c r="W116" s="962"/>
      <c r="X116" s="962"/>
      <c r="Y116" s="962"/>
    </row>
    <row r="117" spans="1:25" x14ac:dyDescent="0.2">
      <c r="A117" s="958">
        <v>110</v>
      </c>
      <c r="B117" s="960">
        <v>34.979999999999997</v>
      </c>
      <c r="C117" s="960">
        <v>20.9</v>
      </c>
      <c r="F117" s="960">
        <v>20.99</v>
      </c>
      <c r="G117" s="960">
        <v>12.54</v>
      </c>
      <c r="H117" s="960">
        <v>27.98</v>
      </c>
      <c r="I117" s="960">
        <v>16.72</v>
      </c>
      <c r="J117" s="962">
        <v>69.959999999999994</v>
      </c>
      <c r="K117" s="962">
        <v>41.8</v>
      </c>
      <c r="L117" s="962"/>
      <c r="M117" s="962"/>
      <c r="N117" s="962">
        <v>41.98</v>
      </c>
      <c r="O117" s="962">
        <v>25.08</v>
      </c>
      <c r="P117" s="962">
        <v>55.96</v>
      </c>
      <c r="Q117" s="962">
        <v>33.44</v>
      </c>
      <c r="R117" s="962"/>
      <c r="T117" s="962"/>
      <c r="V117" s="962"/>
      <c r="W117" s="962"/>
      <c r="X117" s="962"/>
      <c r="Y117" s="962"/>
    </row>
    <row r="118" spans="1:25" x14ac:dyDescent="0.2">
      <c r="A118" s="958">
        <v>111</v>
      </c>
      <c r="B118" s="960">
        <v>35.21</v>
      </c>
      <c r="C118" s="960">
        <v>21.03</v>
      </c>
      <c r="F118" s="960">
        <v>21.13</v>
      </c>
      <c r="G118" s="960">
        <v>12.62</v>
      </c>
      <c r="H118" s="960">
        <v>28.17</v>
      </c>
      <c r="I118" s="960">
        <v>16.82</v>
      </c>
      <c r="J118" s="962">
        <v>70.42</v>
      </c>
      <c r="K118" s="962">
        <v>42.06</v>
      </c>
      <c r="L118" s="962"/>
      <c r="M118" s="962"/>
      <c r="N118" s="962">
        <v>42.26</v>
      </c>
      <c r="O118" s="962">
        <v>25.24</v>
      </c>
      <c r="P118" s="962">
        <v>56.34</v>
      </c>
      <c r="Q118" s="962">
        <v>33.64</v>
      </c>
      <c r="R118" s="962"/>
      <c r="T118" s="962"/>
      <c r="V118" s="962"/>
      <c r="W118" s="962"/>
      <c r="X118" s="962"/>
      <c r="Y118" s="962"/>
    </row>
    <row r="119" spans="1:25" x14ac:dyDescent="0.2">
      <c r="A119" s="958">
        <v>112</v>
      </c>
      <c r="B119" s="960">
        <v>35.44</v>
      </c>
      <c r="C119" s="960">
        <v>21.17</v>
      </c>
      <c r="F119" s="960">
        <v>21.26</v>
      </c>
      <c r="G119" s="960">
        <v>12.7</v>
      </c>
      <c r="H119" s="960">
        <v>28.35</v>
      </c>
      <c r="I119" s="960">
        <v>16.940000000000001</v>
      </c>
      <c r="J119" s="962">
        <v>70.88</v>
      </c>
      <c r="K119" s="962">
        <v>42.34</v>
      </c>
      <c r="L119" s="962"/>
      <c r="M119" s="962"/>
      <c r="N119" s="962">
        <v>42.52</v>
      </c>
      <c r="O119" s="962">
        <v>25.4</v>
      </c>
      <c r="P119" s="962">
        <v>56.7</v>
      </c>
      <c r="Q119" s="962">
        <v>33.880000000000003</v>
      </c>
      <c r="R119" s="962"/>
      <c r="T119" s="962"/>
      <c r="V119" s="962"/>
      <c r="W119" s="962"/>
      <c r="X119" s="962"/>
      <c r="Y119" s="962"/>
    </row>
    <row r="120" spans="1:25" x14ac:dyDescent="0.2">
      <c r="A120" s="958">
        <v>113</v>
      </c>
      <c r="B120" s="960">
        <v>35.67</v>
      </c>
      <c r="C120" s="960">
        <v>21.3</v>
      </c>
      <c r="F120" s="960">
        <v>21.4</v>
      </c>
      <c r="G120" s="960">
        <v>12.78</v>
      </c>
      <c r="H120" s="960">
        <v>28.54</v>
      </c>
      <c r="I120" s="960">
        <v>17.04</v>
      </c>
      <c r="J120" s="962">
        <v>71.34</v>
      </c>
      <c r="K120" s="962">
        <v>42.6</v>
      </c>
      <c r="L120" s="962"/>
      <c r="M120" s="962"/>
      <c r="N120" s="962">
        <v>42.8</v>
      </c>
      <c r="O120" s="962">
        <v>25.56</v>
      </c>
      <c r="P120" s="962">
        <v>57.08</v>
      </c>
      <c r="Q120" s="962">
        <v>34.08</v>
      </c>
      <c r="R120" s="962"/>
      <c r="T120" s="962"/>
      <c r="V120" s="962"/>
      <c r="W120" s="962"/>
      <c r="X120" s="962"/>
      <c r="Y120" s="962"/>
    </row>
    <row r="121" spans="1:25" x14ac:dyDescent="0.2">
      <c r="A121" s="958">
        <v>114</v>
      </c>
      <c r="B121" s="960">
        <v>35.909999999999997</v>
      </c>
      <c r="C121" s="960">
        <v>21.44</v>
      </c>
      <c r="F121" s="960">
        <v>21.55</v>
      </c>
      <c r="G121" s="960">
        <v>12.86</v>
      </c>
      <c r="H121" s="960">
        <v>28.73</v>
      </c>
      <c r="I121" s="960">
        <v>17.149999999999999</v>
      </c>
      <c r="J121" s="962">
        <v>71.819999999999993</v>
      </c>
      <c r="K121" s="962">
        <v>42.88</v>
      </c>
      <c r="L121" s="962"/>
      <c r="M121" s="962"/>
      <c r="N121" s="962">
        <v>43.1</v>
      </c>
      <c r="O121" s="962">
        <v>25.72</v>
      </c>
      <c r="P121" s="962">
        <v>57.46</v>
      </c>
      <c r="Q121" s="962">
        <v>34.299999999999997</v>
      </c>
      <c r="R121" s="962"/>
      <c r="T121" s="962"/>
      <c r="V121" s="962"/>
      <c r="W121" s="962"/>
      <c r="X121" s="962"/>
      <c r="Y121" s="962"/>
    </row>
    <row r="122" spans="1:25" x14ac:dyDescent="0.2">
      <c r="A122" s="958">
        <v>115</v>
      </c>
      <c r="B122" s="960">
        <v>36.14</v>
      </c>
      <c r="C122" s="960">
        <v>21.57</v>
      </c>
      <c r="F122" s="960">
        <v>21.68</v>
      </c>
      <c r="G122" s="960">
        <v>12.94</v>
      </c>
      <c r="H122" s="960">
        <v>28.91</v>
      </c>
      <c r="I122" s="960">
        <v>17.260000000000002</v>
      </c>
      <c r="J122" s="962">
        <v>72.28</v>
      </c>
      <c r="K122" s="962">
        <v>43.14</v>
      </c>
      <c r="L122" s="962"/>
      <c r="M122" s="962"/>
      <c r="N122" s="962">
        <v>43.36</v>
      </c>
      <c r="O122" s="962">
        <v>25.88</v>
      </c>
      <c r="P122" s="962">
        <v>57.82</v>
      </c>
      <c r="Q122" s="962">
        <v>34.520000000000003</v>
      </c>
      <c r="R122" s="962"/>
      <c r="T122" s="962"/>
      <c r="V122" s="962"/>
      <c r="W122" s="962"/>
      <c r="X122" s="962"/>
      <c r="Y122" s="962"/>
    </row>
    <row r="123" spans="1:25" x14ac:dyDescent="0.2">
      <c r="A123" s="958">
        <v>116</v>
      </c>
      <c r="B123" s="960">
        <v>36.369999999999997</v>
      </c>
      <c r="C123" s="960">
        <v>21.71</v>
      </c>
      <c r="F123" s="960">
        <v>21.82</v>
      </c>
      <c r="G123" s="960">
        <v>13.03</v>
      </c>
      <c r="H123" s="960">
        <v>29.1</v>
      </c>
      <c r="I123" s="960">
        <v>17.37</v>
      </c>
      <c r="J123" s="962">
        <v>72.739999999999995</v>
      </c>
      <c r="K123" s="962">
        <v>43.42</v>
      </c>
      <c r="L123" s="962"/>
      <c r="M123" s="962"/>
      <c r="N123" s="962">
        <v>43.64</v>
      </c>
      <c r="O123" s="962">
        <v>26.06</v>
      </c>
      <c r="P123" s="962">
        <v>58.2</v>
      </c>
      <c r="Q123" s="962">
        <v>34.74</v>
      </c>
      <c r="R123" s="962"/>
      <c r="T123" s="962"/>
      <c r="V123" s="962"/>
      <c r="W123" s="962"/>
      <c r="X123" s="962"/>
      <c r="Y123" s="962"/>
    </row>
    <row r="124" spans="1:25" x14ac:dyDescent="0.2">
      <c r="A124" s="958">
        <v>117</v>
      </c>
      <c r="B124" s="960">
        <v>36.6</v>
      </c>
      <c r="C124" s="960">
        <v>21.85</v>
      </c>
      <c r="F124" s="960">
        <v>21.96</v>
      </c>
      <c r="G124" s="960">
        <v>13.11</v>
      </c>
      <c r="H124" s="960">
        <v>29.28</v>
      </c>
      <c r="I124" s="960">
        <v>17.48</v>
      </c>
      <c r="J124" s="962">
        <v>73.2</v>
      </c>
      <c r="K124" s="962">
        <v>43.7</v>
      </c>
      <c r="L124" s="962"/>
      <c r="M124" s="962"/>
      <c r="N124" s="962">
        <v>43.92</v>
      </c>
      <c r="O124" s="962">
        <v>26.22</v>
      </c>
      <c r="P124" s="962">
        <v>58.56</v>
      </c>
      <c r="Q124" s="962">
        <v>34.96</v>
      </c>
      <c r="R124" s="962"/>
      <c r="T124" s="962"/>
      <c r="V124" s="962"/>
      <c r="W124" s="962"/>
      <c r="X124" s="962"/>
      <c r="Y124" s="962"/>
    </row>
    <row r="125" spans="1:25" x14ac:dyDescent="0.2">
      <c r="A125" s="958">
        <v>118</v>
      </c>
      <c r="B125" s="960">
        <v>36.83</v>
      </c>
      <c r="C125" s="960">
        <v>21.98</v>
      </c>
      <c r="F125" s="960">
        <v>22.1</v>
      </c>
      <c r="G125" s="960">
        <v>13.19</v>
      </c>
      <c r="H125" s="960">
        <v>29.46</v>
      </c>
      <c r="I125" s="960">
        <v>17.579999999999998</v>
      </c>
      <c r="J125" s="962">
        <v>73.66</v>
      </c>
      <c r="K125" s="962">
        <v>43.96</v>
      </c>
      <c r="L125" s="962"/>
      <c r="M125" s="962"/>
      <c r="N125" s="962">
        <v>44.2</v>
      </c>
      <c r="O125" s="962">
        <v>26.38</v>
      </c>
      <c r="P125" s="962">
        <v>58.92</v>
      </c>
      <c r="Q125" s="962">
        <v>35.159999999999997</v>
      </c>
      <c r="R125" s="962"/>
      <c r="T125" s="962"/>
      <c r="V125" s="962"/>
      <c r="W125" s="962"/>
      <c r="X125" s="962"/>
      <c r="Y125" s="962"/>
    </row>
    <row r="126" spans="1:25" x14ac:dyDescent="0.2">
      <c r="A126" s="958">
        <v>119</v>
      </c>
      <c r="B126" s="960">
        <v>37.07</v>
      </c>
      <c r="C126" s="960">
        <v>22.12</v>
      </c>
      <c r="F126" s="960">
        <v>22.24</v>
      </c>
      <c r="G126" s="960">
        <v>13.27</v>
      </c>
      <c r="H126" s="960">
        <v>29.66</v>
      </c>
      <c r="I126" s="960">
        <v>17.7</v>
      </c>
      <c r="J126" s="962">
        <v>74.14</v>
      </c>
      <c r="K126" s="962">
        <v>44.24</v>
      </c>
      <c r="L126" s="962"/>
      <c r="M126" s="962"/>
      <c r="N126" s="962">
        <v>44.48</v>
      </c>
      <c r="O126" s="962">
        <v>26.54</v>
      </c>
      <c r="P126" s="962">
        <v>59.32</v>
      </c>
      <c r="Q126" s="962">
        <v>35.4</v>
      </c>
      <c r="R126" s="962"/>
      <c r="T126" s="962"/>
      <c r="V126" s="962"/>
      <c r="W126" s="962"/>
      <c r="X126" s="962"/>
      <c r="Y126" s="962"/>
    </row>
    <row r="127" spans="1:25" x14ac:dyDescent="0.2">
      <c r="A127" s="958">
        <v>120</v>
      </c>
      <c r="B127" s="960">
        <v>37.299999999999997</v>
      </c>
      <c r="C127" s="960">
        <v>22.25</v>
      </c>
      <c r="F127" s="960">
        <v>22.38</v>
      </c>
      <c r="G127" s="960">
        <v>13.35</v>
      </c>
      <c r="H127" s="960">
        <v>29.84</v>
      </c>
      <c r="I127" s="960">
        <v>17.8</v>
      </c>
      <c r="J127" s="962">
        <v>74.599999999999994</v>
      </c>
      <c r="K127" s="962">
        <v>44.5</v>
      </c>
      <c r="L127" s="962"/>
      <c r="M127" s="962"/>
      <c r="N127" s="962">
        <v>44.76</v>
      </c>
      <c r="O127" s="962">
        <v>26.7</v>
      </c>
      <c r="P127" s="962">
        <v>59.68</v>
      </c>
      <c r="Q127" s="962">
        <v>35.6</v>
      </c>
      <c r="R127" s="962"/>
      <c r="T127" s="962"/>
      <c r="V127" s="962"/>
      <c r="W127" s="962"/>
      <c r="X127" s="962"/>
      <c r="Y127" s="962"/>
    </row>
    <row r="128" spans="1:25" x14ac:dyDescent="0.2">
      <c r="A128" s="958">
        <v>121</v>
      </c>
      <c r="B128" s="960">
        <v>37.46</v>
      </c>
      <c r="C128" s="960">
        <v>22.35</v>
      </c>
      <c r="F128" s="960">
        <v>22.48</v>
      </c>
      <c r="G128" s="960">
        <v>13.41</v>
      </c>
      <c r="H128" s="960">
        <v>29.97</v>
      </c>
      <c r="I128" s="960">
        <v>17.88</v>
      </c>
      <c r="J128" s="962">
        <v>74.92</v>
      </c>
      <c r="K128" s="962">
        <v>44.7</v>
      </c>
      <c r="L128" s="962"/>
      <c r="M128" s="962"/>
      <c r="N128" s="962">
        <v>44.96</v>
      </c>
      <c r="O128" s="962">
        <v>26.82</v>
      </c>
      <c r="P128" s="962">
        <v>59.94</v>
      </c>
      <c r="Q128" s="962">
        <v>35.76</v>
      </c>
      <c r="R128" s="962"/>
      <c r="T128" s="962"/>
      <c r="V128" s="962"/>
      <c r="W128" s="962"/>
      <c r="X128" s="962"/>
      <c r="Y128" s="962"/>
    </row>
    <row r="129" spans="1:25" x14ac:dyDescent="0.2">
      <c r="A129" s="958">
        <v>122</v>
      </c>
      <c r="B129" s="960">
        <v>37.619999999999997</v>
      </c>
      <c r="C129" s="960">
        <v>22.44</v>
      </c>
      <c r="F129" s="960">
        <v>22.57</v>
      </c>
      <c r="G129" s="960">
        <v>13.46</v>
      </c>
      <c r="H129" s="960">
        <v>30.1</v>
      </c>
      <c r="I129" s="960">
        <v>17.95</v>
      </c>
      <c r="J129" s="962">
        <v>75.239999999999995</v>
      </c>
      <c r="K129" s="962">
        <v>44.88</v>
      </c>
      <c r="L129" s="962"/>
      <c r="M129" s="962"/>
      <c r="N129" s="962">
        <v>45.14</v>
      </c>
      <c r="O129" s="962">
        <v>26.92</v>
      </c>
      <c r="P129" s="962">
        <v>60.2</v>
      </c>
      <c r="Q129" s="962">
        <v>35.9</v>
      </c>
      <c r="R129" s="962"/>
      <c r="T129" s="962"/>
      <c r="V129" s="962"/>
      <c r="W129" s="962"/>
      <c r="X129" s="962"/>
      <c r="Y129" s="962"/>
    </row>
    <row r="130" spans="1:25" x14ac:dyDescent="0.2">
      <c r="A130" s="958">
        <v>123</v>
      </c>
      <c r="B130" s="960">
        <v>37.78</v>
      </c>
      <c r="C130" s="960">
        <v>22.53</v>
      </c>
      <c r="F130" s="960">
        <v>22.67</v>
      </c>
      <c r="G130" s="960">
        <v>13.52</v>
      </c>
      <c r="H130" s="960">
        <v>30.22</v>
      </c>
      <c r="I130" s="960">
        <v>18.02</v>
      </c>
      <c r="J130" s="962">
        <v>75.56</v>
      </c>
      <c r="K130" s="962">
        <v>45.06</v>
      </c>
      <c r="L130" s="962"/>
      <c r="M130" s="962"/>
      <c r="N130" s="962">
        <v>45.34</v>
      </c>
      <c r="O130" s="962">
        <v>27.04</v>
      </c>
      <c r="P130" s="962">
        <v>60.44</v>
      </c>
      <c r="Q130" s="962">
        <v>36.04</v>
      </c>
      <c r="R130" s="962"/>
      <c r="T130" s="962"/>
      <c r="V130" s="962"/>
      <c r="W130" s="962"/>
      <c r="X130" s="962"/>
      <c r="Y130" s="962"/>
    </row>
    <row r="131" spans="1:25" x14ac:dyDescent="0.2">
      <c r="A131" s="958">
        <v>124</v>
      </c>
      <c r="B131" s="960">
        <v>37.93</v>
      </c>
      <c r="C131" s="960">
        <v>22.63</v>
      </c>
      <c r="F131" s="960">
        <v>22.76</v>
      </c>
      <c r="G131" s="960">
        <v>13.58</v>
      </c>
      <c r="H131" s="960">
        <v>30.34</v>
      </c>
      <c r="I131" s="960">
        <v>18.100000000000001</v>
      </c>
      <c r="J131" s="962">
        <v>75.86</v>
      </c>
      <c r="K131" s="962">
        <v>45.26</v>
      </c>
      <c r="L131" s="962"/>
      <c r="M131" s="962"/>
      <c r="N131" s="962">
        <v>45.52</v>
      </c>
      <c r="O131" s="962">
        <v>27.16</v>
      </c>
      <c r="P131" s="962">
        <v>60.68</v>
      </c>
      <c r="Q131" s="962">
        <v>36.200000000000003</v>
      </c>
      <c r="R131" s="962"/>
      <c r="T131" s="962"/>
      <c r="V131" s="962"/>
      <c r="W131" s="962"/>
      <c r="X131" s="962"/>
      <c r="Y131" s="962"/>
    </row>
    <row r="132" spans="1:25" x14ac:dyDescent="0.2">
      <c r="A132" s="958">
        <v>125</v>
      </c>
      <c r="B132" s="960">
        <v>38.090000000000003</v>
      </c>
      <c r="C132" s="960">
        <v>22.72</v>
      </c>
      <c r="F132" s="960">
        <v>22.85</v>
      </c>
      <c r="G132" s="960">
        <v>13.63</v>
      </c>
      <c r="H132" s="960">
        <v>30.47</v>
      </c>
      <c r="I132" s="960">
        <v>18.18</v>
      </c>
      <c r="J132" s="962">
        <v>76.180000000000007</v>
      </c>
      <c r="K132" s="962">
        <v>45.44</v>
      </c>
      <c r="L132" s="962"/>
      <c r="M132" s="962"/>
      <c r="N132" s="962">
        <v>45.7</v>
      </c>
      <c r="O132" s="962">
        <v>27.26</v>
      </c>
      <c r="P132" s="962">
        <v>60.94</v>
      </c>
      <c r="Q132" s="962">
        <v>36.36</v>
      </c>
      <c r="R132" s="962"/>
      <c r="T132" s="962"/>
      <c r="V132" s="962"/>
      <c r="W132" s="962"/>
      <c r="X132" s="962"/>
      <c r="Y132" s="962"/>
    </row>
    <row r="133" spans="1:25" x14ac:dyDescent="0.2">
      <c r="A133" s="958">
        <v>126</v>
      </c>
      <c r="B133" s="960">
        <v>38.25</v>
      </c>
      <c r="C133" s="960">
        <v>22.81</v>
      </c>
      <c r="F133" s="960">
        <v>22.95</v>
      </c>
      <c r="G133" s="960">
        <v>13.69</v>
      </c>
      <c r="H133" s="960">
        <v>30.6</v>
      </c>
      <c r="I133" s="960">
        <v>18.25</v>
      </c>
      <c r="J133" s="962">
        <v>76.5</v>
      </c>
      <c r="K133" s="962">
        <v>45.62</v>
      </c>
      <c r="L133" s="962"/>
      <c r="M133" s="962"/>
      <c r="N133" s="962">
        <v>45.9</v>
      </c>
      <c r="O133" s="962">
        <v>27.38</v>
      </c>
      <c r="P133" s="962">
        <v>61.2</v>
      </c>
      <c r="Q133" s="962">
        <v>36.5</v>
      </c>
      <c r="R133" s="962"/>
      <c r="T133" s="962"/>
      <c r="V133" s="962"/>
      <c r="W133" s="962"/>
      <c r="X133" s="962"/>
      <c r="Y133" s="962"/>
    </row>
    <row r="134" spans="1:25" x14ac:dyDescent="0.2">
      <c r="A134" s="958">
        <v>127</v>
      </c>
      <c r="B134" s="960">
        <v>38.409999999999997</v>
      </c>
      <c r="C134" s="960">
        <v>22.9</v>
      </c>
      <c r="F134" s="960">
        <v>23.05</v>
      </c>
      <c r="G134" s="960">
        <v>13.74</v>
      </c>
      <c r="H134" s="960">
        <v>30.73</v>
      </c>
      <c r="I134" s="960">
        <v>18.32</v>
      </c>
      <c r="J134" s="962">
        <v>76.819999999999993</v>
      </c>
      <c r="K134" s="962">
        <v>45.8</v>
      </c>
      <c r="L134" s="962"/>
      <c r="M134" s="962"/>
      <c r="N134" s="962">
        <v>46.1</v>
      </c>
      <c r="O134" s="962">
        <v>27.48</v>
      </c>
      <c r="P134" s="962">
        <v>61.46</v>
      </c>
      <c r="Q134" s="962">
        <v>36.64</v>
      </c>
      <c r="R134" s="962"/>
      <c r="T134" s="962"/>
      <c r="V134" s="962"/>
      <c r="W134" s="962"/>
      <c r="X134" s="962"/>
      <c r="Y134" s="962"/>
    </row>
    <row r="135" spans="1:25" x14ac:dyDescent="0.2">
      <c r="A135" s="958">
        <v>128</v>
      </c>
      <c r="B135" s="960">
        <v>38.57</v>
      </c>
      <c r="C135" s="960">
        <v>23</v>
      </c>
      <c r="F135" s="960">
        <v>23.14</v>
      </c>
      <c r="G135" s="960">
        <v>13.8</v>
      </c>
      <c r="H135" s="960">
        <v>30.86</v>
      </c>
      <c r="I135" s="960">
        <v>18.399999999999999</v>
      </c>
      <c r="J135" s="962">
        <v>77.14</v>
      </c>
      <c r="K135" s="962">
        <v>46</v>
      </c>
      <c r="L135" s="962"/>
      <c r="M135" s="962"/>
      <c r="N135" s="962">
        <v>46.28</v>
      </c>
      <c r="O135" s="962">
        <v>27.6</v>
      </c>
      <c r="P135" s="962">
        <v>61.72</v>
      </c>
      <c r="Q135" s="962">
        <v>36.799999999999997</v>
      </c>
      <c r="R135" s="962"/>
      <c r="T135" s="962"/>
      <c r="V135" s="962"/>
      <c r="W135" s="962"/>
      <c r="X135" s="962"/>
      <c r="Y135" s="962"/>
    </row>
    <row r="136" spans="1:25" x14ac:dyDescent="0.2">
      <c r="A136" s="958">
        <v>129</v>
      </c>
      <c r="B136" s="960">
        <v>38.729999999999997</v>
      </c>
      <c r="C136" s="960">
        <v>23.09</v>
      </c>
      <c r="F136" s="960">
        <v>23.24</v>
      </c>
      <c r="G136" s="960">
        <v>13.85</v>
      </c>
      <c r="H136" s="960">
        <v>30.98</v>
      </c>
      <c r="I136" s="960">
        <v>18.47</v>
      </c>
      <c r="J136" s="962">
        <v>77.459999999999994</v>
      </c>
      <c r="K136" s="962">
        <v>46.18</v>
      </c>
      <c r="L136" s="962"/>
      <c r="M136" s="962"/>
      <c r="N136" s="962">
        <v>46.48</v>
      </c>
      <c r="O136" s="962">
        <v>27.7</v>
      </c>
      <c r="P136" s="962">
        <v>61.96</v>
      </c>
      <c r="Q136" s="962">
        <v>36.94</v>
      </c>
      <c r="R136" s="962"/>
      <c r="T136" s="962"/>
      <c r="V136" s="962"/>
      <c r="W136" s="962"/>
      <c r="X136" s="962"/>
      <c r="Y136" s="962"/>
    </row>
    <row r="137" spans="1:25" x14ac:dyDescent="0.2">
      <c r="A137" s="958">
        <v>130</v>
      </c>
      <c r="B137" s="960">
        <v>38.89</v>
      </c>
      <c r="C137" s="960">
        <v>23.18</v>
      </c>
      <c r="F137" s="960">
        <v>23.33</v>
      </c>
      <c r="G137" s="960">
        <v>13.91</v>
      </c>
      <c r="H137" s="960">
        <v>31.11</v>
      </c>
      <c r="I137" s="960">
        <v>18.54</v>
      </c>
      <c r="J137" s="962">
        <v>77.78</v>
      </c>
      <c r="K137" s="962">
        <v>46.36</v>
      </c>
      <c r="L137" s="962"/>
      <c r="M137" s="962"/>
      <c r="N137" s="962">
        <v>46.66</v>
      </c>
      <c r="O137" s="962">
        <v>27.82</v>
      </c>
      <c r="P137" s="962">
        <v>62.22</v>
      </c>
      <c r="Q137" s="962">
        <v>37.08</v>
      </c>
      <c r="R137" s="962"/>
      <c r="T137" s="962"/>
      <c r="V137" s="962"/>
      <c r="W137" s="962"/>
      <c r="X137" s="962"/>
      <c r="Y137" s="962"/>
    </row>
    <row r="138" spans="1:25" x14ac:dyDescent="0.2">
      <c r="A138" s="958">
        <v>131</v>
      </c>
      <c r="B138" s="960">
        <v>39.049999999999997</v>
      </c>
      <c r="C138" s="960">
        <v>23.28</v>
      </c>
      <c r="F138" s="960">
        <v>23.43</v>
      </c>
      <c r="G138" s="960">
        <v>13.97</v>
      </c>
      <c r="H138" s="960">
        <v>31.24</v>
      </c>
      <c r="I138" s="960">
        <v>18.62</v>
      </c>
      <c r="J138" s="962">
        <v>78.099999999999994</v>
      </c>
      <c r="K138" s="962">
        <v>46.56</v>
      </c>
      <c r="L138" s="962"/>
      <c r="M138" s="962"/>
      <c r="N138" s="962">
        <v>46.86</v>
      </c>
      <c r="O138" s="962">
        <v>27.94</v>
      </c>
      <c r="P138" s="962">
        <v>62.48</v>
      </c>
      <c r="Q138" s="962">
        <v>37.24</v>
      </c>
      <c r="R138" s="962"/>
      <c r="T138" s="962"/>
      <c r="V138" s="962"/>
      <c r="W138" s="962"/>
      <c r="X138" s="962"/>
      <c r="Y138" s="962"/>
    </row>
    <row r="139" spans="1:25" x14ac:dyDescent="0.2">
      <c r="A139" s="958">
        <v>132</v>
      </c>
      <c r="B139" s="960">
        <v>39.21</v>
      </c>
      <c r="C139" s="960">
        <v>23.37</v>
      </c>
      <c r="F139" s="960">
        <v>23.53</v>
      </c>
      <c r="G139" s="960">
        <v>14.02</v>
      </c>
      <c r="H139" s="960">
        <v>31.37</v>
      </c>
      <c r="I139" s="960">
        <v>18.7</v>
      </c>
      <c r="J139" s="962">
        <v>78.42</v>
      </c>
      <c r="K139" s="962">
        <v>46.74</v>
      </c>
      <c r="L139" s="962"/>
      <c r="M139" s="962"/>
      <c r="N139" s="962">
        <v>47.06</v>
      </c>
      <c r="O139" s="962">
        <v>28.04</v>
      </c>
      <c r="P139" s="962">
        <v>62.74</v>
      </c>
      <c r="Q139" s="962">
        <v>37.4</v>
      </c>
      <c r="R139" s="962"/>
      <c r="T139" s="962"/>
      <c r="V139" s="962"/>
      <c r="W139" s="962"/>
      <c r="X139" s="962"/>
      <c r="Y139" s="962"/>
    </row>
    <row r="140" spans="1:25" x14ac:dyDescent="0.2">
      <c r="A140" s="958">
        <v>133</v>
      </c>
      <c r="B140" s="960">
        <v>39.369999999999997</v>
      </c>
      <c r="C140" s="960">
        <v>23.46</v>
      </c>
      <c r="F140" s="960">
        <v>23.62</v>
      </c>
      <c r="G140" s="960">
        <v>14.08</v>
      </c>
      <c r="H140" s="960">
        <v>31.5</v>
      </c>
      <c r="I140" s="960">
        <v>18.77</v>
      </c>
      <c r="J140" s="962">
        <v>78.739999999999995</v>
      </c>
      <c r="K140" s="962">
        <v>46.92</v>
      </c>
      <c r="L140" s="962"/>
      <c r="M140" s="962"/>
      <c r="N140" s="962">
        <v>47.24</v>
      </c>
      <c r="O140" s="962">
        <v>28.16</v>
      </c>
      <c r="P140" s="962">
        <v>63</v>
      </c>
      <c r="Q140" s="962">
        <v>37.54</v>
      </c>
      <c r="R140" s="962"/>
      <c r="T140" s="962"/>
      <c r="V140" s="962"/>
      <c r="W140" s="962"/>
      <c r="X140" s="962"/>
      <c r="Y140" s="962"/>
    </row>
    <row r="141" spans="1:25" x14ac:dyDescent="0.2">
      <c r="A141" s="958">
        <v>134</v>
      </c>
      <c r="B141" s="960">
        <v>39.53</v>
      </c>
      <c r="C141" s="960">
        <v>23.56</v>
      </c>
      <c r="F141" s="960">
        <v>23.72</v>
      </c>
      <c r="G141" s="960">
        <v>14.14</v>
      </c>
      <c r="H141" s="960">
        <v>31.62</v>
      </c>
      <c r="I141" s="960">
        <v>18.850000000000001</v>
      </c>
      <c r="J141" s="962">
        <v>79.06</v>
      </c>
      <c r="K141" s="962">
        <v>47.12</v>
      </c>
      <c r="L141" s="962"/>
      <c r="M141" s="962"/>
      <c r="N141" s="962">
        <v>47.44</v>
      </c>
      <c r="O141" s="962">
        <v>28.28</v>
      </c>
      <c r="P141" s="962">
        <v>63.24</v>
      </c>
      <c r="Q141" s="962">
        <v>37.700000000000003</v>
      </c>
      <c r="R141" s="962"/>
      <c r="T141" s="962"/>
      <c r="V141" s="962"/>
      <c r="W141" s="962"/>
      <c r="X141" s="962"/>
      <c r="Y141" s="962"/>
    </row>
    <row r="142" spans="1:25" x14ac:dyDescent="0.2">
      <c r="A142" s="958">
        <v>135</v>
      </c>
      <c r="B142" s="960">
        <v>39.68</v>
      </c>
      <c r="C142" s="960">
        <v>23.65</v>
      </c>
      <c r="F142" s="960">
        <v>23.81</v>
      </c>
      <c r="G142" s="960">
        <v>14.19</v>
      </c>
      <c r="H142" s="960">
        <v>31.74</v>
      </c>
      <c r="I142" s="960">
        <v>18.920000000000002</v>
      </c>
      <c r="J142" s="962">
        <v>79.36</v>
      </c>
      <c r="K142" s="962">
        <v>47.3</v>
      </c>
      <c r="L142" s="962"/>
      <c r="M142" s="962"/>
      <c r="N142" s="962">
        <v>47.62</v>
      </c>
      <c r="O142" s="962">
        <v>28.38</v>
      </c>
      <c r="P142" s="962">
        <v>63.48</v>
      </c>
      <c r="Q142" s="962">
        <v>37.840000000000003</v>
      </c>
      <c r="R142" s="962"/>
      <c r="T142" s="962"/>
      <c r="V142" s="962"/>
      <c r="W142" s="962"/>
      <c r="X142" s="962"/>
      <c r="Y142" s="962"/>
    </row>
    <row r="143" spans="1:25" x14ac:dyDescent="0.2">
      <c r="A143" s="958">
        <v>136</v>
      </c>
      <c r="B143" s="960">
        <v>39.840000000000003</v>
      </c>
      <c r="C143" s="960">
        <v>23.74</v>
      </c>
      <c r="F143" s="960">
        <v>23.9</v>
      </c>
      <c r="G143" s="960">
        <v>14.24</v>
      </c>
      <c r="H143" s="960">
        <v>31.87</v>
      </c>
      <c r="I143" s="960">
        <v>18.989999999999998</v>
      </c>
      <c r="J143" s="962">
        <v>79.680000000000007</v>
      </c>
      <c r="K143" s="962">
        <v>47.48</v>
      </c>
      <c r="L143" s="962"/>
      <c r="M143" s="962"/>
      <c r="N143" s="962">
        <v>47.8</v>
      </c>
      <c r="O143" s="962">
        <v>28.48</v>
      </c>
      <c r="P143" s="962">
        <v>63.74</v>
      </c>
      <c r="Q143" s="962">
        <v>37.979999999999997</v>
      </c>
      <c r="R143" s="962"/>
      <c r="T143" s="962"/>
      <c r="V143" s="962"/>
      <c r="W143" s="962"/>
      <c r="X143" s="962"/>
      <c r="Y143" s="962"/>
    </row>
    <row r="144" spans="1:25" x14ac:dyDescent="0.2">
      <c r="A144" s="958">
        <v>137</v>
      </c>
      <c r="B144" s="960">
        <v>40</v>
      </c>
      <c r="C144" s="960">
        <v>23.84</v>
      </c>
      <c r="F144" s="960">
        <v>24</v>
      </c>
      <c r="G144" s="960">
        <v>14.3</v>
      </c>
      <c r="H144" s="960">
        <v>32</v>
      </c>
      <c r="I144" s="960">
        <v>19.07</v>
      </c>
      <c r="J144" s="962">
        <v>80</v>
      </c>
      <c r="K144" s="962">
        <v>47.68</v>
      </c>
      <c r="L144" s="962"/>
      <c r="M144" s="962"/>
      <c r="N144" s="962">
        <v>48</v>
      </c>
      <c r="O144" s="962">
        <v>28.6</v>
      </c>
      <c r="P144" s="962">
        <v>64</v>
      </c>
      <c r="Q144" s="962">
        <v>38.14</v>
      </c>
      <c r="R144" s="962"/>
      <c r="T144" s="962"/>
      <c r="V144" s="962"/>
      <c r="W144" s="962"/>
      <c r="X144" s="962"/>
      <c r="Y144" s="962"/>
    </row>
    <row r="145" spans="1:25" x14ac:dyDescent="0.2">
      <c r="A145" s="958">
        <v>138</v>
      </c>
      <c r="B145" s="960">
        <v>40.159999999999997</v>
      </c>
      <c r="C145" s="960">
        <v>23.93</v>
      </c>
      <c r="F145" s="960">
        <v>24.1</v>
      </c>
      <c r="G145" s="960">
        <v>14.36</v>
      </c>
      <c r="H145" s="960">
        <v>32.130000000000003</v>
      </c>
      <c r="I145" s="960">
        <v>19.14</v>
      </c>
      <c r="J145" s="962">
        <v>80.319999999999993</v>
      </c>
      <c r="K145" s="962">
        <v>47.86</v>
      </c>
      <c r="L145" s="962"/>
      <c r="M145" s="962"/>
      <c r="N145" s="962">
        <v>48.2</v>
      </c>
      <c r="O145" s="962">
        <v>28.72</v>
      </c>
      <c r="P145" s="962">
        <v>64.260000000000005</v>
      </c>
      <c r="Q145" s="962">
        <v>38.28</v>
      </c>
      <c r="R145" s="962"/>
      <c r="T145" s="962"/>
      <c r="V145" s="962"/>
      <c r="W145" s="962"/>
      <c r="X145" s="962"/>
      <c r="Y145" s="962"/>
    </row>
    <row r="146" spans="1:25" x14ac:dyDescent="0.2">
      <c r="A146" s="958">
        <v>139</v>
      </c>
      <c r="B146" s="960">
        <v>40.32</v>
      </c>
      <c r="C146" s="960">
        <v>24.02</v>
      </c>
      <c r="F146" s="960">
        <v>24.19</v>
      </c>
      <c r="G146" s="960">
        <v>14.41</v>
      </c>
      <c r="H146" s="960">
        <v>32.26</v>
      </c>
      <c r="I146" s="960">
        <v>19.22</v>
      </c>
      <c r="J146" s="962">
        <v>80.64</v>
      </c>
      <c r="K146" s="962">
        <v>48.04</v>
      </c>
      <c r="L146" s="962"/>
      <c r="M146" s="962"/>
      <c r="N146" s="962">
        <v>48.38</v>
      </c>
      <c r="O146" s="962">
        <v>28.82</v>
      </c>
      <c r="P146" s="962">
        <v>64.52</v>
      </c>
      <c r="Q146" s="962">
        <v>38.44</v>
      </c>
      <c r="R146" s="962"/>
      <c r="T146" s="962"/>
      <c r="V146" s="962"/>
      <c r="W146" s="962"/>
      <c r="X146" s="962"/>
      <c r="Y146" s="962"/>
    </row>
    <row r="147" spans="1:25" x14ac:dyDescent="0.2">
      <c r="A147" s="958">
        <v>140</v>
      </c>
      <c r="B147" s="960">
        <v>40.479999999999997</v>
      </c>
      <c r="C147" s="960">
        <v>24.12</v>
      </c>
      <c r="F147" s="960">
        <v>24.29</v>
      </c>
      <c r="G147" s="960">
        <v>14.47</v>
      </c>
      <c r="H147" s="960">
        <v>32.380000000000003</v>
      </c>
      <c r="I147" s="960">
        <v>19.3</v>
      </c>
      <c r="J147" s="962">
        <v>80.959999999999994</v>
      </c>
      <c r="K147" s="962">
        <v>48.24</v>
      </c>
      <c r="L147" s="962"/>
      <c r="M147" s="962"/>
      <c r="N147" s="962">
        <v>48.58</v>
      </c>
      <c r="O147" s="962">
        <v>28.94</v>
      </c>
      <c r="P147" s="962">
        <v>64.760000000000005</v>
      </c>
      <c r="Q147" s="962">
        <v>38.6</v>
      </c>
      <c r="R147" s="962"/>
      <c r="T147" s="962"/>
      <c r="V147" s="962"/>
      <c r="W147" s="962"/>
      <c r="X147" s="962"/>
      <c r="Y147" s="962"/>
    </row>
    <row r="148" spans="1:25" x14ac:dyDescent="0.2">
      <c r="A148" s="958">
        <v>141</v>
      </c>
      <c r="B148" s="960">
        <v>40.64</v>
      </c>
      <c r="C148" s="960">
        <v>24.21</v>
      </c>
      <c r="F148" s="960">
        <v>24.38</v>
      </c>
      <c r="G148" s="960">
        <v>14.53</v>
      </c>
      <c r="H148" s="960">
        <v>32.51</v>
      </c>
      <c r="I148" s="960">
        <v>19.37</v>
      </c>
      <c r="J148" s="962">
        <v>81.28</v>
      </c>
      <c r="K148" s="962">
        <v>48.42</v>
      </c>
      <c r="L148" s="962"/>
      <c r="M148" s="962"/>
      <c r="N148" s="962">
        <v>48.76</v>
      </c>
      <c r="O148" s="962">
        <v>29.06</v>
      </c>
      <c r="P148" s="962">
        <v>65.02</v>
      </c>
      <c r="Q148" s="962">
        <v>38.74</v>
      </c>
      <c r="R148" s="962"/>
      <c r="T148" s="962"/>
      <c r="V148" s="962"/>
      <c r="W148" s="962"/>
      <c r="X148" s="962"/>
      <c r="Y148" s="962"/>
    </row>
    <row r="149" spans="1:25" x14ac:dyDescent="0.2">
      <c r="A149" s="958">
        <v>142</v>
      </c>
      <c r="B149" s="960">
        <v>40.799999999999997</v>
      </c>
      <c r="C149" s="960">
        <v>24.3</v>
      </c>
      <c r="F149" s="960">
        <v>24.48</v>
      </c>
      <c r="G149" s="960">
        <v>14.58</v>
      </c>
      <c r="H149" s="960">
        <v>32.64</v>
      </c>
      <c r="I149" s="960">
        <v>19.440000000000001</v>
      </c>
      <c r="J149" s="962">
        <v>81.599999999999994</v>
      </c>
      <c r="K149" s="962">
        <v>48.6</v>
      </c>
      <c r="L149" s="962"/>
      <c r="M149" s="962"/>
      <c r="N149" s="962">
        <v>48.96</v>
      </c>
      <c r="O149" s="962">
        <v>29.16</v>
      </c>
      <c r="P149" s="962">
        <v>65.28</v>
      </c>
      <c r="Q149" s="962">
        <v>38.880000000000003</v>
      </c>
      <c r="R149" s="962"/>
      <c r="T149" s="962"/>
      <c r="V149" s="962"/>
      <c r="W149" s="962"/>
      <c r="X149" s="962"/>
      <c r="Y149" s="962"/>
    </row>
    <row r="150" spans="1:25" x14ac:dyDescent="0.2">
      <c r="A150" s="958">
        <v>143</v>
      </c>
      <c r="B150" s="960">
        <v>40.96</v>
      </c>
      <c r="C150" s="960">
        <v>24.39</v>
      </c>
      <c r="F150" s="960">
        <v>24.58</v>
      </c>
      <c r="G150" s="960">
        <v>14.63</v>
      </c>
      <c r="H150" s="960">
        <v>32.770000000000003</v>
      </c>
      <c r="I150" s="960">
        <v>19.510000000000002</v>
      </c>
      <c r="J150" s="962">
        <v>81.92</v>
      </c>
      <c r="K150" s="962">
        <v>48.78</v>
      </c>
      <c r="L150" s="962"/>
      <c r="M150" s="962"/>
      <c r="N150" s="962">
        <v>49.16</v>
      </c>
      <c r="O150" s="962">
        <v>29.26</v>
      </c>
      <c r="P150" s="962">
        <v>65.540000000000006</v>
      </c>
      <c r="Q150" s="962">
        <v>39.020000000000003</v>
      </c>
      <c r="R150" s="962"/>
      <c r="T150" s="962"/>
      <c r="V150" s="962"/>
      <c r="W150" s="962"/>
      <c r="X150" s="962"/>
      <c r="Y150" s="962"/>
    </row>
    <row r="151" spans="1:25" x14ac:dyDescent="0.2">
      <c r="A151" s="958">
        <v>144</v>
      </c>
      <c r="B151" s="960">
        <v>41.12</v>
      </c>
      <c r="C151" s="960">
        <v>24.49</v>
      </c>
      <c r="F151" s="960">
        <v>24.67</v>
      </c>
      <c r="G151" s="960">
        <v>14.69</v>
      </c>
      <c r="H151" s="960">
        <v>32.9</v>
      </c>
      <c r="I151" s="960">
        <v>19.59</v>
      </c>
      <c r="J151" s="962">
        <v>82.24</v>
      </c>
      <c r="K151" s="962">
        <v>48.98</v>
      </c>
      <c r="L151" s="962"/>
      <c r="M151" s="962"/>
      <c r="N151" s="962">
        <v>49.34</v>
      </c>
      <c r="O151" s="962">
        <v>29.38</v>
      </c>
      <c r="P151" s="962">
        <v>65.8</v>
      </c>
      <c r="Q151" s="962">
        <v>39.18</v>
      </c>
      <c r="R151" s="962"/>
      <c r="T151" s="962"/>
      <c r="V151" s="962"/>
      <c r="W151" s="962"/>
      <c r="X151" s="962"/>
      <c r="Y151" s="962"/>
    </row>
    <row r="152" spans="1:25" x14ac:dyDescent="0.2">
      <c r="A152" s="958">
        <v>145</v>
      </c>
      <c r="B152" s="960">
        <v>41.28</v>
      </c>
      <c r="C152" s="960">
        <v>24.58</v>
      </c>
      <c r="F152" s="960">
        <v>24.77</v>
      </c>
      <c r="G152" s="960">
        <v>14.75</v>
      </c>
      <c r="H152" s="960">
        <v>33.020000000000003</v>
      </c>
      <c r="I152" s="960">
        <v>19.66</v>
      </c>
      <c r="J152" s="962">
        <v>82.56</v>
      </c>
      <c r="K152" s="962">
        <v>49.16</v>
      </c>
      <c r="L152" s="962"/>
      <c r="M152" s="962"/>
      <c r="N152" s="962">
        <v>49.54</v>
      </c>
      <c r="O152" s="962">
        <v>29.5</v>
      </c>
      <c r="P152" s="962">
        <v>66.040000000000006</v>
      </c>
      <c r="Q152" s="962">
        <v>39.32</v>
      </c>
      <c r="R152" s="962"/>
      <c r="T152" s="962"/>
      <c r="V152" s="962"/>
      <c r="W152" s="962"/>
      <c r="X152" s="962"/>
      <c r="Y152" s="962"/>
    </row>
    <row r="153" spans="1:25" x14ac:dyDescent="0.2">
      <c r="A153" s="958">
        <v>146</v>
      </c>
      <c r="B153" s="960">
        <v>41.43</v>
      </c>
      <c r="C153" s="960">
        <v>24.67</v>
      </c>
      <c r="F153" s="960">
        <v>24.86</v>
      </c>
      <c r="G153" s="960">
        <v>14.8</v>
      </c>
      <c r="H153" s="960">
        <v>33.14</v>
      </c>
      <c r="I153" s="960">
        <v>19.739999999999998</v>
      </c>
      <c r="J153" s="962">
        <v>82.86</v>
      </c>
      <c r="K153" s="962">
        <v>49.34</v>
      </c>
      <c r="L153" s="962"/>
      <c r="M153" s="962"/>
      <c r="N153" s="962">
        <v>49.72</v>
      </c>
      <c r="O153" s="962">
        <v>29.6</v>
      </c>
      <c r="P153" s="962">
        <v>66.28</v>
      </c>
      <c r="Q153" s="962">
        <v>39.479999999999997</v>
      </c>
      <c r="R153" s="962"/>
      <c r="T153" s="962"/>
      <c r="V153" s="962"/>
      <c r="W153" s="962"/>
      <c r="X153" s="962"/>
      <c r="Y153" s="962"/>
    </row>
    <row r="154" spans="1:25" x14ac:dyDescent="0.2">
      <c r="A154" s="958">
        <v>147</v>
      </c>
      <c r="B154" s="960">
        <v>41.59</v>
      </c>
      <c r="C154" s="960">
        <v>24.77</v>
      </c>
      <c r="F154" s="960">
        <v>24.95</v>
      </c>
      <c r="G154" s="960">
        <v>14.86</v>
      </c>
      <c r="H154" s="960">
        <v>33.270000000000003</v>
      </c>
      <c r="I154" s="960">
        <v>19.82</v>
      </c>
      <c r="J154" s="962">
        <v>83.18</v>
      </c>
      <c r="K154" s="962">
        <v>49.54</v>
      </c>
      <c r="L154" s="962"/>
      <c r="M154" s="962"/>
      <c r="N154" s="962">
        <v>49.9</v>
      </c>
      <c r="O154" s="962">
        <v>29.72</v>
      </c>
      <c r="P154" s="962">
        <v>66.540000000000006</v>
      </c>
      <c r="Q154" s="962">
        <v>39.64</v>
      </c>
      <c r="R154" s="962"/>
      <c r="T154" s="962"/>
      <c r="V154" s="962"/>
      <c r="W154" s="962"/>
      <c r="X154" s="962"/>
      <c r="Y154" s="962"/>
    </row>
    <row r="155" spans="1:25" x14ac:dyDescent="0.2">
      <c r="A155" s="958">
        <v>148</v>
      </c>
      <c r="B155" s="960">
        <v>41.75</v>
      </c>
      <c r="C155" s="960">
        <v>24.86</v>
      </c>
      <c r="F155" s="960">
        <v>25.05</v>
      </c>
      <c r="G155" s="960">
        <v>14.92</v>
      </c>
      <c r="H155" s="960">
        <v>33.4</v>
      </c>
      <c r="I155" s="960">
        <v>19.89</v>
      </c>
      <c r="J155" s="962">
        <v>83.5</v>
      </c>
      <c r="K155" s="962">
        <v>49.72</v>
      </c>
      <c r="L155" s="962"/>
      <c r="M155" s="962"/>
      <c r="N155" s="962">
        <v>50.1</v>
      </c>
      <c r="O155" s="962">
        <v>29.84</v>
      </c>
      <c r="P155" s="962">
        <v>66.8</v>
      </c>
      <c r="Q155" s="962">
        <v>39.78</v>
      </c>
      <c r="R155" s="962"/>
      <c r="T155" s="962"/>
      <c r="V155" s="962"/>
      <c r="W155" s="962"/>
      <c r="X155" s="962"/>
      <c r="Y155" s="962"/>
    </row>
    <row r="156" spans="1:25" x14ac:dyDescent="0.2">
      <c r="A156" s="958">
        <v>149</v>
      </c>
      <c r="B156" s="960">
        <v>41.91</v>
      </c>
      <c r="C156" s="960">
        <v>24.95</v>
      </c>
      <c r="F156" s="960">
        <v>25.15</v>
      </c>
      <c r="G156" s="960">
        <v>14.97</v>
      </c>
      <c r="H156" s="960">
        <v>33.53</v>
      </c>
      <c r="I156" s="960">
        <v>19.96</v>
      </c>
      <c r="J156" s="962">
        <v>83.82</v>
      </c>
      <c r="K156" s="962">
        <v>49.9</v>
      </c>
      <c r="L156" s="962"/>
      <c r="M156" s="962"/>
      <c r="N156" s="962">
        <v>50.3</v>
      </c>
      <c r="O156" s="962">
        <v>29.94</v>
      </c>
      <c r="P156" s="962">
        <v>67.06</v>
      </c>
      <c r="Q156" s="962">
        <v>39.92</v>
      </c>
      <c r="R156" s="962"/>
      <c r="T156" s="962"/>
      <c r="V156" s="962"/>
      <c r="W156" s="962"/>
      <c r="X156" s="962"/>
      <c r="Y156" s="962"/>
    </row>
    <row r="157" spans="1:25" x14ac:dyDescent="0.2">
      <c r="A157" s="958">
        <v>150</v>
      </c>
      <c r="B157" s="960">
        <v>42.07</v>
      </c>
      <c r="C157" s="960">
        <v>25.05</v>
      </c>
      <c r="F157" s="960">
        <v>25.24</v>
      </c>
      <c r="G157" s="960">
        <v>15.03</v>
      </c>
      <c r="H157" s="960">
        <v>33.659999999999997</v>
      </c>
      <c r="I157" s="960">
        <v>20.04</v>
      </c>
      <c r="J157" s="962">
        <v>84.14</v>
      </c>
      <c r="K157" s="962">
        <v>50.1</v>
      </c>
      <c r="L157" s="962"/>
      <c r="M157" s="962"/>
      <c r="N157" s="962">
        <v>50.48</v>
      </c>
      <c r="O157" s="962">
        <v>30.06</v>
      </c>
      <c r="P157" s="962">
        <v>67.319999999999993</v>
      </c>
      <c r="Q157" s="962">
        <v>40.08</v>
      </c>
      <c r="R157" s="962"/>
      <c r="T157" s="962"/>
      <c r="V157" s="962"/>
      <c r="W157" s="962"/>
      <c r="X157" s="962"/>
      <c r="Y157" s="962"/>
    </row>
    <row r="158" spans="1:25" x14ac:dyDescent="0.2">
      <c r="A158" s="958">
        <v>151</v>
      </c>
      <c r="B158" s="960">
        <v>42.2</v>
      </c>
      <c r="C158" s="960">
        <v>25.12</v>
      </c>
      <c r="F158" s="960">
        <v>25.32</v>
      </c>
      <c r="G158" s="960">
        <v>15.07</v>
      </c>
      <c r="H158" s="960">
        <v>33.76</v>
      </c>
      <c r="I158" s="960">
        <v>20.100000000000001</v>
      </c>
      <c r="J158" s="962">
        <v>84.4</v>
      </c>
      <c r="K158" s="962">
        <v>50.24</v>
      </c>
      <c r="L158" s="962"/>
      <c r="M158" s="962"/>
      <c r="N158" s="962">
        <v>50.64</v>
      </c>
      <c r="O158" s="962">
        <v>30.14</v>
      </c>
      <c r="P158" s="962">
        <v>67.52</v>
      </c>
      <c r="Q158" s="962">
        <v>40.200000000000003</v>
      </c>
      <c r="R158" s="962"/>
      <c r="T158" s="962"/>
      <c r="V158" s="962"/>
      <c r="W158" s="962"/>
      <c r="X158" s="962"/>
      <c r="Y158" s="962"/>
    </row>
    <row r="159" spans="1:25" x14ac:dyDescent="0.2">
      <c r="A159" s="958">
        <v>152</v>
      </c>
      <c r="B159" s="960">
        <v>42.34</v>
      </c>
      <c r="C159" s="960">
        <v>25.2</v>
      </c>
      <c r="F159" s="960">
        <v>25.4</v>
      </c>
      <c r="G159" s="960">
        <v>15.12</v>
      </c>
      <c r="H159" s="960">
        <v>33.869999999999997</v>
      </c>
      <c r="I159" s="960">
        <v>20.16</v>
      </c>
      <c r="J159" s="962">
        <v>84.68</v>
      </c>
      <c r="K159" s="962">
        <v>50.4</v>
      </c>
      <c r="L159" s="962"/>
      <c r="M159" s="962"/>
      <c r="N159" s="962">
        <v>50.8</v>
      </c>
      <c r="O159" s="962">
        <v>30.24</v>
      </c>
      <c r="P159" s="962">
        <v>67.739999999999995</v>
      </c>
      <c r="Q159" s="962">
        <v>40.32</v>
      </c>
      <c r="R159" s="962"/>
      <c r="T159" s="962"/>
      <c r="V159" s="962"/>
      <c r="W159" s="962"/>
      <c r="X159" s="962"/>
      <c r="Y159" s="962"/>
    </row>
    <row r="160" spans="1:25" x14ac:dyDescent="0.2">
      <c r="A160" s="958">
        <v>153</v>
      </c>
      <c r="B160" s="960">
        <v>42.47</v>
      </c>
      <c r="C160" s="960">
        <v>25.28</v>
      </c>
      <c r="F160" s="960">
        <v>25.48</v>
      </c>
      <c r="G160" s="960">
        <v>15.17</v>
      </c>
      <c r="H160" s="960">
        <v>33.979999999999997</v>
      </c>
      <c r="I160" s="960">
        <v>20.22</v>
      </c>
      <c r="J160" s="962">
        <v>84.94</v>
      </c>
      <c r="K160" s="962">
        <v>50.56</v>
      </c>
      <c r="L160" s="962"/>
      <c r="M160" s="962"/>
      <c r="N160" s="962">
        <v>50.96</v>
      </c>
      <c r="O160" s="962">
        <v>30.34</v>
      </c>
      <c r="P160" s="962">
        <v>67.959999999999994</v>
      </c>
      <c r="Q160" s="962">
        <v>40.44</v>
      </c>
      <c r="R160" s="962"/>
      <c r="T160" s="962"/>
      <c r="V160" s="962"/>
      <c r="W160" s="962"/>
      <c r="X160" s="962"/>
      <c r="Y160" s="962"/>
    </row>
    <row r="161" spans="1:25" x14ac:dyDescent="0.2">
      <c r="A161" s="958">
        <v>154</v>
      </c>
      <c r="B161" s="960">
        <v>42.6</v>
      </c>
      <c r="C161" s="960">
        <v>25.36</v>
      </c>
      <c r="F161" s="960">
        <v>25.56</v>
      </c>
      <c r="G161" s="960">
        <v>15.22</v>
      </c>
      <c r="H161" s="960">
        <v>34.08</v>
      </c>
      <c r="I161" s="960">
        <v>20.29</v>
      </c>
      <c r="J161" s="962">
        <v>85.2</v>
      </c>
      <c r="K161" s="962">
        <v>50.72</v>
      </c>
      <c r="L161" s="962"/>
      <c r="M161" s="962"/>
      <c r="N161" s="962">
        <v>51.12</v>
      </c>
      <c r="O161" s="962">
        <v>30.44</v>
      </c>
      <c r="P161" s="962">
        <v>68.16</v>
      </c>
      <c r="Q161" s="962">
        <v>40.58</v>
      </c>
      <c r="R161" s="962"/>
      <c r="T161" s="962"/>
      <c r="V161" s="962"/>
      <c r="W161" s="962"/>
      <c r="X161" s="962"/>
      <c r="Y161" s="962"/>
    </row>
    <row r="162" spans="1:25" x14ac:dyDescent="0.2">
      <c r="A162" s="958">
        <v>155</v>
      </c>
      <c r="B162" s="960">
        <v>42.73</v>
      </c>
      <c r="C162" s="960">
        <v>25.43</v>
      </c>
      <c r="F162" s="960">
        <v>25.64</v>
      </c>
      <c r="G162" s="960">
        <v>15.26</v>
      </c>
      <c r="H162" s="960">
        <v>34.18</v>
      </c>
      <c r="I162" s="960">
        <v>20.34</v>
      </c>
      <c r="J162" s="962">
        <v>85.46</v>
      </c>
      <c r="K162" s="962">
        <v>50.86</v>
      </c>
      <c r="L162" s="962"/>
      <c r="M162" s="962"/>
      <c r="N162" s="962">
        <v>51.28</v>
      </c>
      <c r="O162" s="962">
        <v>30.52</v>
      </c>
      <c r="P162" s="962">
        <v>68.36</v>
      </c>
      <c r="Q162" s="962">
        <v>40.68</v>
      </c>
      <c r="R162" s="962"/>
      <c r="T162" s="962"/>
      <c r="V162" s="962"/>
      <c r="W162" s="962"/>
      <c r="X162" s="962"/>
      <c r="Y162" s="962"/>
    </row>
    <row r="163" spans="1:25" x14ac:dyDescent="0.2">
      <c r="A163" s="958">
        <v>156</v>
      </c>
      <c r="B163" s="960">
        <v>42.87</v>
      </c>
      <c r="C163" s="960">
        <v>25.51</v>
      </c>
      <c r="F163" s="960">
        <v>25.72</v>
      </c>
      <c r="G163" s="960">
        <v>15.31</v>
      </c>
      <c r="H163" s="960">
        <v>34.299999999999997</v>
      </c>
      <c r="I163" s="960">
        <v>20.41</v>
      </c>
      <c r="J163" s="962">
        <v>85.74</v>
      </c>
      <c r="K163" s="962">
        <v>51.02</v>
      </c>
      <c r="L163" s="962"/>
      <c r="M163" s="962"/>
      <c r="N163" s="962">
        <v>51.44</v>
      </c>
      <c r="O163" s="962">
        <v>30.62</v>
      </c>
      <c r="P163" s="962">
        <v>68.599999999999994</v>
      </c>
      <c r="Q163" s="962">
        <v>40.82</v>
      </c>
      <c r="R163" s="962"/>
      <c r="T163" s="962"/>
      <c r="V163" s="962"/>
      <c r="W163" s="962"/>
      <c r="X163" s="962"/>
      <c r="Y163" s="962"/>
    </row>
    <row r="164" spans="1:25" x14ac:dyDescent="0.2">
      <c r="A164" s="958">
        <v>157</v>
      </c>
      <c r="B164" s="960">
        <v>43</v>
      </c>
      <c r="C164" s="960">
        <v>25.59</v>
      </c>
      <c r="F164" s="960">
        <v>25.8</v>
      </c>
      <c r="G164" s="960">
        <v>15.35</v>
      </c>
      <c r="H164" s="960">
        <v>34.4</v>
      </c>
      <c r="I164" s="960">
        <v>20.47</v>
      </c>
      <c r="J164" s="962">
        <v>86</v>
      </c>
      <c r="K164" s="962">
        <v>51.18</v>
      </c>
      <c r="L164" s="962"/>
      <c r="M164" s="962"/>
      <c r="N164" s="962">
        <v>51.6</v>
      </c>
      <c r="O164" s="962">
        <v>30.7</v>
      </c>
      <c r="P164" s="962">
        <v>68.8</v>
      </c>
      <c r="Q164" s="962">
        <v>40.94</v>
      </c>
      <c r="R164" s="962"/>
      <c r="T164" s="962"/>
      <c r="V164" s="962"/>
      <c r="W164" s="962"/>
      <c r="X164" s="962"/>
      <c r="Y164" s="962"/>
    </row>
    <row r="165" spans="1:25" x14ac:dyDescent="0.2">
      <c r="A165" s="958">
        <v>158</v>
      </c>
      <c r="B165" s="960">
        <v>43.13</v>
      </c>
      <c r="C165" s="960">
        <v>25.67</v>
      </c>
      <c r="F165" s="960">
        <v>25.88</v>
      </c>
      <c r="G165" s="960">
        <v>15.4</v>
      </c>
      <c r="H165" s="960">
        <v>34.5</v>
      </c>
      <c r="I165" s="960">
        <v>20.54</v>
      </c>
      <c r="J165" s="962">
        <v>86.26</v>
      </c>
      <c r="K165" s="962">
        <v>51.34</v>
      </c>
      <c r="L165" s="962"/>
      <c r="M165" s="962"/>
      <c r="N165" s="962">
        <v>51.76</v>
      </c>
      <c r="O165" s="962">
        <v>30.8</v>
      </c>
      <c r="P165" s="962">
        <v>69</v>
      </c>
      <c r="Q165" s="962">
        <v>41.08</v>
      </c>
      <c r="R165" s="962"/>
      <c r="T165" s="962"/>
      <c r="V165" s="962"/>
      <c r="W165" s="962"/>
      <c r="X165" s="962"/>
      <c r="Y165" s="962"/>
    </row>
    <row r="166" spans="1:25" x14ac:dyDescent="0.2">
      <c r="A166" s="958">
        <v>159</v>
      </c>
      <c r="B166" s="960">
        <v>43.26</v>
      </c>
      <c r="C166" s="960">
        <v>25.74</v>
      </c>
      <c r="F166" s="960">
        <v>25.96</v>
      </c>
      <c r="G166" s="960">
        <v>15.44</v>
      </c>
      <c r="H166" s="960">
        <v>34.61</v>
      </c>
      <c r="I166" s="960">
        <v>20.59</v>
      </c>
      <c r="J166" s="962">
        <v>86.52</v>
      </c>
      <c r="K166" s="962">
        <v>51.48</v>
      </c>
      <c r="L166" s="962"/>
      <c r="M166" s="962"/>
      <c r="N166" s="962">
        <v>51.92</v>
      </c>
      <c r="O166" s="962">
        <v>30.88</v>
      </c>
      <c r="P166" s="962">
        <v>69.22</v>
      </c>
      <c r="Q166" s="962">
        <v>41.18</v>
      </c>
      <c r="R166" s="962"/>
      <c r="T166" s="962"/>
      <c r="V166" s="962"/>
      <c r="W166" s="962"/>
      <c r="X166" s="962"/>
      <c r="Y166" s="962"/>
    </row>
    <row r="167" spans="1:25" x14ac:dyDescent="0.2">
      <c r="A167" s="958">
        <v>160</v>
      </c>
      <c r="B167" s="960">
        <v>43.4</v>
      </c>
      <c r="C167" s="960">
        <v>25.82</v>
      </c>
      <c r="F167" s="960">
        <v>26.04</v>
      </c>
      <c r="G167" s="960">
        <v>15.49</v>
      </c>
      <c r="H167" s="960">
        <v>34.72</v>
      </c>
      <c r="I167" s="960">
        <v>20.66</v>
      </c>
      <c r="J167" s="962">
        <v>86.8</v>
      </c>
      <c r="K167" s="962">
        <v>51.64</v>
      </c>
      <c r="L167" s="962"/>
      <c r="M167" s="962"/>
      <c r="N167" s="962">
        <v>52.08</v>
      </c>
      <c r="O167" s="962">
        <v>30.98</v>
      </c>
      <c r="P167" s="962">
        <v>69.44</v>
      </c>
      <c r="Q167" s="962">
        <v>41.32</v>
      </c>
      <c r="R167" s="962"/>
      <c r="T167" s="962"/>
      <c r="V167" s="962"/>
      <c r="W167" s="962"/>
      <c r="X167" s="962"/>
      <c r="Y167" s="962"/>
    </row>
    <row r="168" spans="1:25" x14ac:dyDescent="0.2">
      <c r="A168" s="958">
        <v>161</v>
      </c>
      <c r="B168" s="960">
        <v>43.53</v>
      </c>
      <c r="C168" s="960">
        <v>25.9</v>
      </c>
      <c r="F168" s="960">
        <v>26.12</v>
      </c>
      <c r="G168" s="960">
        <v>15.54</v>
      </c>
      <c r="H168" s="960">
        <v>34.82</v>
      </c>
      <c r="I168" s="960">
        <v>20.72</v>
      </c>
      <c r="J168" s="962">
        <v>87.06</v>
      </c>
      <c r="K168" s="962">
        <v>51.8</v>
      </c>
      <c r="L168" s="962"/>
      <c r="M168" s="962"/>
      <c r="N168" s="962">
        <v>52.24</v>
      </c>
      <c r="O168" s="962">
        <v>31.08</v>
      </c>
      <c r="P168" s="962">
        <v>69.64</v>
      </c>
      <c r="Q168" s="962">
        <v>41.44</v>
      </c>
      <c r="R168" s="962"/>
      <c r="T168" s="962"/>
      <c r="V168" s="962"/>
      <c r="W168" s="962"/>
      <c r="X168" s="962"/>
      <c r="Y168" s="962"/>
    </row>
    <row r="169" spans="1:25" x14ac:dyDescent="0.2">
      <c r="A169" s="958">
        <v>162</v>
      </c>
      <c r="B169" s="960">
        <v>43.66</v>
      </c>
      <c r="C169" s="960">
        <v>25.98</v>
      </c>
      <c r="F169" s="960">
        <v>26.2</v>
      </c>
      <c r="G169" s="960">
        <v>15.59</v>
      </c>
      <c r="H169" s="960">
        <v>34.93</v>
      </c>
      <c r="I169" s="960">
        <v>20.78</v>
      </c>
      <c r="J169" s="962">
        <v>87.32</v>
      </c>
      <c r="K169" s="962">
        <v>51.96</v>
      </c>
      <c r="L169" s="962"/>
      <c r="M169" s="962"/>
      <c r="N169" s="962">
        <v>52.4</v>
      </c>
      <c r="O169" s="962">
        <v>31.18</v>
      </c>
      <c r="P169" s="962">
        <v>69.86</v>
      </c>
      <c r="Q169" s="962">
        <v>41.56</v>
      </c>
      <c r="R169" s="962"/>
      <c r="T169" s="962"/>
      <c r="V169" s="962"/>
      <c r="W169" s="962"/>
      <c r="X169" s="962"/>
      <c r="Y169" s="962"/>
    </row>
    <row r="170" spans="1:25" x14ac:dyDescent="0.2">
      <c r="A170" s="958">
        <v>163</v>
      </c>
      <c r="B170" s="960">
        <v>43.79</v>
      </c>
      <c r="C170" s="960">
        <v>26.06</v>
      </c>
      <c r="F170" s="960">
        <v>26.27</v>
      </c>
      <c r="G170" s="960">
        <v>15.64</v>
      </c>
      <c r="H170" s="960">
        <v>35.03</v>
      </c>
      <c r="I170" s="960">
        <v>20.85</v>
      </c>
      <c r="J170" s="962">
        <v>87.58</v>
      </c>
      <c r="K170" s="962">
        <v>52.12</v>
      </c>
      <c r="L170" s="962"/>
      <c r="M170" s="962"/>
      <c r="N170" s="962">
        <v>52.54</v>
      </c>
      <c r="O170" s="962">
        <v>31.28</v>
      </c>
      <c r="P170" s="962">
        <v>70.06</v>
      </c>
      <c r="Q170" s="962">
        <v>41.7</v>
      </c>
      <c r="R170" s="962"/>
      <c r="T170" s="962"/>
      <c r="V170" s="962"/>
      <c r="W170" s="962"/>
      <c r="X170" s="962"/>
      <c r="Y170" s="962"/>
    </row>
    <row r="171" spans="1:25" x14ac:dyDescent="0.2">
      <c r="A171" s="958">
        <v>164</v>
      </c>
      <c r="B171" s="960">
        <v>43.93</v>
      </c>
      <c r="C171" s="960">
        <v>26.13</v>
      </c>
      <c r="F171" s="960">
        <v>26.36</v>
      </c>
      <c r="G171" s="960">
        <v>15.68</v>
      </c>
      <c r="H171" s="960">
        <v>35.14</v>
      </c>
      <c r="I171" s="960">
        <v>20.9</v>
      </c>
      <c r="J171" s="962">
        <v>87.86</v>
      </c>
      <c r="K171" s="962">
        <v>52.26</v>
      </c>
      <c r="L171" s="962"/>
      <c r="M171" s="962"/>
      <c r="N171" s="962">
        <v>52.72</v>
      </c>
      <c r="O171" s="962">
        <v>31.36</v>
      </c>
      <c r="P171" s="962">
        <v>70.28</v>
      </c>
      <c r="Q171" s="962">
        <v>41.8</v>
      </c>
      <c r="R171" s="962"/>
      <c r="T171" s="962"/>
      <c r="V171" s="962"/>
      <c r="W171" s="962"/>
      <c r="X171" s="962"/>
      <c r="Y171" s="962"/>
    </row>
    <row r="172" spans="1:25" x14ac:dyDescent="0.2">
      <c r="A172" s="958">
        <v>165</v>
      </c>
      <c r="B172" s="960">
        <v>44.06</v>
      </c>
      <c r="C172" s="960">
        <v>26.21</v>
      </c>
      <c r="F172" s="960">
        <v>26.44</v>
      </c>
      <c r="G172" s="960">
        <v>15.73</v>
      </c>
      <c r="H172" s="960">
        <v>35.25</v>
      </c>
      <c r="I172" s="960">
        <v>20.97</v>
      </c>
      <c r="J172" s="962">
        <v>88.12</v>
      </c>
      <c r="K172" s="962">
        <v>52.42</v>
      </c>
      <c r="L172" s="962"/>
      <c r="M172" s="962"/>
      <c r="N172" s="962">
        <v>52.88</v>
      </c>
      <c r="O172" s="962">
        <v>31.46</v>
      </c>
      <c r="P172" s="962">
        <v>70.5</v>
      </c>
      <c r="Q172" s="962">
        <v>41.94</v>
      </c>
      <c r="R172" s="962"/>
      <c r="T172" s="962"/>
      <c r="V172" s="962"/>
      <c r="W172" s="962"/>
      <c r="X172" s="962"/>
      <c r="Y172" s="962"/>
    </row>
    <row r="173" spans="1:25" x14ac:dyDescent="0.2">
      <c r="A173" s="958">
        <v>166</v>
      </c>
      <c r="B173" s="960">
        <v>44.19</v>
      </c>
      <c r="C173" s="960">
        <v>26.29</v>
      </c>
      <c r="F173" s="960">
        <v>26.51</v>
      </c>
      <c r="G173" s="960">
        <v>15.77</v>
      </c>
      <c r="H173" s="960">
        <v>35.35</v>
      </c>
      <c r="I173" s="960">
        <v>21.03</v>
      </c>
      <c r="J173" s="962">
        <v>88.38</v>
      </c>
      <c r="K173" s="962">
        <v>52.58</v>
      </c>
      <c r="L173" s="962"/>
      <c r="M173" s="962"/>
      <c r="N173" s="962">
        <v>53.02</v>
      </c>
      <c r="O173" s="962">
        <v>31.54</v>
      </c>
      <c r="P173" s="962">
        <v>70.7</v>
      </c>
      <c r="Q173" s="962">
        <v>42.06</v>
      </c>
      <c r="R173" s="962"/>
      <c r="T173" s="962"/>
      <c r="V173" s="962"/>
      <c r="W173" s="962"/>
      <c r="X173" s="962"/>
      <c r="Y173" s="962"/>
    </row>
    <row r="174" spans="1:25" x14ac:dyDescent="0.2">
      <c r="A174" s="958">
        <v>167</v>
      </c>
      <c r="B174" s="960">
        <v>44.32</v>
      </c>
      <c r="C174" s="960">
        <v>26.37</v>
      </c>
      <c r="F174" s="960">
        <v>26.59</v>
      </c>
      <c r="G174" s="960">
        <v>15.82</v>
      </c>
      <c r="H174" s="960">
        <v>35.46</v>
      </c>
      <c r="I174" s="960">
        <v>21.1</v>
      </c>
      <c r="J174" s="962">
        <v>88.64</v>
      </c>
      <c r="K174" s="962">
        <v>52.74</v>
      </c>
      <c r="L174" s="962"/>
      <c r="M174" s="962"/>
      <c r="N174" s="962">
        <v>53.18</v>
      </c>
      <c r="O174" s="962">
        <v>31.64</v>
      </c>
      <c r="P174" s="962">
        <v>70.92</v>
      </c>
      <c r="Q174" s="962">
        <v>42.2</v>
      </c>
      <c r="R174" s="962"/>
      <c r="T174" s="962"/>
      <c r="V174" s="962"/>
      <c r="W174" s="962"/>
      <c r="X174" s="962"/>
      <c r="Y174" s="962"/>
    </row>
    <row r="175" spans="1:25" x14ac:dyDescent="0.2">
      <c r="A175" s="958">
        <v>168</v>
      </c>
      <c r="B175" s="960">
        <v>44.46</v>
      </c>
      <c r="C175" s="960">
        <v>26.44</v>
      </c>
      <c r="F175" s="960">
        <v>26.68</v>
      </c>
      <c r="G175" s="960">
        <v>15.86</v>
      </c>
      <c r="H175" s="960">
        <v>35.57</v>
      </c>
      <c r="I175" s="960">
        <v>21.15</v>
      </c>
      <c r="J175" s="962">
        <v>88.92</v>
      </c>
      <c r="K175" s="962">
        <v>52.88</v>
      </c>
      <c r="L175" s="962"/>
      <c r="M175" s="962"/>
      <c r="N175" s="962">
        <v>53.36</v>
      </c>
      <c r="O175" s="962">
        <v>31.72</v>
      </c>
      <c r="P175" s="962">
        <v>71.14</v>
      </c>
      <c r="Q175" s="962">
        <v>42.3</v>
      </c>
      <c r="R175" s="962"/>
      <c r="T175" s="962"/>
      <c r="V175" s="962"/>
      <c r="W175" s="962"/>
      <c r="X175" s="962"/>
      <c r="Y175" s="962"/>
    </row>
    <row r="176" spans="1:25" x14ac:dyDescent="0.2">
      <c r="A176" s="958">
        <v>169</v>
      </c>
      <c r="B176" s="960">
        <v>44.59</v>
      </c>
      <c r="C176" s="960">
        <v>26.52</v>
      </c>
      <c r="F176" s="960">
        <v>26.75</v>
      </c>
      <c r="G176" s="960">
        <v>15.91</v>
      </c>
      <c r="H176" s="960">
        <v>35.67</v>
      </c>
      <c r="I176" s="960">
        <v>21.22</v>
      </c>
      <c r="J176" s="962">
        <v>89.18</v>
      </c>
      <c r="K176" s="962">
        <v>53.04</v>
      </c>
      <c r="L176" s="962"/>
      <c r="M176" s="962"/>
      <c r="N176" s="962">
        <v>53.5</v>
      </c>
      <c r="O176" s="962">
        <v>31.82</v>
      </c>
      <c r="P176" s="962">
        <v>71.34</v>
      </c>
      <c r="Q176" s="962">
        <v>42.44</v>
      </c>
      <c r="R176" s="962"/>
      <c r="T176" s="962"/>
      <c r="V176" s="962"/>
      <c r="W176" s="962"/>
      <c r="X176" s="962"/>
      <c r="Y176" s="962"/>
    </row>
    <row r="177" spans="1:25" x14ac:dyDescent="0.2">
      <c r="A177" s="958">
        <v>170</v>
      </c>
      <c r="B177" s="960">
        <v>44.72</v>
      </c>
      <c r="C177" s="960">
        <v>26.6</v>
      </c>
      <c r="F177" s="960">
        <v>26.83</v>
      </c>
      <c r="G177" s="960">
        <v>15.96</v>
      </c>
      <c r="H177" s="960">
        <v>35.78</v>
      </c>
      <c r="I177" s="960">
        <v>21.28</v>
      </c>
      <c r="J177" s="962">
        <v>89.44</v>
      </c>
      <c r="K177" s="962">
        <v>53.2</v>
      </c>
      <c r="L177" s="962"/>
      <c r="M177" s="962"/>
      <c r="N177" s="962">
        <v>53.66</v>
      </c>
      <c r="O177" s="962">
        <v>31.92</v>
      </c>
      <c r="P177" s="962">
        <v>71.56</v>
      </c>
      <c r="Q177" s="962">
        <v>42.56</v>
      </c>
      <c r="R177" s="962"/>
      <c r="T177" s="962"/>
      <c r="V177" s="962"/>
      <c r="W177" s="962"/>
      <c r="X177" s="962"/>
      <c r="Y177" s="962"/>
    </row>
    <row r="178" spans="1:25" x14ac:dyDescent="0.2">
      <c r="A178" s="958">
        <v>171</v>
      </c>
      <c r="B178" s="960">
        <v>44.85</v>
      </c>
      <c r="C178" s="960">
        <v>26.68</v>
      </c>
      <c r="F178" s="960">
        <v>26.91</v>
      </c>
      <c r="G178" s="960">
        <v>16.010000000000002</v>
      </c>
      <c r="H178" s="960">
        <v>35.880000000000003</v>
      </c>
      <c r="I178" s="960">
        <v>21.34</v>
      </c>
      <c r="J178" s="962">
        <v>89.7</v>
      </c>
      <c r="K178" s="962">
        <v>53.36</v>
      </c>
      <c r="L178" s="962"/>
      <c r="M178" s="962"/>
      <c r="N178" s="962">
        <v>53.82</v>
      </c>
      <c r="O178" s="962">
        <v>32.020000000000003</v>
      </c>
      <c r="P178" s="962">
        <v>71.760000000000005</v>
      </c>
      <c r="Q178" s="962">
        <v>42.68</v>
      </c>
      <c r="R178" s="962"/>
      <c r="T178" s="962"/>
      <c r="V178" s="962"/>
      <c r="W178" s="962"/>
      <c r="X178" s="962"/>
      <c r="Y178" s="962"/>
    </row>
    <row r="179" spans="1:25" x14ac:dyDescent="0.2">
      <c r="A179" s="958">
        <v>172</v>
      </c>
      <c r="B179" s="960">
        <v>44.99</v>
      </c>
      <c r="C179" s="960">
        <v>26.75</v>
      </c>
      <c r="F179" s="960">
        <v>26.99</v>
      </c>
      <c r="G179" s="960">
        <v>16.05</v>
      </c>
      <c r="H179" s="960">
        <v>35.99</v>
      </c>
      <c r="I179" s="960">
        <v>21.4</v>
      </c>
      <c r="J179" s="962">
        <v>89.98</v>
      </c>
      <c r="K179" s="962">
        <v>53.5</v>
      </c>
      <c r="L179" s="962"/>
      <c r="M179" s="962"/>
      <c r="N179" s="962">
        <v>53.98</v>
      </c>
      <c r="O179" s="962">
        <v>32.1</v>
      </c>
      <c r="P179" s="962">
        <v>71.98</v>
      </c>
      <c r="Q179" s="962">
        <v>42.8</v>
      </c>
      <c r="R179" s="962"/>
      <c r="T179" s="962"/>
      <c r="V179" s="962"/>
      <c r="W179" s="962"/>
      <c r="X179" s="962"/>
      <c r="Y179" s="962"/>
    </row>
    <row r="180" spans="1:25" x14ac:dyDescent="0.2">
      <c r="A180" s="958">
        <v>173</v>
      </c>
      <c r="B180" s="960">
        <v>45.12</v>
      </c>
      <c r="C180" s="960">
        <v>26.83</v>
      </c>
      <c r="F180" s="960">
        <v>27.07</v>
      </c>
      <c r="G180" s="960">
        <v>16.100000000000001</v>
      </c>
      <c r="H180" s="960">
        <v>36.1</v>
      </c>
      <c r="I180" s="960">
        <v>21.46</v>
      </c>
      <c r="J180" s="962">
        <v>90.24</v>
      </c>
      <c r="K180" s="962">
        <v>53.66</v>
      </c>
      <c r="L180" s="962"/>
      <c r="M180" s="962"/>
      <c r="N180" s="962">
        <v>54.14</v>
      </c>
      <c r="O180" s="962">
        <v>32.200000000000003</v>
      </c>
      <c r="P180" s="962">
        <v>72.2</v>
      </c>
      <c r="Q180" s="962">
        <v>42.92</v>
      </c>
      <c r="R180" s="962"/>
      <c r="T180" s="962"/>
      <c r="V180" s="962"/>
      <c r="W180" s="962"/>
      <c r="X180" s="962"/>
      <c r="Y180" s="962"/>
    </row>
    <row r="181" spans="1:25" x14ac:dyDescent="0.2">
      <c r="A181" s="958">
        <v>174</v>
      </c>
      <c r="B181" s="960">
        <v>45.25</v>
      </c>
      <c r="C181" s="960">
        <v>26.91</v>
      </c>
      <c r="F181" s="960">
        <v>27.15</v>
      </c>
      <c r="G181" s="960">
        <v>16.149999999999999</v>
      </c>
      <c r="H181" s="960">
        <v>36.200000000000003</v>
      </c>
      <c r="I181" s="960">
        <v>21.53</v>
      </c>
      <c r="J181" s="962">
        <v>90.5</v>
      </c>
      <c r="K181" s="962">
        <v>53.82</v>
      </c>
      <c r="L181" s="962"/>
      <c r="M181" s="962"/>
      <c r="N181" s="962">
        <v>54.3</v>
      </c>
      <c r="O181" s="962">
        <v>32.299999999999997</v>
      </c>
      <c r="P181" s="962">
        <v>72.400000000000006</v>
      </c>
      <c r="Q181" s="962">
        <v>43.06</v>
      </c>
      <c r="R181" s="962"/>
      <c r="T181" s="962"/>
      <c r="V181" s="962"/>
      <c r="W181" s="962"/>
      <c r="X181" s="962"/>
      <c r="Y181" s="962"/>
    </row>
    <row r="182" spans="1:25" x14ac:dyDescent="0.2">
      <c r="A182" s="958">
        <v>175</v>
      </c>
      <c r="B182" s="960">
        <v>45.38</v>
      </c>
      <c r="C182" s="960">
        <v>26.99</v>
      </c>
      <c r="F182" s="960">
        <v>27.23</v>
      </c>
      <c r="G182" s="960">
        <v>16.190000000000001</v>
      </c>
      <c r="H182" s="960">
        <v>36.299999999999997</v>
      </c>
      <c r="I182" s="960">
        <v>21.59</v>
      </c>
      <c r="J182" s="962">
        <v>90.76</v>
      </c>
      <c r="K182" s="962">
        <v>53.98</v>
      </c>
      <c r="L182" s="962"/>
      <c r="M182" s="962"/>
      <c r="N182" s="962">
        <v>54.46</v>
      </c>
      <c r="O182" s="962">
        <v>32.380000000000003</v>
      </c>
      <c r="P182" s="962">
        <v>72.599999999999994</v>
      </c>
      <c r="Q182" s="962">
        <v>43.18</v>
      </c>
      <c r="R182" s="962"/>
      <c r="T182" s="962"/>
      <c r="V182" s="962"/>
      <c r="W182" s="962"/>
      <c r="X182" s="962"/>
      <c r="Y182" s="962"/>
    </row>
    <row r="183" spans="1:25" x14ac:dyDescent="0.2">
      <c r="A183" s="958">
        <v>176</v>
      </c>
      <c r="B183" s="960">
        <v>45.52</v>
      </c>
      <c r="C183" s="960">
        <v>27.06</v>
      </c>
      <c r="F183" s="960">
        <v>27.31</v>
      </c>
      <c r="G183" s="960">
        <v>16.239999999999998</v>
      </c>
      <c r="H183" s="960">
        <v>36.42</v>
      </c>
      <c r="I183" s="960">
        <v>21.65</v>
      </c>
      <c r="J183" s="962">
        <v>91.04</v>
      </c>
      <c r="K183" s="962">
        <v>54.12</v>
      </c>
      <c r="L183" s="962"/>
      <c r="M183" s="962"/>
      <c r="N183" s="962">
        <v>54.62</v>
      </c>
      <c r="O183" s="962">
        <v>32.479999999999997</v>
      </c>
      <c r="P183" s="962">
        <v>72.84</v>
      </c>
      <c r="Q183" s="962">
        <v>43.3</v>
      </c>
      <c r="R183" s="962"/>
      <c r="T183" s="962"/>
      <c r="V183" s="962"/>
      <c r="W183" s="962"/>
      <c r="X183" s="962"/>
      <c r="Y183" s="962"/>
    </row>
    <row r="184" spans="1:25" x14ac:dyDescent="0.2">
      <c r="A184" s="958">
        <v>177</v>
      </c>
      <c r="B184" s="960">
        <v>45.65</v>
      </c>
      <c r="C184" s="960">
        <v>27.14</v>
      </c>
      <c r="F184" s="960">
        <v>27.39</v>
      </c>
      <c r="G184" s="960">
        <v>16.28</v>
      </c>
      <c r="H184" s="960">
        <v>36.520000000000003</v>
      </c>
      <c r="I184" s="960">
        <v>21.71</v>
      </c>
      <c r="J184" s="962">
        <v>91.3</v>
      </c>
      <c r="K184" s="962">
        <v>54.28</v>
      </c>
      <c r="L184" s="962"/>
      <c r="M184" s="962"/>
      <c r="N184" s="962">
        <v>54.78</v>
      </c>
      <c r="O184" s="962">
        <v>32.56</v>
      </c>
      <c r="P184" s="962">
        <v>73.040000000000006</v>
      </c>
      <c r="Q184" s="962">
        <v>43.42</v>
      </c>
      <c r="R184" s="962"/>
      <c r="T184" s="962"/>
      <c r="V184" s="962"/>
      <c r="W184" s="962"/>
      <c r="X184" s="962"/>
      <c r="Y184" s="962"/>
    </row>
    <row r="185" spans="1:25" x14ac:dyDescent="0.2">
      <c r="A185" s="958">
        <v>178</v>
      </c>
      <c r="B185" s="960">
        <v>45.78</v>
      </c>
      <c r="C185" s="960">
        <v>27.22</v>
      </c>
      <c r="F185" s="960">
        <v>27.47</v>
      </c>
      <c r="G185" s="960">
        <v>16.329999999999998</v>
      </c>
      <c r="H185" s="960">
        <v>36.619999999999997</v>
      </c>
      <c r="I185" s="960">
        <v>21.78</v>
      </c>
      <c r="J185" s="962">
        <v>91.56</v>
      </c>
      <c r="K185" s="962">
        <v>54.44</v>
      </c>
      <c r="L185" s="962"/>
      <c r="M185" s="962"/>
      <c r="N185" s="962">
        <v>54.94</v>
      </c>
      <c r="O185" s="962">
        <v>32.659999999999997</v>
      </c>
      <c r="P185" s="962">
        <v>73.239999999999995</v>
      </c>
      <c r="Q185" s="962">
        <v>43.56</v>
      </c>
      <c r="R185" s="962"/>
      <c r="T185" s="962"/>
      <c r="V185" s="962"/>
      <c r="W185" s="962"/>
      <c r="X185" s="962"/>
      <c r="Y185" s="962"/>
    </row>
    <row r="186" spans="1:25" x14ac:dyDescent="0.2">
      <c r="A186" s="958">
        <v>179</v>
      </c>
      <c r="B186" s="960">
        <v>45.91</v>
      </c>
      <c r="C186" s="960">
        <v>27.3</v>
      </c>
      <c r="F186" s="960">
        <v>27.55</v>
      </c>
      <c r="G186" s="960">
        <v>16.38</v>
      </c>
      <c r="H186" s="960">
        <v>36.729999999999997</v>
      </c>
      <c r="I186" s="960">
        <v>21.84</v>
      </c>
      <c r="J186" s="962">
        <v>91.82</v>
      </c>
      <c r="K186" s="962">
        <v>54.6</v>
      </c>
      <c r="L186" s="962"/>
      <c r="M186" s="962"/>
      <c r="N186" s="962">
        <v>55.1</v>
      </c>
      <c r="O186" s="962">
        <v>32.76</v>
      </c>
      <c r="P186" s="962">
        <v>73.459999999999994</v>
      </c>
      <c r="Q186" s="962">
        <v>43.68</v>
      </c>
      <c r="R186" s="962"/>
      <c r="T186" s="962"/>
      <c r="V186" s="962"/>
      <c r="W186" s="962"/>
      <c r="X186" s="962"/>
      <c r="Y186" s="962"/>
    </row>
    <row r="187" spans="1:25" x14ac:dyDescent="0.2">
      <c r="A187" s="958">
        <v>180</v>
      </c>
      <c r="B187" s="960">
        <v>46.05</v>
      </c>
      <c r="C187" s="960">
        <v>27.37</v>
      </c>
      <c r="F187" s="960">
        <v>27.63</v>
      </c>
      <c r="G187" s="960">
        <v>16.420000000000002</v>
      </c>
      <c r="H187" s="960">
        <v>36.840000000000003</v>
      </c>
      <c r="I187" s="960">
        <v>21.9</v>
      </c>
      <c r="J187" s="962">
        <v>92.05</v>
      </c>
      <c r="K187" s="962">
        <v>54.74</v>
      </c>
      <c r="L187" s="962"/>
      <c r="M187" s="962"/>
      <c r="N187" s="962">
        <v>55.26</v>
      </c>
      <c r="O187" s="962">
        <v>32.840000000000003</v>
      </c>
      <c r="P187" s="962">
        <v>73.680000000000007</v>
      </c>
      <c r="Q187" s="962">
        <v>43.8</v>
      </c>
      <c r="R187" s="962"/>
      <c r="T187" s="962"/>
      <c r="V187" s="962"/>
      <c r="W187" s="962"/>
      <c r="X187" s="962"/>
      <c r="Y187" s="962"/>
    </row>
    <row r="188" spans="1:25" x14ac:dyDescent="0.2">
      <c r="A188" s="958">
        <v>181</v>
      </c>
      <c r="B188" s="960">
        <v>46.18</v>
      </c>
      <c r="C188" s="960">
        <v>27.45</v>
      </c>
      <c r="F188" s="960">
        <v>27.71</v>
      </c>
      <c r="G188" s="960">
        <v>16.47</v>
      </c>
      <c r="H188" s="960">
        <v>36.94</v>
      </c>
      <c r="I188" s="960">
        <v>21.96</v>
      </c>
      <c r="J188" s="962">
        <v>92.05</v>
      </c>
      <c r="K188" s="962">
        <v>54.9</v>
      </c>
      <c r="L188" s="962"/>
      <c r="M188" s="962"/>
      <c r="N188" s="962">
        <v>55.42</v>
      </c>
      <c r="O188" s="962">
        <v>32.94</v>
      </c>
      <c r="P188" s="962">
        <v>73.88</v>
      </c>
      <c r="Q188" s="962">
        <v>43.92</v>
      </c>
      <c r="R188" s="962"/>
      <c r="T188" s="962"/>
      <c r="V188" s="962"/>
      <c r="W188" s="962"/>
      <c r="X188" s="962"/>
      <c r="Y188" s="962"/>
    </row>
    <row r="189" spans="1:25" x14ac:dyDescent="0.2">
      <c r="A189" s="958">
        <v>182</v>
      </c>
      <c r="B189" s="960">
        <v>46.31</v>
      </c>
      <c r="C189" s="960">
        <v>27.53</v>
      </c>
      <c r="F189" s="960">
        <v>27.79</v>
      </c>
      <c r="G189" s="960">
        <v>16.52</v>
      </c>
      <c r="H189" s="960">
        <v>37.049999999999997</v>
      </c>
      <c r="I189" s="960">
        <v>22.02</v>
      </c>
      <c r="J189" s="962">
        <v>92.05</v>
      </c>
      <c r="K189" s="962">
        <v>55.06</v>
      </c>
      <c r="L189" s="962"/>
      <c r="M189" s="962"/>
      <c r="N189" s="962">
        <v>55.58</v>
      </c>
      <c r="O189" s="962">
        <v>33.04</v>
      </c>
      <c r="P189" s="962">
        <v>74.099999999999994</v>
      </c>
      <c r="Q189" s="962">
        <v>44.04</v>
      </c>
      <c r="R189" s="962"/>
      <c r="T189" s="962"/>
      <c r="V189" s="962"/>
      <c r="W189" s="962"/>
      <c r="X189" s="962"/>
      <c r="Y189" s="962"/>
    </row>
    <row r="190" spans="1:25" x14ac:dyDescent="0.2">
      <c r="A190" s="958">
        <v>183</v>
      </c>
      <c r="B190" s="960">
        <v>46.44</v>
      </c>
      <c r="C190" s="960">
        <v>27.61</v>
      </c>
      <c r="F190" s="960">
        <v>27.86</v>
      </c>
      <c r="G190" s="960">
        <v>16.57</v>
      </c>
      <c r="H190" s="960">
        <v>37.15</v>
      </c>
      <c r="I190" s="960">
        <v>22.09</v>
      </c>
      <c r="J190" s="962">
        <v>92.05</v>
      </c>
      <c r="K190" s="962">
        <v>55.22</v>
      </c>
      <c r="L190" s="962"/>
      <c r="M190" s="962"/>
      <c r="N190" s="962">
        <v>55.72</v>
      </c>
      <c r="O190" s="962">
        <v>33.14</v>
      </c>
      <c r="P190" s="962">
        <v>74.3</v>
      </c>
      <c r="Q190" s="962">
        <v>44.18</v>
      </c>
      <c r="R190" s="962"/>
      <c r="T190" s="962"/>
      <c r="V190" s="962"/>
      <c r="W190" s="962"/>
      <c r="X190" s="962"/>
      <c r="Y190" s="962"/>
    </row>
    <row r="191" spans="1:25" x14ac:dyDescent="0.2">
      <c r="A191" s="958">
        <v>184</v>
      </c>
      <c r="B191" s="960">
        <v>46.58</v>
      </c>
      <c r="C191" s="960">
        <v>27.68</v>
      </c>
      <c r="F191" s="960">
        <v>27.95</v>
      </c>
      <c r="G191" s="960">
        <v>16.61</v>
      </c>
      <c r="H191" s="960">
        <v>37.26</v>
      </c>
      <c r="I191" s="960">
        <v>22.14</v>
      </c>
      <c r="J191" s="962">
        <v>92.05</v>
      </c>
      <c r="K191" s="962">
        <v>55.36</v>
      </c>
      <c r="L191" s="962"/>
      <c r="M191" s="962"/>
      <c r="N191" s="962">
        <v>55.9</v>
      </c>
      <c r="O191" s="962">
        <v>33.22</v>
      </c>
      <c r="P191" s="962">
        <v>74.52</v>
      </c>
      <c r="Q191" s="962">
        <v>44.28</v>
      </c>
      <c r="R191" s="962"/>
      <c r="T191" s="962"/>
      <c r="V191" s="962"/>
      <c r="W191" s="962"/>
      <c r="X191" s="962"/>
      <c r="Y191" s="962"/>
    </row>
    <row r="192" spans="1:25" x14ac:dyDescent="0.2">
      <c r="A192" s="958">
        <v>185</v>
      </c>
      <c r="B192" s="960">
        <v>46.71</v>
      </c>
      <c r="C192" s="960">
        <v>27.76</v>
      </c>
      <c r="F192" s="960">
        <v>28.03</v>
      </c>
      <c r="G192" s="960">
        <v>16.66</v>
      </c>
      <c r="H192" s="960">
        <v>37.369999999999997</v>
      </c>
      <c r="I192" s="960">
        <v>22.21</v>
      </c>
      <c r="J192" s="962">
        <v>92.05</v>
      </c>
      <c r="K192" s="962">
        <v>55.52</v>
      </c>
      <c r="L192" s="962"/>
      <c r="M192" s="962"/>
      <c r="N192" s="962">
        <v>56.06</v>
      </c>
      <c r="O192" s="962">
        <v>33.32</v>
      </c>
      <c r="P192" s="962">
        <v>74.739999999999995</v>
      </c>
      <c r="Q192" s="962">
        <v>44.42</v>
      </c>
      <c r="R192" s="962"/>
      <c r="T192" s="962"/>
      <c r="V192" s="962"/>
      <c r="W192" s="962"/>
      <c r="X192" s="962"/>
      <c r="Y192" s="962"/>
    </row>
    <row r="193" spans="1:25" x14ac:dyDescent="0.2">
      <c r="A193" s="958">
        <v>186</v>
      </c>
      <c r="B193" s="960">
        <v>46.84</v>
      </c>
      <c r="C193" s="960">
        <v>27.84</v>
      </c>
      <c r="F193" s="960">
        <v>28.1</v>
      </c>
      <c r="G193" s="960">
        <v>16.7</v>
      </c>
      <c r="H193" s="960">
        <v>37.47</v>
      </c>
      <c r="I193" s="960">
        <v>22.27</v>
      </c>
      <c r="J193" s="962">
        <v>92.05</v>
      </c>
      <c r="K193" s="962">
        <v>55.68</v>
      </c>
      <c r="L193" s="962"/>
      <c r="M193" s="962"/>
      <c r="N193" s="962">
        <v>56.2</v>
      </c>
      <c r="O193" s="962">
        <v>33.4</v>
      </c>
      <c r="P193" s="962">
        <v>74.94</v>
      </c>
      <c r="Q193" s="962">
        <v>44.54</v>
      </c>
      <c r="R193" s="962"/>
      <c r="T193" s="962"/>
      <c r="V193" s="962"/>
      <c r="W193" s="962"/>
      <c r="X193" s="962"/>
      <c r="Y193" s="962"/>
    </row>
    <row r="194" spans="1:25" x14ac:dyDescent="0.2">
      <c r="A194" s="958">
        <v>187</v>
      </c>
      <c r="B194" s="960">
        <v>46.98</v>
      </c>
      <c r="C194" s="960">
        <v>27.92</v>
      </c>
      <c r="F194" s="960">
        <v>28.19</v>
      </c>
      <c r="G194" s="960">
        <v>16.75</v>
      </c>
      <c r="H194" s="960">
        <v>37.58</v>
      </c>
      <c r="I194" s="960">
        <v>22.34</v>
      </c>
      <c r="J194" s="962">
        <v>92.05</v>
      </c>
      <c r="K194" s="962">
        <v>55.79</v>
      </c>
      <c r="L194" s="962"/>
      <c r="M194" s="962"/>
      <c r="N194" s="962">
        <v>56.38</v>
      </c>
      <c r="O194" s="962">
        <v>33.5</v>
      </c>
      <c r="P194" s="962">
        <v>75.16</v>
      </c>
      <c r="Q194" s="962">
        <v>44.68</v>
      </c>
      <c r="R194" s="962"/>
      <c r="T194" s="962"/>
      <c r="V194" s="962"/>
      <c r="W194" s="962"/>
      <c r="X194" s="962"/>
      <c r="Y194" s="962"/>
    </row>
    <row r="195" spans="1:25" x14ac:dyDescent="0.2">
      <c r="A195" s="958">
        <v>188</v>
      </c>
      <c r="B195" s="960">
        <v>47.11</v>
      </c>
      <c r="C195" s="960">
        <v>28</v>
      </c>
      <c r="F195" s="960">
        <v>28.27</v>
      </c>
      <c r="G195" s="960">
        <v>16.8</v>
      </c>
      <c r="H195" s="960">
        <v>37.69</v>
      </c>
      <c r="I195" s="960">
        <v>22.4</v>
      </c>
      <c r="J195" s="962">
        <v>92.05</v>
      </c>
      <c r="K195" s="962">
        <v>55.8</v>
      </c>
      <c r="L195" s="962"/>
      <c r="M195" s="962"/>
      <c r="N195" s="962">
        <v>56.54</v>
      </c>
      <c r="O195" s="962">
        <v>33.6</v>
      </c>
      <c r="P195" s="962">
        <v>75.38</v>
      </c>
      <c r="Q195" s="962">
        <v>44.8</v>
      </c>
      <c r="R195" s="962"/>
      <c r="T195" s="962"/>
      <c r="V195" s="962"/>
      <c r="W195" s="962"/>
      <c r="X195" s="962"/>
      <c r="Y195" s="962"/>
    </row>
    <row r="196" spans="1:25" x14ac:dyDescent="0.2">
      <c r="A196" s="958">
        <v>189</v>
      </c>
      <c r="B196" s="960">
        <v>47.24</v>
      </c>
      <c r="C196" s="960">
        <v>28.07</v>
      </c>
      <c r="F196" s="960">
        <v>28.34</v>
      </c>
      <c r="G196" s="960">
        <v>16.84</v>
      </c>
      <c r="H196" s="960">
        <v>37.79</v>
      </c>
      <c r="I196" s="960">
        <v>22.46</v>
      </c>
      <c r="J196" s="962">
        <v>92.05</v>
      </c>
      <c r="K196" s="962">
        <v>55.8</v>
      </c>
      <c r="L196" s="962"/>
      <c r="M196" s="962"/>
      <c r="N196" s="962">
        <v>56.68</v>
      </c>
      <c r="O196" s="962">
        <v>33.68</v>
      </c>
      <c r="P196" s="962">
        <v>75.58</v>
      </c>
      <c r="Q196" s="962">
        <v>44.92</v>
      </c>
      <c r="R196" s="962"/>
      <c r="T196" s="962"/>
      <c r="V196" s="962"/>
      <c r="W196" s="962"/>
      <c r="X196" s="962"/>
      <c r="Y196" s="962"/>
    </row>
    <row r="197" spans="1:25" x14ac:dyDescent="0.2">
      <c r="A197" s="958">
        <v>190</v>
      </c>
      <c r="B197" s="960">
        <v>47.37</v>
      </c>
      <c r="C197" s="960">
        <v>28.15</v>
      </c>
      <c r="F197" s="960">
        <v>28.42</v>
      </c>
      <c r="G197" s="960">
        <v>16.89</v>
      </c>
      <c r="H197" s="960">
        <v>37.9</v>
      </c>
      <c r="I197" s="960">
        <v>22.52</v>
      </c>
      <c r="J197" s="962">
        <v>92.05</v>
      </c>
      <c r="K197" s="962">
        <v>55.8</v>
      </c>
      <c r="L197" s="962"/>
      <c r="M197" s="962"/>
      <c r="N197" s="962">
        <v>56.84</v>
      </c>
      <c r="O197" s="962">
        <v>33.78</v>
      </c>
      <c r="P197" s="962">
        <v>75.8</v>
      </c>
      <c r="Q197" s="962">
        <v>45.04</v>
      </c>
      <c r="R197" s="962"/>
      <c r="T197" s="962"/>
      <c r="V197" s="962"/>
      <c r="W197" s="962"/>
      <c r="X197" s="962"/>
      <c r="Y197" s="962"/>
    </row>
    <row r="198" spans="1:25" x14ac:dyDescent="0.2">
      <c r="A198" s="958">
        <v>191</v>
      </c>
      <c r="B198" s="960">
        <v>47.51</v>
      </c>
      <c r="C198" s="960">
        <v>28.23</v>
      </c>
      <c r="F198" s="960">
        <v>28.51</v>
      </c>
      <c r="G198" s="960">
        <v>16.940000000000001</v>
      </c>
      <c r="H198" s="960">
        <v>38.01</v>
      </c>
      <c r="I198" s="960">
        <v>22.58</v>
      </c>
      <c r="J198" s="962">
        <v>92.05</v>
      </c>
      <c r="K198" s="962">
        <v>55.8</v>
      </c>
      <c r="L198" s="962"/>
      <c r="M198" s="962"/>
      <c r="N198" s="962">
        <v>57.02</v>
      </c>
      <c r="O198" s="962">
        <v>33.880000000000003</v>
      </c>
      <c r="P198" s="962">
        <v>76.02</v>
      </c>
      <c r="Q198" s="962">
        <v>45.16</v>
      </c>
      <c r="R198" s="962"/>
      <c r="T198" s="962"/>
      <c r="V198" s="962"/>
      <c r="W198" s="962"/>
      <c r="X198" s="962"/>
      <c r="Y198" s="962"/>
    </row>
    <row r="199" spans="1:25" x14ac:dyDescent="0.2">
      <c r="A199" s="958">
        <v>192</v>
      </c>
      <c r="B199" s="960">
        <v>47.64</v>
      </c>
      <c r="C199" s="960">
        <v>28.31</v>
      </c>
      <c r="F199" s="960">
        <v>28.58</v>
      </c>
      <c r="G199" s="960">
        <v>16.989999999999998</v>
      </c>
      <c r="H199" s="960">
        <v>38.11</v>
      </c>
      <c r="I199" s="960">
        <v>22.65</v>
      </c>
      <c r="J199" s="962">
        <v>92.05</v>
      </c>
      <c r="K199" s="962">
        <v>55.8</v>
      </c>
      <c r="L199" s="962"/>
      <c r="M199" s="962"/>
      <c r="N199" s="962">
        <v>57.16</v>
      </c>
      <c r="O199" s="962">
        <v>33.979999999999997</v>
      </c>
      <c r="P199" s="962">
        <v>76.22</v>
      </c>
      <c r="Q199" s="962">
        <v>45.3</v>
      </c>
      <c r="R199" s="962"/>
      <c r="T199" s="962"/>
      <c r="V199" s="962"/>
      <c r="W199" s="962"/>
      <c r="X199" s="962"/>
      <c r="Y199" s="962"/>
    </row>
    <row r="200" spans="1:25" x14ac:dyDescent="0.2">
      <c r="A200" s="958">
        <v>193</v>
      </c>
      <c r="B200" s="960">
        <v>47.77</v>
      </c>
      <c r="C200" s="960">
        <v>28.38</v>
      </c>
      <c r="F200" s="960">
        <v>28.66</v>
      </c>
      <c r="G200" s="960">
        <v>17.03</v>
      </c>
      <c r="H200" s="960">
        <v>38.22</v>
      </c>
      <c r="I200" s="960">
        <v>22.7</v>
      </c>
      <c r="J200" s="962">
        <v>92.05</v>
      </c>
      <c r="K200" s="962">
        <v>55.8</v>
      </c>
      <c r="L200" s="962"/>
      <c r="M200" s="962"/>
      <c r="N200" s="962">
        <v>57.32</v>
      </c>
      <c r="O200" s="962">
        <v>34.06</v>
      </c>
      <c r="P200" s="962">
        <v>76.44</v>
      </c>
      <c r="Q200" s="962">
        <v>45.4</v>
      </c>
      <c r="R200" s="962"/>
      <c r="T200" s="962"/>
      <c r="V200" s="962"/>
      <c r="W200" s="962"/>
      <c r="X200" s="962"/>
      <c r="Y200" s="962"/>
    </row>
    <row r="201" spans="1:25" x14ac:dyDescent="0.2">
      <c r="A201" s="958">
        <v>194</v>
      </c>
      <c r="B201" s="960">
        <v>47.9</v>
      </c>
      <c r="C201" s="960">
        <v>28.46</v>
      </c>
      <c r="F201" s="960">
        <v>28.74</v>
      </c>
      <c r="G201" s="960">
        <v>17.079999999999998</v>
      </c>
      <c r="H201" s="960">
        <v>38.32</v>
      </c>
      <c r="I201" s="960">
        <v>22.77</v>
      </c>
      <c r="J201" s="962">
        <v>92.05</v>
      </c>
      <c r="K201" s="962">
        <v>55.8</v>
      </c>
      <c r="L201" s="962"/>
      <c r="M201" s="962"/>
      <c r="N201" s="962">
        <v>57.48</v>
      </c>
      <c r="O201" s="962">
        <v>34.159999999999997</v>
      </c>
      <c r="P201" s="962">
        <v>76.64</v>
      </c>
      <c r="Q201" s="962">
        <v>45.54</v>
      </c>
      <c r="R201" s="962"/>
      <c r="T201" s="962"/>
      <c r="V201" s="962"/>
      <c r="W201" s="962"/>
      <c r="X201" s="962"/>
      <c r="Y201" s="962"/>
    </row>
    <row r="202" spans="1:25" x14ac:dyDescent="0.2">
      <c r="A202" s="958">
        <v>195</v>
      </c>
      <c r="B202" s="960">
        <v>48.04</v>
      </c>
      <c r="C202" s="960">
        <v>28.54</v>
      </c>
      <c r="F202" s="960">
        <v>28.82</v>
      </c>
      <c r="G202" s="960">
        <v>17.12</v>
      </c>
      <c r="H202" s="960">
        <v>38.43</v>
      </c>
      <c r="I202" s="960">
        <v>22.83</v>
      </c>
      <c r="J202" s="962">
        <v>92.05</v>
      </c>
      <c r="K202" s="962">
        <v>55.8</v>
      </c>
      <c r="L202" s="962"/>
      <c r="M202" s="962"/>
      <c r="N202" s="962">
        <v>57.64</v>
      </c>
      <c r="O202" s="962">
        <v>34.24</v>
      </c>
      <c r="P202" s="962">
        <v>76.86</v>
      </c>
      <c r="Q202" s="962">
        <v>45.66</v>
      </c>
      <c r="R202" s="962"/>
      <c r="T202" s="962"/>
      <c r="V202" s="962"/>
      <c r="W202" s="962"/>
      <c r="X202" s="962"/>
      <c r="Y202" s="962"/>
    </row>
    <row r="203" spans="1:25" x14ac:dyDescent="0.2">
      <c r="A203" s="958">
        <v>196</v>
      </c>
      <c r="B203" s="960">
        <v>48.17</v>
      </c>
      <c r="C203" s="960">
        <v>28.62</v>
      </c>
      <c r="F203" s="960">
        <v>28.9</v>
      </c>
      <c r="G203" s="960">
        <v>17.170000000000002</v>
      </c>
      <c r="H203" s="960">
        <v>38.54</v>
      </c>
      <c r="I203" s="960">
        <v>22.9</v>
      </c>
      <c r="J203" s="962">
        <v>92.05</v>
      </c>
      <c r="K203" s="962">
        <v>55.8</v>
      </c>
      <c r="L203" s="962"/>
      <c r="M203" s="962"/>
      <c r="N203" s="962">
        <v>57.8</v>
      </c>
      <c r="O203" s="962">
        <v>34.340000000000003</v>
      </c>
      <c r="P203" s="962">
        <v>77.08</v>
      </c>
      <c r="Q203" s="962">
        <v>45.8</v>
      </c>
      <c r="R203" s="962"/>
      <c r="T203" s="962"/>
      <c r="V203" s="962"/>
      <c r="W203" s="962"/>
      <c r="X203" s="962"/>
      <c r="Y203" s="962"/>
    </row>
    <row r="204" spans="1:25" x14ac:dyDescent="0.2">
      <c r="A204" s="958">
        <v>197</v>
      </c>
      <c r="B204" s="960">
        <v>48.3</v>
      </c>
      <c r="C204" s="960">
        <v>28.69</v>
      </c>
      <c r="F204" s="960">
        <v>28.98</v>
      </c>
      <c r="G204" s="960">
        <v>17.21</v>
      </c>
      <c r="H204" s="960">
        <v>38.64</v>
      </c>
      <c r="I204" s="960">
        <v>22.95</v>
      </c>
      <c r="J204" s="962">
        <v>92.05</v>
      </c>
      <c r="K204" s="962">
        <v>55.8</v>
      </c>
      <c r="L204" s="962"/>
      <c r="M204" s="962"/>
      <c r="N204" s="962">
        <v>57.96</v>
      </c>
      <c r="O204" s="962">
        <v>34.42</v>
      </c>
      <c r="P204" s="962">
        <v>77.28</v>
      </c>
      <c r="Q204" s="962">
        <v>45.9</v>
      </c>
      <c r="R204" s="962"/>
      <c r="T204" s="962"/>
      <c r="V204" s="962"/>
      <c r="W204" s="962"/>
      <c r="X204" s="962"/>
      <c r="Y204" s="962"/>
    </row>
    <row r="205" spans="1:25" x14ac:dyDescent="0.2">
      <c r="A205" s="958">
        <v>198</v>
      </c>
      <c r="B205" s="960">
        <v>48.43</v>
      </c>
      <c r="C205" s="960">
        <v>28.77</v>
      </c>
      <c r="F205" s="960">
        <v>29.06</v>
      </c>
      <c r="G205" s="960">
        <v>17.260000000000002</v>
      </c>
      <c r="H205" s="960">
        <v>38.74</v>
      </c>
      <c r="I205" s="960">
        <v>23.02</v>
      </c>
      <c r="J205" s="962">
        <v>92.05</v>
      </c>
      <c r="K205" s="962">
        <v>55.8</v>
      </c>
      <c r="L205" s="962"/>
      <c r="M205" s="962"/>
      <c r="N205" s="962">
        <v>58.12</v>
      </c>
      <c r="O205" s="962">
        <v>34.520000000000003</v>
      </c>
      <c r="P205" s="962">
        <v>77.48</v>
      </c>
      <c r="Q205" s="962">
        <v>46.04</v>
      </c>
      <c r="R205" s="962"/>
      <c r="T205" s="962"/>
      <c r="V205" s="962"/>
      <c r="W205" s="962"/>
      <c r="X205" s="962"/>
      <c r="Y205" s="962"/>
    </row>
    <row r="206" spans="1:25" x14ac:dyDescent="0.2">
      <c r="A206" s="958">
        <v>199</v>
      </c>
      <c r="B206" s="960">
        <v>48.57</v>
      </c>
      <c r="C206" s="960">
        <v>28.85</v>
      </c>
      <c r="F206" s="960">
        <v>29.14</v>
      </c>
      <c r="G206" s="960">
        <v>17.309999999999999</v>
      </c>
      <c r="H206" s="960">
        <v>38.86</v>
      </c>
      <c r="I206" s="960">
        <v>23.08</v>
      </c>
      <c r="J206" s="962">
        <v>92.05</v>
      </c>
      <c r="K206" s="962">
        <v>55.8</v>
      </c>
      <c r="L206" s="962"/>
      <c r="M206" s="962"/>
      <c r="N206" s="962">
        <v>58.28</v>
      </c>
      <c r="O206" s="962">
        <v>34.619999999999997</v>
      </c>
      <c r="P206" s="962">
        <v>77.72</v>
      </c>
      <c r="Q206" s="962">
        <v>46.16</v>
      </c>
      <c r="R206" s="962"/>
      <c r="T206" s="962"/>
      <c r="V206" s="962"/>
      <c r="W206" s="962"/>
      <c r="X206" s="962"/>
      <c r="Y206" s="962"/>
    </row>
    <row r="207" spans="1:25" x14ac:dyDescent="0.2">
      <c r="A207" s="958">
        <v>200</v>
      </c>
      <c r="B207" s="960">
        <v>48.7</v>
      </c>
      <c r="C207" s="960">
        <v>28.93</v>
      </c>
      <c r="F207" s="960">
        <v>29.22</v>
      </c>
      <c r="G207" s="960">
        <v>17.36</v>
      </c>
      <c r="H207" s="960">
        <v>38.96</v>
      </c>
      <c r="I207" s="960">
        <v>23.14</v>
      </c>
      <c r="J207" s="962">
        <v>92.05</v>
      </c>
      <c r="K207" s="962">
        <v>55.8</v>
      </c>
      <c r="L207" s="962"/>
      <c r="M207" s="962"/>
      <c r="N207" s="962">
        <v>58.44</v>
      </c>
      <c r="O207" s="962">
        <v>34.72</v>
      </c>
      <c r="P207" s="962">
        <v>77.92</v>
      </c>
      <c r="Q207" s="962">
        <v>46.28</v>
      </c>
      <c r="R207" s="962"/>
      <c r="T207" s="962"/>
      <c r="V207" s="962"/>
      <c r="W207" s="962"/>
      <c r="X207" s="962"/>
      <c r="Y207" s="962"/>
    </row>
    <row r="208" spans="1:25" x14ac:dyDescent="0.2">
      <c r="A208" s="958">
        <v>201</v>
      </c>
      <c r="B208" s="960">
        <v>48.75</v>
      </c>
      <c r="C208" s="960">
        <v>28.95</v>
      </c>
      <c r="F208" s="960">
        <v>29.25</v>
      </c>
      <c r="G208" s="960">
        <v>17.37</v>
      </c>
      <c r="H208" s="960">
        <v>39</v>
      </c>
      <c r="I208" s="960">
        <v>23.16</v>
      </c>
      <c r="J208" s="962">
        <v>92.05</v>
      </c>
      <c r="K208" s="962">
        <v>55.8</v>
      </c>
      <c r="L208" s="962"/>
      <c r="M208" s="962"/>
      <c r="N208" s="962">
        <v>58.5</v>
      </c>
      <c r="O208" s="962">
        <v>34.74</v>
      </c>
      <c r="P208" s="962">
        <v>78</v>
      </c>
      <c r="Q208" s="962">
        <v>46.32</v>
      </c>
      <c r="R208" s="962"/>
      <c r="T208" s="962"/>
      <c r="V208" s="962"/>
      <c r="W208" s="962"/>
      <c r="X208" s="962"/>
      <c r="Y208" s="962"/>
    </row>
    <row r="209" spans="1:25" x14ac:dyDescent="0.2">
      <c r="A209" s="958">
        <v>202</v>
      </c>
      <c r="B209" s="960">
        <v>48.79</v>
      </c>
      <c r="C209" s="960">
        <v>28.98</v>
      </c>
      <c r="F209" s="960">
        <v>29.27</v>
      </c>
      <c r="G209" s="960">
        <v>17.39</v>
      </c>
      <c r="H209" s="960">
        <v>39.03</v>
      </c>
      <c r="I209" s="960">
        <v>23.18</v>
      </c>
      <c r="J209" s="962">
        <v>92.05</v>
      </c>
      <c r="K209" s="962">
        <v>55.8</v>
      </c>
      <c r="L209" s="962"/>
      <c r="M209" s="962"/>
      <c r="N209" s="962">
        <v>58.54</v>
      </c>
      <c r="O209" s="962">
        <v>34.78</v>
      </c>
      <c r="P209" s="962">
        <v>78.06</v>
      </c>
      <c r="Q209" s="962">
        <v>46.36</v>
      </c>
      <c r="R209" s="962"/>
      <c r="T209" s="962"/>
      <c r="V209" s="962"/>
      <c r="W209" s="962"/>
      <c r="X209" s="962"/>
      <c r="Y209" s="962"/>
    </row>
    <row r="210" spans="1:25" x14ac:dyDescent="0.2">
      <c r="A210" s="958">
        <v>203</v>
      </c>
      <c r="B210" s="960">
        <v>48.84</v>
      </c>
      <c r="C210" s="960">
        <v>29.01</v>
      </c>
      <c r="F210" s="960">
        <v>29.3</v>
      </c>
      <c r="G210" s="960">
        <v>17.41</v>
      </c>
      <c r="H210" s="960">
        <v>39.07</v>
      </c>
      <c r="I210" s="960">
        <v>23.21</v>
      </c>
      <c r="J210" s="962">
        <v>92.05</v>
      </c>
      <c r="K210" s="962">
        <v>55.8</v>
      </c>
      <c r="L210" s="962"/>
      <c r="M210" s="962"/>
      <c r="N210" s="962">
        <v>58.6</v>
      </c>
      <c r="O210" s="962">
        <v>34.82</v>
      </c>
      <c r="P210" s="962">
        <v>78.14</v>
      </c>
      <c r="Q210" s="962">
        <v>46.42</v>
      </c>
      <c r="R210" s="962"/>
      <c r="T210" s="962"/>
      <c r="V210" s="962"/>
      <c r="W210" s="962"/>
      <c r="X210" s="962"/>
      <c r="Y210" s="962"/>
    </row>
    <row r="211" spans="1:25" x14ac:dyDescent="0.2">
      <c r="A211" s="958">
        <v>204</v>
      </c>
      <c r="B211" s="960">
        <v>48.89</v>
      </c>
      <c r="C211" s="960">
        <v>29.04</v>
      </c>
      <c r="F211" s="960">
        <v>29.33</v>
      </c>
      <c r="G211" s="960">
        <v>17.420000000000002</v>
      </c>
      <c r="H211" s="960">
        <v>39.11</v>
      </c>
      <c r="I211" s="960">
        <v>23.23</v>
      </c>
      <c r="J211" s="962">
        <v>92.05</v>
      </c>
      <c r="K211" s="962">
        <v>55.8</v>
      </c>
      <c r="L211" s="962"/>
      <c r="M211" s="962"/>
      <c r="N211" s="962">
        <v>58.66</v>
      </c>
      <c r="O211" s="962">
        <v>34.840000000000003</v>
      </c>
      <c r="P211" s="962">
        <v>78.22</v>
      </c>
      <c r="Q211" s="962">
        <v>46.46</v>
      </c>
      <c r="R211" s="962"/>
      <c r="T211" s="962"/>
      <c r="V211" s="962"/>
      <c r="W211" s="962"/>
      <c r="X211" s="962"/>
      <c r="Y211" s="962"/>
    </row>
    <row r="212" spans="1:25" x14ac:dyDescent="0.2">
      <c r="A212" s="958">
        <v>205</v>
      </c>
      <c r="B212" s="960">
        <v>48.94</v>
      </c>
      <c r="C212" s="960">
        <v>29.07</v>
      </c>
      <c r="F212" s="960">
        <v>29.36</v>
      </c>
      <c r="G212" s="960">
        <v>17.440000000000001</v>
      </c>
      <c r="H212" s="960">
        <v>39.15</v>
      </c>
      <c r="I212" s="960">
        <v>23.26</v>
      </c>
      <c r="J212" s="962">
        <v>92.05</v>
      </c>
      <c r="K212" s="962">
        <v>55.8</v>
      </c>
      <c r="L212" s="962"/>
      <c r="M212" s="962"/>
      <c r="N212" s="962">
        <v>58.72</v>
      </c>
      <c r="O212" s="962">
        <v>34.880000000000003</v>
      </c>
      <c r="P212" s="962">
        <v>78.3</v>
      </c>
      <c r="Q212" s="962">
        <v>46.52</v>
      </c>
      <c r="R212" s="962"/>
      <c r="T212" s="962"/>
      <c r="V212" s="962"/>
      <c r="W212" s="962"/>
      <c r="X212" s="962"/>
      <c r="Y212" s="962"/>
    </row>
    <row r="213" spans="1:25" x14ac:dyDescent="0.2">
      <c r="A213" s="958">
        <v>206</v>
      </c>
      <c r="B213" s="960">
        <v>48.99</v>
      </c>
      <c r="C213" s="960">
        <v>29.1</v>
      </c>
      <c r="F213" s="960">
        <v>29.39</v>
      </c>
      <c r="G213" s="960">
        <v>17.46</v>
      </c>
      <c r="H213" s="960">
        <v>39.19</v>
      </c>
      <c r="I213" s="960">
        <v>23.28</v>
      </c>
      <c r="J213" s="962">
        <v>92.05</v>
      </c>
      <c r="K213" s="962">
        <v>55.8</v>
      </c>
      <c r="L213" s="962"/>
      <c r="M213" s="962"/>
      <c r="N213" s="962">
        <v>58.78</v>
      </c>
      <c r="O213" s="962">
        <v>34.92</v>
      </c>
      <c r="P213" s="962">
        <v>78.38</v>
      </c>
      <c r="Q213" s="962">
        <v>46.56</v>
      </c>
      <c r="R213" s="962"/>
      <c r="T213" s="962"/>
      <c r="V213" s="962"/>
      <c r="W213" s="962"/>
      <c r="X213" s="962"/>
      <c r="Y213" s="962"/>
    </row>
    <row r="214" spans="1:25" x14ac:dyDescent="0.2">
      <c r="A214" s="958">
        <v>207</v>
      </c>
      <c r="B214" s="960">
        <v>49.03</v>
      </c>
      <c r="C214" s="960">
        <v>29.12</v>
      </c>
      <c r="F214" s="960">
        <v>29.42</v>
      </c>
      <c r="G214" s="960">
        <v>17.47</v>
      </c>
      <c r="H214" s="960">
        <v>39.22</v>
      </c>
      <c r="I214" s="960">
        <v>23.3</v>
      </c>
      <c r="J214" s="962">
        <v>92.05</v>
      </c>
      <c r="K214" s="962">
        <v>55.8</v>
      </c>
      <c r="L214" s="962"/>
      <c r="M214" s="962"/>
      <c r="N214" s="962">
        <v>58.84</v>
      </c>
      <c r="O214" s="962">
        <v>34.94</v>
      </c>
      <c r="P214" s="962">
        <v>78.44</v>
      </c>
      <c r="Q214" s="962">
        <v>46.6</v>
      </c>
      <c r="R214" s="962"/>
      <c r="T214" s="962"/>
      <c r="V214" s="962"/>
      <c r="W214" s="962"/>
      <c r="X214" s="962"/>
      <c r="Y214" s="962"/>
    </row>
    <row r="215" spans="1:25" x14ac:dyDescent="0.2">
      <c r="A215" s="958">
        <v>208</v>
      </c>
      <c r="B215" s="960">
        <v>49.08</v>
      </c>
      <c r="C215" s="960">
        <v>29.15</v>
      </c>
      <c r="F215" s="960">
        <v>29.45</v>
      </c>
      <c r="G215" s="960">
        <v>17.489999999999998</v>
      </c>
      <c r="H215" s="960">
        <v>39.26</v>
      </c>
      <c r="I215" s="960">
        <v>23.32</v>
      </c>
      <c r="J215" s="962">
        <v>92.05</v>
      </c>
      <c r="K215" s="962">
        <v>55.8</v>
      </c>
      <c r="L215" s="962"/>
      <c r="M215" s="962"/>
      <c r="N215" s="962">
        <v>58.9</v>
      </c>
      <c r="O215" s="962">
        <v>34.979999999999997</v>
      </c>
      <c r="P215" s="962">
        <v>78.52</v>
      </c>
      <c r="Q215" s="962">
        <v>46.64</v>
      </c>
      <c r="R215" s="962"/>
      <c r="T215" s="962"/>
      <c r="V215" s="962"/>
      <c r="W215" s="962"/>
      <c r="X215" s="962"/>
      <c r="Y215" s="962"/>
    </row>
    <row r="216" spans="1:25" x14ac:dyDescent="0.2">
      <c r="A216" s="958">
        <v>209</v>
      </c>
      <c r="B216" s="960">
        <v>49.13</v>
      </c>
      <c r="C216" s="960">
        <v>29.18</v>
      </c>
      <c r="F216" s="960">
        <v>29.48</v>
      </c>
      <c r="G216" s="960">
        <v>17.510000000000002</v>
      </c>
      <c r="H216" s="960">
        <v>39.299999999999997</v>
      </c>
      <c r="I216" s="960">
        <v>23.34</v>
      </c>
      <c r="J216" s="962">
        <v>92.05</v>
      </c>
      <c r="K216" s="962">
        <v>55.8</v>
      </c>
      <c r="L216" s="962"/>
      <c r="M216" s="962"/>
      <c r="N216" s="962">
        <v>58.96</v>
      </c>
      <c r="O216" s="962">
        <v>35.020000000000003</v>
      </c>
      <c r="P216" s="962">
        <v>78.599999999999994</v>
      </c>
      <c r="Q216" s="962">
        <v>46.68</v>
      </c>
      <c r="R216" s="962"/>
      <c r="T216" s="962"/>
      <c r="V216" s="962"/>
      <c r="W216" s="962"/>
      <c r="X216" s="962"/>
      <c r="Y216" s="962"/>
    </row>
    <row r="217" spans="1:25" x14ac:dyDescent="0.2">
      <c r="A217" s="958">
        <v>210</v>
      </c>
      <c r="B217" s="960">
        <v>49.18</v>
      </c>
      <c r="C217" s="960">
        <v>29.21</v>
      </c>
      <c r="F217" s="960">
        <v>29.51</v>
      </c>
      <c r="G217" s="960">
        <v>17.53</v>
      </c>
      <c r="H217" s="960">
        <v>39.340000000000003</v>
      </c>
      <c r="I217" s="960">
        <v>23.37</v>
      </c>
      <c r="J217" s="962">
        <v>92.05</v>
      </c>
      <c r="K217" s="962">
        <v>55.8</v>
      </c>
      <c r="L217" s="962"/>
      <c r="M217" s="962"/>
      <c r="N217" s="962">
        <v>59.02</v>
      </c>
      <c r="O217" s="962">
        <v>35.06</v>
      </c>
      <c r="P217" s="962">
        <v>78.680000000000007</v>
      </c>
      <c r="Q217" s="962">
        <v>46.74</v>
      </c>
      <c r="R217" s="962"/>
      <c r="T217" s="962"/>
      <c r="V217" s="962"/>
      <c r="W217" s="962"/>
      <c r="X217" s="962"/>
      <c r="Y217" s="962"/>
    </row>
    <row r="218" spans="1:25" x14ac:dyDescent="0.2">
      <c r="A218" s="958">
        <v>211</v>
      </c>
      <c r="B218" s="960">
        <v>49.23</v>
      </c>
      <c r="C218" s="960">
        <v>29.24</v>
      </c>
      <c r="F218" s="960">
        <v>29.54</v>
      </c>
      <c r="G218" s="960">
        <v>17.54</v>
      </c>
      <c r="H218" s="960">
        <v>39.380000000000003</v>
      </c>
      <c r="I218" s="960">
        <v>23.39</v>
      </c>
      <c r="J218" s="962">
        <v>92.05</v>
      </c>
      <c r="K218" s="962">
        <v>55.8</v>
      </c>
      <c r="L218" s="962"/>
      <c r="M218" s="962"/>
      <c r="N218" s="962">
        <v>59.08</v>
      </c>
      <c r="O218" s="962">
        <v>35.08</v>
      </c>
      <c r="P218" s="962">
        <v>78.760000000000005</v>
      </c>
      <c r="Q218" s="962">
        <v>46.78</v>
      </c>
      <c r="R218" s="962"/>
      <c r="T218" s="962"/>
      <c r="V218" s="962"/>
      <c r="W218" s="962"/>
      <c r="X218" s="962"/>
      <c r="Y218" s="962"/>
    </row>
    <row r="219" spans="1:25" x14ac:dyDescent="0.2">
      <c r="A219" s="958">
        <v>212</v>
      </c>
      <c r="B219" s="960">
        <v>49.28</v>
      </c>
      <c r="C219" s="960">
        <v>29.26</v>
      </c>
      <c r="F219" s="960">
        <v>29.57</v>
      </c>
      <c r="G219" s="960">
        <v>17.559999999999999</v>
      </c>
      <c r="H219" s="960">
        <v>39.42</v>
      </c>
      <c r="I219" s="960">
        <v>23.41</v>
      </c>
      <c r="J219" s="962">
        <v>92.05</v>
      </c>
      <c r="K219" s="962">
        <v>55.8</v>
      </c>
      <c r="L219" s="962"/>
      <c r="M219" s="962"/>
      <c r="N219" s="962">
        <v>59.14</v>
      </c>
      <c r="O219" s="962">
        <v>35.119999999999997</v>
      </c>
      <c r="P219" s="962">
        <v>78.84</v>
      </c>
      <c r="Q219" s="962">
        <v>46.82</v>
      </c>
      <c r="R219" s="962"/>
      <c r="T219" s="962"/>
      <c r="V219" s="962"/>
      <c r="W219" s="962"/>
      <c r="X219" s="962"/>
      <c r="Y219" s="962"/>
    </row>
    <row r="220" spans="1:25" x14ac:dyDescent="0.2">
      <c r="A220" s="958">
        <v>213</v>
      </c>
      <c r="B220" s="960">
        <v>49.32</v>
      </c>
      <c r="C220" s="960">
        <v>29.29</v>
      </c>
      <c r="F220" s="960">
        <v>29.59</v>
      </c>
      <c r="G220" s="960">
        <v>17.57</v>
      </c>
      <c r="H220" s="960">
        <v>39.46</v>
      </c>
      <c r="I220" s="960">
        <v>23.43</v>
      </c>
      <c r="J220" s="962">
        <v>92.05</v>
      </c>
      <c r="K220" s="962">
        <v>55.8</v>
      </c>
      <c r="L220" s="962"/>
      <c r="M220" s="962"/>
      <c r="N220" s="962">
        <v>59.18</v>
      </c>
      <c r="O220" s="962">
        <v>35.14</v>
      </c>
      <c r="P220" s="962">
        <v>78.92</v>
      </c>
      <c r="Q220" s="962">
        <v>46.86</v>
      </c>
      <c r="R220" s="962"/>
      <c r="T220" s="962"/>
      <c r="V220" s="962"/>
      <c r="W220" s="962"/>
      <c r="X220" s="962"/>
      <c r="Y220" s="962"/>
    </row>
    <row r="221" spans="1:25" x14ac:dyDescent="0.2">
      <c r="A221" s="958">
        <v>214</v>
      </c>
      <c r="B221" s="960">
        <v>49.37</v>
      </c>
      <c r="C221" s="960">
        <v>29.32</v>
      </c>
      <c r="F221" s="960">
        <v>29.62</v>
      </c>
      <c r="G221" s="960">
        <v>17.59</v>
      </c>
      <c r="H221" s="960">
        <v>39.5</v>
      </c>
      <c r="I221" s="960">
        <v>23.46</v>
      </c>
      <c r="J221" s="962">
        <v>92.05</v>
      </c>
      <c r="K221" s="962">
        <v>55.8</v>
      </c>
      <c r="L221" s="962"/>
      <c r="M221" s="962"/>
      <c r="N221" s="962">
        <v>59.24</v>
      </c>
      <c r="O221" s="962">
        <v>35.18</v>
      </c>
      <c r="P221" s="962">
        <v>79</v>
      </c>
      <c r="Q221" s="962">
        <v>46.92</v>
      </c>
      <c r="R221" s="962"/>
      <c r="T221" s="962"/>
      <c r="V221" s="962"/>
      <c r="W221" s="962"/>
      <c r="X221" s="962"/>
      <c r="Y221" s="962"/>
    </row>
    <row r="222" spans="1:25" x14ac:dyDescent="0.2">
      <c r="A222" s="958">
        <v>215</v>
      </c>
      <c r="B222" s="960">
        <v>49.42</v>
      </c>
      <c r="C222" s="960">
        <v>29.35</v>
      </c>
      <c r="F222" s="960">
        <v>29.65</v>
      </c>
      <c r="G222" s="960">
        <v>17.61</v>
      </c>
      <c r="H222" s="960">
        <v>39.54</v>
      </c>
      <c r="I222" s="960">
        <v>23.48</v>
      </c>
      <c r="J222" s="962">
        <v>92.05</v>
      </c>
      <c r="K222" s="962">
        <v>55.8</v>
      </c>
      <c r="L222" s="962"/>
      <c r="M222" s="962"/>
      <c r="N222" s="962">
        <v>59.3</v>
      </c>
      <c r="O222" s="962">
        <v>35.22</v>
      </c>
      <c r="P222" s="962">
        <v>79.08</v>
      </c>
      <c r="Q222" s="962">
        <v>46.96</v>
      </c>
      <c r="R222" s="962"/>
      <c r="T222" s="962"/>
      <c r="V222" s="962"/>
      <c r="W222" s="962"/>
      <c r="X222" s="962"/>
      <c r="Y222" s="962"/>
    </row>
    <row r="223" spans="1:25" x14ac:dyDescent="0.2">
      <c r="A223" s="958">
        <v>216</v>
      </c>
      <c r="B223" s="960">
        <v>49.47</v>
      </c>
      <c r="C223" s="960">
        <v>29.38</v>
      </c>
      <c r="F223" s="960">
        <v>29.68</v>
      </c>
      <c r="G223" s="960">
        <v>17.63</v>
      </c>
      <c r="H223" s="960">
        <v>39.58</v>
      </c>
      <c r="I223" s="960">
        <v>23.5</v>
      </c>
      <c r="J223" s="962">
        <v>92.05</v>
      </c>
      <c r="K223" s="962">
        <v>55.8</v>
      </c>
      <c r="L223" s="962"/>
      <c r="M223" s="962"/>
      <c r="N223" s="962">
        <v>59.36</v>
      </c>
      <c r="O223" s="962">
        <v>35.26</v>
      </c>
      <c r="P223" s="962">
        <v>79.16</v>
      </c>
      <c r="Q223" s="962">
        <v>47</v>
      </c>
      <c r="R223" s="962"/>
      <c r="T223" s="962"/>
      <c r="V223" s="962"/>
      <c r="W223" s="962"/>
      <c r="X223" s="962"/>
      <c r="Y223" s="962"/>
    </row>
    <row r="224" spans="1:25" x14ac:dyDescent="0.2">
      <c r="A224" s="958">
        <v>217</v>
      </c>
      <c r="B224" s="960">
        <v>49.52</v>
      </c>
      <c r="C224" s="960">
        <v>29.4</v>
      </c>
      <c r="F224" s="960">
        <v>29.71</v>
      </c>
      <c r="G224" s="960">
        <v>17.64</v>
      </c>
      <c r="H224" s="960">
        <v>39.619999999999997</v>
      </c>
      <c r="I224" s="960">
        <v>23.52</v>
      </c>
      <c r="J224" s="962">
        <v>92.05</v>
      </c>
      <c r="K224" s="962">
        <v>55.8</v>
      </c>
      <c r="L224" s="962"/>
      <c r="M224" s="962"/>
      <c r="N224" s="962">
        <v>59.42</v>
      </c>
      <c r="O224" s="962">
        <v>35.28</v>
      </c>
      <c r="P224" s="962">
        <v>79.239999999999995</v>
      </c>
      <c r="Q224" s="962">
        <v>47.04</v>
      </c>
      <c r="R224" s="962"/>
      <c r="T224" s="962"/>
      <c r="V224" s="962"/>
      <c r="W224" s="962"/>
      <c r="X224" s="962"/>
      <c r="Y224" s="962"/>
    </row>
    <row r="225" spans="1:25" x14ac:dyDescent="0.2">
      <c r="A225" s="958">
        <v>218</v>
      </c>
      <c r="B225" s="960">
        <v>49.56</v>
      </c>
      <c r="C225" s="960">
        <v>29.43</v>
      </c>
      <c r="F225" s="960">
        <v>29.74</v>
      </c>
      <c r="G225" s="960">
        <v>17.66</v>
      </c>
      <c r="H225" s="960">
        <v>39.65</v>
      </c>
      <c r="I225" s="960">
        <v>23.54</v>
      </c>
      <c r="J225" s="962">
        <v>92.05</v>
      </c>
      <c r="K225" s="962">
        <v>55.8</v>
      </c>
      <c r="L225" s="962"/>
      <c r="M225" s="962"/>
      <c r="N225" s="962">
        <v>59.48</v>
      </c>
      <c r="O225" s="962">
        <v>35.32</v>
      </c>
      <c r="P225" s="962">
        <v>79.3</v>
      </c>
      <c r="Q225" s="962">
        <v>47.08</v>
      </c>
      <c r="R225" s="962"/>
      <c r="T225" s="962"/>
      <c r="V225" s="962"/>
      <c r="W225" s="962"/>
      <c r="X225" s="962"/>
      <c r="Y225" s="962"/>
    </row>
    <row r="226" spans="1:25" x14ac:dyDescent="0.2">
      <c r="A226" s="958">
        <v>219</v>
      </c>
      <c r="B226" s="960">
        <v>49.61</v>
      </c>
      <c r="C226" s="960">
        <v>29.46</v>
      </c>
      <c r="F226" s="960">
        <v>29.77</v>
      </c>
      <c r="G226" s="960">
        <v>17.68</v>
      </c>
      <c r="H226" s="960">
        <v>39.69</v>
      </c>
      <c r="I226" s="960">
        <v>23.57</v>
      </c>
      <c r="J226" s="962">
        <v>92.05</v>
      </c>
      <c r="K226" s="962">
        <v>55.8</v>
      </c>
      <c r="L226" s="962"/>
      <c r="M226" s="962"/>
      <c r="N226" s="962">
        <v>59.54</v>
      </c>
      <c r="O226" s="962">
        <v>35.36</v>
      </c>
      <c r="P226" s="962">
        <v>79.38</v>
      </c>
      <c r="Q226" s="962">
        <v>47.14</v>
      </c>
      <c r="R226" s="962"/>
      <c r="T226" s="962"/>
      <c r="V226" s="962"/>
      <c r="W226" s="962"/>
      <c r="X226" s="962"/>
      <c r="Y226" s="962"/>
    </row>
    <row r="227" spans="1:25" x14ac:dyDescent="0.2">
      <c r="A227" s="958">
        <v>220</v>
      </c>
      <c r="B227" s="960">
        <v>49.66</v>
      </c>
      <c r="C227" s="960">
        <v>29.49</v>
      </c>
      <c r="F227" s="960">
        <v>29.8</v>
      </c>
      <c r="G227" s="960">
        <v>17.690000000000001</v>
      </c>
      <c r="H227" s="960">
        <v>39.729999999999997</v>
      </c>
      <c r="I227" s="960">
        <v>23.59</v>
      </c>
      <c r="J227" s="962">
        <v>92.05</v>
      </c>
      <c r="K227" s="962">
        <v>55.8</v>
      </c>
      <c r="L227" s="962"/>
      <c r="M227" s="962"/>
      <c r="N227" s="962">
        <v>59.6</v>
      </c>
      <c r="O227" s="962">
        <v>35.380000000000003</v>
      </c>
      <c r="P227" s="962">
        <v>79.459999999999994</v>
      </c>
      <c r="Q227" s="962">
        <v>47.18</v>
      </c>
      <c r="R227" s="962"/>
      <c r="T227" s="962"/>
      <c r="V227" s="962"/>
      <c r="W227" s="962"/>
      <c r="X227" s="962"/>
      <c r="Y227" s="962"/>
    </row>
    <row r="228" spans="1:25" x14ac:dyDescent="0.2">
      <c r="A228" s="958">
        <v>221</v>
      </c>
      <c r="B228" s="960">
        <v>49.71</v>
      </c>
      <c r="C228" s="960">
        <v>29.52</v>
      </c>
      <c r="F228" s="960">
        <v>29.83</v>
      </c>
      <c r="G228" s="960">
        <v>17.71</v>
      </c>
      <c r="H228" s="960">
        <v>39.770000000000003</v>
      </c>
      <c r="I228" s="960">
        <v>23.62</v>
      </c>
      <c r="J228" s="962">
        <v>92.05</v>
      </c>
      <c r="K228" s="962">
        <v>55.8</v>
      </c>
      <c r="L228" s="962"/>
      <c r="M228" s="962"/>
      <c r="N228" s="962">
        <v>59.66</v>
      </c>
      <c r="O228" s="962">
        <v>35.42</v>
      </c>
      <c r="P228" s="962">
        <v>79.540000000000006</v>
      </c>
      <c r="Q228" s="962">
        <v>47.24</v>
      </c>
      <c r="R228" s="962"/>
      <c r="T228" s="962"/>
      <c r="V228" s="962"/>
      <c r="W228" s="962"/>
      <c r="X228" s="962"/>
      <c r="Y228" s="962"/>
    </row>
    <row r="229" spans="1:25" x14ac:dyDescent="0.2">
      <c r="A229" s="958">
        <v>222</v>
      </c>
      <c r="B229" s="960">
        <v>49.76</v>
      </c>
      <c r="C229" s="960">
        <v>29.55</v>
      </c>
      <c r="F229" s="960">
        <v>29.86</v>
      </c>
      <c r="G229" s="960">
        <v>17.73</v>
      </c>
      <c r="H229" s="960">
        <v>39.81</v>
      </c>
      <c r="I229" s="960">
        <v>23.64</v>
      </c>
      <c r="J229" s="962">
        <v>92.05</v>
      </c>
      <c r="K229" s="962">
        <v>55.8</v>
      </c>
      <c r="L229" s="962"/>
      <c r="M229" s="962"/>
      <c r="N229" s="962">
        <v>59.72</v>
      </c>
      <c r="O229" s="962">
        <v>35.46</v>
      </c>
      <c r="P229" s="962">
        <v>79.62</v>
      </c>
      <c r="Q229" s="962">
        <v>47.28</v>
      </c>
      <c r="R229" s="962"/>
      <c r="T229" s="962"/>
      <c r="V229" s="962"/>
      <c r="W229" s="962"/>
      <c r="X229" s="962"/>
      <c r="Y229" s="962"/>
    </row>
    <row r="230" spans="1:25" x14ac:dyDescent="0.2">
      <c r="A230" s="958">
        <v>223</v>
      </c>
      <c r="B230" s="960">
        <v>49.8</v>
      </c>
      <c r="C230" s="960">
        <v>29.57</v>
      </c>
      <c r="F230" s="960">
        <v>29.88</v>
      </c>
      <c r="G230" s="960">
        <v>17.739999999999998</v>
      </c>
      <c r="H230" s="960">
        <v>39.840000000000003</v>
      </c>
      <c r="I230" s="960">
        <v>23.66</v>
      </c>
      <c r="J230" s="962">
        <v>92.05</v>
      </c>
      <c r="K230" s="962">
        <v>55.8</v>
      </c>
      <c r="L230" s="962"/>
      <c r="M230" s="962"/>
      <c r="N230" s="962">
        <v>59.76</v>
      </c>
      <c r="O230" s="962">
        <v>35.479999999999997</v>
      </c>
      <c r="P230" s="962">
        <v>79.680000000000007</v>
      </c>
      <c r="Q230" s="962">
        <v>47.32</v>
      </c>
      <c r="R230" s="962"/>
      <c r="T230" s="962"/>
      <c r="V230" s="962"/>
      <c r="W230" s="962"/>
      <c r="X230" s="962"/>
      <c r="Y230" s="962"/>
    </row>
    <row r="231" spans="1:25" x14ac:dyDescent="0.2">
      <c r="A231" s="958">
        <v>224</v>
      </c>
      <c r="B231" s="960">
        <v>49.85</v>
      </c>
      <c r="C231" s="960">
        <v>29.6</v>
      </c>
      <c r="F231" s="960">
        <v>29.91</v>
      </c>
      <c r="G231" s="960">
        <v>17.760000000000002</v>
      </c>
      <c r="H231" s="960">
        <v>39.880000000000003</v>
      </c>
      <c r="I231" s="960">
        <v>23.68</v>
      </c>
      <c r="J231" s="962">
        <v>92.05</v>
      </c>
      <c r="K231" s="962">
        <v>55.8</v>
      </c>
      <c r="L231" s="962"/>
      <c r="M231" s="962"/>
      <c r="N231" s="962">
        <v>59.82</v>
      </c>
      <c r="O231" s="962">
        <v>35.520000000000003</v>
      </c>
      <c r="P231" s="962">
        <v>79.760000000000005</v>
      </c>
      <c r="Q231" s="962">
        <v>47.36</v>
      </c>
      <c r="R231" s="962"/>
      <c r="T231" s="962"/>
      <c r="V231" s="962"/>
      <c r="W231" s="962"/>
      <c r="X231" s="962"/>
      <c r="Y231" s="962"/>
    </row>
    <row r="232" spans="1:25" x14ac:dyDescent="0.2">
      <c r="A232" s="958">
        <v>225</v>
      </c>
      <c r="B232" s="960">
        <v>49.9</v>
      </c>
      <c r="C232" s="960">
        <v>29.63</v>
      </c>
      <c r="F232" s="960">
        <v>29.94</v>
      </c>
      <c r="G232" s="960">
        <v>17.78</v>
      </c>
      <c r="H232" s="960">
        <v>39.92</v>
      </c>
      <c r="I232" s="960">
        <v>23.7</v>
      </c>
      <c r="J232" s="962">
        <v>92.05</v>
      </c>
      <c r="K232" s="962">
        <v>55.8</v>
      </c>
      <c r="L232" s="962"/>
      <c r="M232" s="962"/>
      <c r="N232" s="962">
        <v>59.88</v>
      </c>
      <c r="O232" s="962">
        <v>35.56</v>
      </c>
      <c r="P232" s="962">
        <v>79.84</v>
      </c>
      <c r="Q232" s="962">
        <v>47.4</v>
      </c>
      <c r="R232" s="962"/>
      <c r="T232" s="962"/>
      <c r="V232" s="962"/>
      <c r="W232" s="962"/>
      <c r="X232" s="962"/>
      <c r="Y232" s="962"/>
    </row>
    <row r="233" spans="1:25" x14ac:dyDescent="0.2">
      <c r="A233" s="958">
        <v>226</v>
      </c>
      <c r="B233" s="960">
        <v>49.95</v>
      </c>
      <c r="C233" s="960">
        <v>29.66</v>
      </c>
      <c r="F233" s="960">
        <v>29.97</v>
      </c>
      <c r="G233" s="960">
        <v>17.8</v>
      </c>
      <c r="H233" s="960">
        <v>39.96</v>
      </c>
      <c r="I233" s="960">
        <v>23.73</v>
      </c>
      <c r="J233" s="962">
        <v>92.05</v>
      </c>
      <c r="K233" s="962">
        <v>55.8</v>
      </c>
      <c r="L233" s="962"/>
      <c r="M233" s="962"/>
      <c r="N233" s="962">
        <v>59.94</v>
      </c>
      <c r="O233" s="962">
        <v>35.6</v>
      </c>
      <c r="P233" s="962">
        <v>79.92</v>
      </c>
      <c r="Q233" s="962">
        <v>47.46</v>
      </c>
      <c r="R233" s="962"/>
      <c r="T233" s="962"/>
      <c r="V233" s="962"/>
      <c r="W233" s="962"/>
      <c r="X233" s="962"/>
      <c r="Y233" s="962"/>
    </row>
    <row r="234" spans="1:25" x14ac:dyDescent="0.2">
      <c r="A234" s="958">
        <v>227</v>
      </c>
      <c r="B234" s="960">
        <v>50</v>
      </c>
      <c r="C234" s="960">
        <v>29.69</v>
      </c>
      <c r="F234" s="960">
        <v>30</v>
      </c>
      <c r="G234" s="960">
        <v>17.809999999999999</v>
      </c>
      <c r="H234" s="960">
        <v>40</v>
      </c>
      <c r="I234" s="960">
        <v>23.75</v>
      </c>
      <c r="J234" s="962">
        <v>92.05</v>
      </c>
      <c r="K234" s="962">
        <v>55.8</v>
      </c>
      <c r="L234" s="962"/>
      <c r="M234" s="962"/>
      <c r="N234" s="962">
        <v>60</v>
      </c>
      <c r="O234" s="962">
        <v>35.619999999999997</v>
      </c>
      <c r="P234" s="962">
        <v>80</v>
      </c>
      <c r="Q234" s="962">
        <v>47.5</v>
      </c>
      <c r="R234" s="962"/>
      <c r="T234" s="962"/>
      <c r="V234" s="962"/>
      <c r="W234" s="962"/>
      <c r="X234" s="962"/>
      <c r="Y234" s="962"/>
    </row>
    <row r="235" spans="1:25" x14ac:dyDescent="0.2">
      <c r="A235" s="958">
        <v>228</v>
      </c>
      <c r="B235" s="960">
        <v>50.04</v>
      </c>
      <c r="C235" s="960">
        <v>29.71</v>
      </c>
      <c r="F235" s="960">
        <v>30.02</v>
      </c>
      <c r="G235" s="960">
        <v>17.829999999999998</v>
      </c>
      <c r="H235" s="960">
        <v>40.03</v>
      </c>
      <c r="I235" s="960">
        <v>23.77</v>
      </c>
      <c r="J235" s="962">
        <v>92.05</v>
      </c>
      <c r="K235" s="962">
        <v>55.8</v>
      </c>
      <c r="L235" s="962"/>
      <c r="M235" s="962"/>
      <c r="N235" s="962">
        <v>60.04</v>
      </c>
      <c r="O235" s="962">
        <v>35.659999999999997</v>
      </c>
      <c r="P235" s="962">
        <v>80.06</v>
      </c>
      <c r="Q235" s="962">
        <v>47.54</v>
      </c>
      <c r="R235" s="962"/>
      <c r="T235" s="962"/>
      <c r="V235" s="962"/>
      <c r="W235" s="962"/>
      <c r="X235" s="962"/>
      <c r="Y235" s="962"/>
    </row>
    <row r="236" spans="1:25" x14ac:dyDescent="0.2">
      <c r="A236" s="958">
        <v>229</v>
      </c>
      <c r="B236" s="960">
        <v>50.09</v>
      </c>
      <c r="C236" s="960">
        <v>29.74</v>
      </c>
      <c r="F236" s="960">
        <v>30.05</v>
      </c>
      <c r="G236" s="960">
        <v>17.84</v>
      </c>
      <c r="H236" s="960">
        <v>40.07</v>
      </c>
      <c r="I236" s="960">
        <v>23.79</v>
      </c>
      <c r="J236" s="962">
        <v>92.05</v>
      </c>
      <c r="K236" s="962">
        <v>55.8</v>
      </c>
      <c r="L236" s="962"/>
      <c r="M236" s="962"/>
      <c r="N236" s="962">
        <v>60.1</v>
      </c>
      <c r="O236" s="962">
        <v>35.68</v>
      </c>
      <c r="P236" s="962">
        <v>80.14</v>
      </c>
      <c r="Q236" s="962">
        <v>47.58</v>
      </c>
      <c r="R236" s="962"/>
      <c r="T236" s="962"/>
      <c r="V236" s="962"/>
      <c r="W236" s="962"/>
      <c r="X236" s="962"/>
      <c r="Y236" s="962"/>
    </row>
    <row r="237" spans="1:25" x14ac:dyDescent="0.2">
      <c r="A237" s="958">
        <v>230</v>
      </c>
      <c r="B237" s="960">
        <v>50.14</v>
      </c>
      <c r="C237" s="960">
        <v>29.77</v>
      </c>
      <c r="F237" s="960">
        <v>30.08</v>
      </c>
      <c r="G237" s="960">
        <v>17.86</v>
      </c>
      <c r="H237" s="960">
        <v>40.11</v>
      </c>
      <c r="I237" s="960">
        <v>23.82</v>
      </c>
      <c r="J237" s="962">
        <v>92.05</v>
      </c>
      <c r="K237" s="962">
        <v>55.8</v>
      </c>
      <c r="L237" s="962"/>
      <c r="M237" s="962"/>
      <c r="N237" s="962">
        <v>60.16</v>
      </c>
      <c r="O237" s="962">
        <v>35.72</v>
      </c>
      <c r="P237" s="962">
        <v>80.22</v>
      </c>
      <c r="Q237" s="962">
        <v>47.64</v>
      </c>
      <c r="R237" s="962"/>
      <c r="T237" s="962"/>
      <c r="V237" s="962"/>
      <c r="W237" s="962"/>
      <c r="X237" s="962"/>
      <c r="Y237" s="962"/>
    </row>
    <row r="238" spans="1:25" x14ac:dyDescent="0.2">
      <c r="A238" s="958">
        <v>231</v>
      </c>
      <c r="B238" s="960">
        <v>50.19</v>
      </c>
      <c r="C238" s="960">
        <v>29.8</v>
      </c>
      <c r="F238" s="960">
        <v>30.11</v>
      </c>
      <c r="G238" s="960">
        <v>17.88</v>
      </c>
      <c r="H238" s="960">
        <v>40.15</v>
      </c>
      <c r="I238" s="960">
        <v>23.84</v>
      </c>
      <c r="J238" s="962">
        <v>92.05</v>
      </c>
      <c r="K238" s="962">
        <v>55.8</v>
      </c>
      <c r="L238" s="962"/>
      <c r="M238" s="962"/>
      <c r="N238" s="962">
        <v>60.22</v>
      </c>
      <c r="O238" s="962">
        <v>35.76</v>
      </c>
      <c r="P238" s="962">
        <v>80.3</v>
      </c>
      <c r="Q238" s="962">
        <v>47.68</v>
      </c>
      <c r="R238" s="962"/>
      <c r="T238" s="962"/>
      <c r="V238" s="962"/>
      <c r="W238" s="962"/>
      <c r="X238" s="962"/>
      <c r="Y238" s="962"/>
    </row>
    <row r="239" spans="1:25" x14ac:dyDescent="0.2">
      <c r="A239" s="958">
        <v>232</v>
      </c>
      <c r="B239" s="960">
        <v>50.24</v>
      </c>
      <c r="C239" s="960">
        <v>29.83</v>
      </c>
      <c r="F239" s="960">
        <v>30.14</v>
      </c>
      <c r="G239" s="960">
        <v>17.899999999999999</v>
      </c>
      <c r="H239" s="960">
        <v>40.19</v>
      </c>
      <c r="I239" s="960">
        <v>23.86</v>
      </c>
      <c r="J239" s="962">
        <v>92.05</v>
      </c>
      <c r="K239" s="962">
        <v>55.8</v>
      </c>
      <c r="L239" s="962"/>
      <c r="M239" s="962"/>
      <c r="N239" s="962">
        <v>60.28</v>
      </c>
      <c r="O239" s="962">
        <v>35.799999999999997</v>
      </c>
      <c r="P239" s="962">
        <v>80.38</v>
      </c>
      <c r="Q239" s="962">
        <v>47.72</v>
      </c>
      <c r="R239" s="962"/>
      <c r="T239" s="962"/>
      <c r="V239" s="962"/>
      <c r="W239" s="962"/>
      <c r="X239" s="962"/>
      <c r="Y239" s="962"/>
    </row>
    <row r="240" spans="1:25" x14ac:dyDescent="0.2">
      <c r="A240" s="958">
        <v>233</v>
      </c>
      <c r="B240" s="960">
        <v>50.28</v>
      </c>
      <c r="C240" s="960">
        <v>29.85</v>
      </c>
      <c r="F240" s="960">
        <v>30.17</v>
      </c>
      <c r="G240" s="960">
        <v>17.91</v>
      </c>
      <c r="H240" s="960">
        <v>40.22</v>
      </c>
      <c r="I240" s="960">
        <v>23.88</v>
      </c>
      <c r="J240" s="962">
        <v>92.05</v>
      </c>
      <c r="K240" s="962">
        <v>55.8</v>
      </c>
      <c r="L240" s="962"/>
      <c r="M240" s="962"/>
      <c r="N240" s="962">
        <v>60.34</v>
      </c>
      <c r="O240" s="962">
        <v>35.82</v>
      </c>
      <c r="P240" s="962">
        <v>80.44</v>
      </c>
      <c r="Q240" s="962">
        <v>47.76</v>
      </c>
      <c r="R240" s="962"/>
      <c r="T240" s="962"/>
      <c r="V240" s="962"/>
      <c r="W240" s="962"/>
      <c r="X240" s="962"/>
      <c r="Y240" s="962"/>
    </row>
    <row r="241" spans="1:25" x14ac:dyDescent="0.2">
      <c r="A241" s="958">
        <v>234</v>
      </c>
      <c r="B241" s="960">
        <v>50.33</v>
      </c>
      <c r="C241" s="960">
        <v>29.88</v>
      </c>
      <c r="F241" s="960">
        <v>30.2</v>
      </c>
      <c r="G241" s="960">
        <v>17.93</v>
      </c>
      <c r="H241" s="960">
        <v>40.26</v>
      </c>
      <c r="I241" s="960">
        <v>23.9</v>
      </c>
      <c r="J241" s="962">
        <v>92.05</v>
      </c>
      <c r="K241" s="962">
        <v>55.8</v>
      </c>
      <c r="L241" s="962"/>
      <c r="M241" s="962"/>
      <c r="N241" s="962">
        <v>60.4</v>
      </c>
      <c r="O241" s="962">
        <v>35.86</v>
      </c>
      <c r="P241" s="962">
        <v>80.52</v>
      </c>
      <c r="Q241" s="962">
        <v>47.8</v>
      </c>
      <c r="R241" s="962"/>
      <c r="T241" s="962"/>
      <c r="V241" s="962"/>
      <c r="W241" s="962"/>
      <c r="X241" s="962"/>
      <c r="Y241" s="962"/>
    </row>
    <row r="242" spans="1:25" x14ac:dyDescent="0.2">
      <c r="A242" s="958">
        <v>235</v>
      </c>
      <c r="B242" s="960">
        <v>50.38</v>
      </c>
      <c r="C242" s="960">
        <v>29.91</v>
      </c>
      <c r="F242" s="960">
        <v>30.23</v>
      </c>
      <c r="G242" s="960">
        <v>17.95</v>
      </c>
      <c r="H242" s="960">
        <v>40.299999999999997</v>
      </c>
      <c r="I242" s="960">
        <v>23.93</v>
      </c>
      <c r="J242" s="962">
        <v>92.05</v>
      </c>
      <c r="K242" s="962">
        <v>55.8</v>
      </c>
      <c r="L242" s="962"/>
      <c r="M242" s="962"/>
      <c r="N242" s="962">
        <v>60.46</v>
      </c>
      <c r="O242" s="962">
        <v>35.9</v>
      </c>
      <c r="P242" s="962">
        <v>80.599999999999994</v>
      </c>
      <c r="Q242" s="962">
        <v>47.86</v>
      </c>
      <c r="R242" s="962"/>
      <c r="T242" s="962"/>
      <c r="V242" s="962"/>
      <c r="W242" s="962"/>
      <c r="X242" s="962"/>
      <c r="Y242" s="962"/>
    </row>
    <row r="243" spans="1:25" x14ac:dyDescent="0.2">
      <c r="A243" s="958">
        <v>236</v>
      </c>
      <c r="B243" s="960">
        <v>50.43</v>
      </c>
      <c r="C243" s="960">
        <v>29.94</v>
      </c>
      <c r="F243" s="960">
        <v>30.26</v>
      </c>
      <c r="G243" s="960">
        <v>17.96</v>
      </c>
      <c r="H243" s="960">
        <v>40.340000000000003</v>
      </c>
      <c r="I243" s="960">
        <v>23.95</v>
      </c>
      <c r="J243" s="962">
        <v>92.05</v>
      </c>
      <c r="K243" s="962">
        <v>55.8</v>
      </c>
      <c r="L243" s="962"/>
      <c r="M243" s="962"/>
      <c r="N243" s="962">
        <v>60.52</v>
      </c>
      <c r="O243" s="962">
        <v>35.92</v>
      </c>
      <c r="P243" s="962">
        <v>80.680000000000007</v>
      </c>
      <c r="Q243" s="962">
        <v>47.9</v>
      </c>
      <c r="R243" s="962"/>
      <c r="T243" s="962"/>
      <c r="V243" s="962"/>
      <c r="W243" s="962"/>
      <c r="X243" s="962"/>
      <c r="Y243" s="962"/>
    </row>
    <row r="244" spans="1:25" x14ac:dyDescent="0.2">
      <c r="A244" s="958">
        <v>237</v>
      </c>
      <c r="B244" s="960">
        <v>50.48</v>
      </c>
      <c r="C244" s="960">
        <v>29.97</v>
      </c>
      <c r="F244" s="960">
        <v>30.29</v>
      </c>
      <c r="G244" s="960">
        <v>17.98</v>
      </c>
      <c r="H244" s="960">
        <v>40.380000000000003</v>
      </c>
      <c r="I244" s="960">
        <v>23.98</v>
      </c>
      <c r="J244" s="962">
        <v>92.05</v>
      </c>
      <c r="K244" s="962">
        <v>55.8</v>
      </c>
      <c r="L244" s="962"/>
      <c r="M244" s="962"/>
      <c r="N244" s="962">
        <v>60.58</v>
      </c>
      <c r="O244" s="962">
        <v>35.96</v>
      </c>
      <c r="P244" s="962">
        <v>80.760000000000005</v>
      </c>
      <c r="Q244" s="962">
        <v>47.96</v>
      </c>
      <c r="R244" s="962"/>
      <c r="T244" s="962"/>
      <c r="V244" s="962"/>
      <c r="W244" s="962"/>
      <c r="X244" s="962"/>
      <c r="Y244" s="962"/>
    </row>
    <row r="245" spans="1:25" x14ac:dyDescent="0.2">
      <c r="A245" s="958">
        <v>238</v>
      </c>
      <c r="B245" s="960">
        <v>50.52</v>
      </c>
      <c r="C245" s="960">
        <v>30</v>
      </c>
      <c r="F245" s="960">
        <v>30.31</v>
      </c>
      <c r="G245" s="960">
        <v>18</v>
      </c>
      <c r="H245" s="960">
        <v>40.42</v>
      </c>
      <c r="I245" s="960">
        <v>24</v>
      </c>
      <c r="J245" s="962">
        <v>92.05</v>
      </c>
      <c r="K245" s="962">
        <v>55.8</v>
      </c>
      <c r="L245" s="962"/>
      <c r="M245" s="962"/>
      <c r="N245" s="962">
        <v>60.62</v>
      </c>
      <c r="O245" s="962">
        <v>36</v>
      </c>
      <c r="P245" s="962">
        <v>80.84</v>
      </c>
      <c r="Q245" s="962">
        <v>48</v>
      </c>
      <c r="R245" s="962"/>
      <c r="T245" s="962"/>
      <c r="V245" s="962"/>
      <c r="W245" s="962"/>
      <c r="X245" s="962"/>
      <c r="Y245" s="962"/>
    </row>
    <row r="246" spans="1:25" x14ac:dyDescent="0.2">
      <c r="A246" s="958">
        <v>239</v>
      </c>
      <c r="B246" s="960">
        <v>50.57</v>
      </c>
      <c r="C246" s="960">
        <v>30.02</v>
      </c>
      <c r="F246" s="960">
        <v>30.34</v>
      </c>
      <c r="G246" s="960">
        <v>18.010000000000002</v>
      </c>
      <c r="H246" s="960">
        <v>40.46</v>
      </c>
      <c r="I246" s="960">
        <v>24.02</v>
      </c>
      <c r="J246" s="962">
        <v>92.05</v>
      </c>
      <c r="K246" s="962">
        <v>55.8</v>
      </c>
      <c r="L246" s="962"/>
      <c r="M246" s="962"/>
      <c r="N246" s="962">
        <v>60.68</v>
      </c>
      <c r="O246" s="962">
        <v>36.020000000000003</v>
      </c>
      <c r="P246" s="962">
        <v>80.92</v>
      </c>
      <c r="Q246" s="962">
        <v>48.04</v>
      </c>
      <c r="R246" s="962"/>
      <c r="T246" s="962"/>
      <c r="V246" s="962"/>
      <c r="W246" s="962"/>
      <c r="X246" s="962"/>
      <c r="Y246" s="962"/>
    </row>
    <row r="247" spans="1:25" x14ac:dyDescent="0.2">
      <c r="A247" s="958">
        <v>240</v>
      </c>
      <c r="B247" s="960">
        <v>50.62</v>
      </c>
      <c r="C247" s="960">
        <v>30.05</v>
      </c>
      <c r="F247" s="960">
        <v>30.37</v>
      </c>
      <c r="G247" s="960">
        <v>18.03</v>
      </c>
      <c r="H247" s="960">
        <v>40.5</v>
      </c>
      <c r="I247" s="960">
        <v>24.04</v>
      </c>
      <c r="J247" s="962">
        <v>92.05</v>
      </c>
      <c r="K247" s="962">
        <v>55.8</v>
      </c>
      <c r="L247" s="962"/>
      <c r="M247" s="962"/>
      <c r="N247" s="962">
        <v>60.74</v>
      </c>
      <c r="O247" s="962">
        <v>36.06</v>
      </c>
      <c r="P247" s="962">
        <v>81</v>
      </c>
      <c r="Q247" s="962">
        <v>48.08</v>
      </c>
      <c r="R247" s="962"/>
      <c r="T247" s="962"/>
      <c r="V247" s="962"/>
      <c r="W247" s="962"/>
      <c r="X247" s="962"/>
      <c r="Y247" s="962"/>
    </row>
    <row r="248" spans="1:25" x14ac:dyDescent="0.2">
      <c r="A248" s="958">
        <v>241</v>
      </c>
      <c r="B248" s="960">
        <v>50.67</v>
      </c>
      <c r="C248" s="960">
        <v>30.08</v>
      </c>
      <c r="F248" s="960">
        <v>30.4</v>
      </c>
      <c r="G248" s="960">
        <v>18.05</v>
      </c>
      <c r="H248" s="960">
        <v>40.54</v>
      </c>
      <c r="I248" s="960">
        <v>24.06</v>
      </c>
      <c r="J248" s="962">
        <v>92.05</v>
      </c>
      <c r="K248" s="962">
        <v>55.8</v>
      </c>
      <c r="L248" s="962"/>
      <c r="M248" s="962"/>
      <c r="N248" s="962">
        <v>60.8</v>
      </c>
      <c r="O248" s="962">
        <v>36.1</v>
      </c>
      <c r="P248" s="962">
        <v>81.08</v>
      </c>
      <c r="Q248" s="962">
        <v>48.12</v>
      </c>
      <c r="R248" s="962"/>
      <c r="T248" s="962"/>
      <c r="V248" s="962"/>
      <c r="W248" s="962"/>
      <c r="X248" s="962"/>
      <c r="Y248" s="962"/>
    </row>
    <row r="249" spans="1:25" x14ac:dyDescent="0.2">
      <c r="A249" s="958">
        <v>242</v>
      </c>
      <c r="B249" s="960">
        <v>50.72</v>
      </c>
      <c r="C249" s="960">
        <v>30.11</v>
      </c>
      <c r="F249" s="960">
        <v>30.43</v>
      </c>
      <c r="G249" s="960">
        <v>18.07</v>
      </c>
      <c r="H249" s="960">
        <v>40.58</v>
      </c>
      <c r="I249" s="960">
        <v>24.09</v>
      </c>
      <c r="J249" s="962">
        <v>92.05</v>
      </c>
      <c r="K249" s="962">
        <v>55.8</v>
      </c>
      <c r="L249" s="962"/>
      <c r="M249" s="962"/>
      <c r="N249" s="962">
        <v>60.86</v>
      </c>
      <c r="O249" s="962">
        <v>36.14</v>
      </c>
      <c r="P249" s="962">
        <v>81.16</v>
      </c>
      <c r="Q249" s="962">
        <v>48.18</v>
      </c>
      <c r="R249" s="962"/>
      <c r="T249" s="962"/>
      <c r="V249" s="962"/>
      <c r="W249" s="962"/>
      <c r="X249" s="962"/>
      <c r="Y249" s="962"/>
    </row>
    <row r="250" spans="1:25" x14ac:dyDescent="0.2">
      <c r="A250" s="958">
        <v>243</v>
      </c>
      <c r="B250" s="960">
        <v>50.76</v>
      </c>
      <c r="C250" s="960">
        <v>30.14</v>
      </c>
      <c r="F250" s="960">
        <v>30.46</v>
      </c>
      <c r="G250" s="960">
        <v>18.079999999999998</v>
      </c>
      <c r="H250" s="960">
        <v>40.61</v>
      </c>
      <c r="I250" s="960">
        <v>24.11</v>
      </c>
      <c r="J250" s="962">
        <v>92.05</v>
      </c>
      <c r="K250" s="962">
        <v>55.8</v>
      </c>
      <c r="L250" s="962"/>
      <c r="M250" s="962"/>
      <c r="N250" s="962">
        <v>60.92</v>
      </c>
      <c r="O250" s="962">
        <v>36.159999999999997</v>
      </c>
      <c r="P250" s="962">
        <v>81.22</v>
      </c>
      <c r="Q250" s="962">
        <v>48.22</v>
      </c>
      <c r="R250" s="962"/>
      <c r="T250" s="962"/>
      <c r="V250" s="962"/>
      <c r="W250" s="962"/>
      <c r="X250" s="962"/>
      <c r="Y250" s="962"/>
    </row>
    <row r="251" spans="1:25" x14ac:dyDescent="0.2">
      <c r="A251" s="958">
        <v>244</v>
      </c>
      <c r="B251" s="960">
        <v>50.81</v>
      </c>
      <c r="C251" s="960">
        <v>30.16</v>
      </c>
      <c r="F251" s="960">
        <v>30.49</v>
      </c>
      <c r="G251" s="960">
        <v>18.100000000000001</v>
      </c>
      <c r="H251" s="960">
        <v>40.65</v>
      </c>
      <c r="I251" s="960">
        <v>24.13</v>
      </c>
      <c r="J251" s="962">
        <v>92.05</v>
      </c>
      <c r="K251" s="962">
        <v>55.8</v>
      </c>
      <c r="L251" s="962"/>
      <c r="M251" s="962"/>
      <c r="N251" s="962">
        <v>60.98</v>
      </c>
      <c r="O251" s="962">
        <v>36.200000000000003</v>
      </c>
      <c r="P251" s="962">
        <v>81.3</v>
      </c>
      <c r="Q251" s="962">
        <v>48.26</v>
      </c>
      <c r="R251" s="962"/>
      <c r="T251" s="962"/>
      <c r="V251" s="962"/>
      <c r="W251" s="962"/>
      <c r="X251" s="962"/>
      <c r="Y251" s="962"/>
    </row>
    <row r="252" spans="1:25" x14ac:dyDescent="0.2">
      <c r="A252" s="958">
        <v>245</v>
      </c>
      <c r="B252" s="960">
        <v>50.86</v>
      </c>
      <c r="C252" s="960">
        <v>30.19</v>
      </c>
      <c r="F252" s="960">
        <v>30.52</v>
      </c>
      <c r="G252" s="960">
        <v>18.11</v>
      </c>
      <c r="H252" s="960">
        <v>40.69</v>
      </c>
      <c r="I252" s="960">
        <v>24.15</v>
      </c>
      <c r="J252" s="962">
        <v>92.05</v>
      </c>
      <c r="K252" s="962">
        <v>55.8</v>
      </c>
      <c r="L252" s="962"/>
      <c r="M252" s="962"/>
      <c r="N252" s="962">
        <v>61.04</v>
      </c>
      <c r="O252" s="962">
        <v>36.22</v>
      </c>
      <c r="P252" s="962">
        <v>81.38</v>
      </c>
      <c r="Q252" s="962">
        <v>48.3</v>
      </c>
      <c r="R252" s="962"/>
      <c r="T252" s="962"/>
      <c r="V252" s="962"/>
      <c r="W252" s="962"/>
      <c r="X252" s="962"/>
      <c r="Y252" s="962"/>
    </row>
    <row r="253" spans="1:25" x14ac:dyDescent="0.2">
      <c r="A253" s="958">
        <v>246</v>
      </c>
      <c r="B253" s="960">
        <v>50.91</v>
      </c>
      <c r="C253" s="960">
        <v>30.22</v>
      </c>
      <c r="F253" s="960">
        <v>30.55</v>
      </c>
      <c r="G253" s="960">
        <v>18.13</v>
      </c>
      <c r="H253" s="960">
        <v>40.729999999999997</v>
      </c>
      <c r="I253" s="960">
        <v>24.18</v>
      </c>
      <c r="J253" s="962">
        <v>92.05</v>
      </c>
      <c r="K253" s="962">
        <v>55.8</v>
      </c>
      <c r="L253" s="962"/>
      <c r="M253" s="962"/>
      <c r="N253" s="962">
        <v>61.1</v>
      </c>
      <c r="O253" s="962">
        <v>36.26</v>
      </c>
      <c r="P253" s="962">
        <v>81.459999999999994</v>
      </c>
      <c r="Q253" s="962">
        <v>48.36</v>
      </c>
      <c r="R253" s="962"/>
      <c r="T253" s="962"/>
      <c r="V253" s="962"/>
      <c r="W253" s="962"/>
      <c r="X253" s="962"/>
      <c r="Y253" s="962"/>
    </row>
    <row r="254" spans="1:25" x14ac:dyDescent="0.2">
      <c r="A254" s="958">
        <v>247</v>
      </c>
      <c r="B254" s="960">
        <v>50.96</v>
      </c>
      <c r="C254" s="960">
        <v>30.25</v>
      </c>
      <c r="F254" s="960">
        <v>30.58</v>
      </c>
      <c r="G254" s="960">
        <v>18.149999999999999</v>
      </c>
      <c r="H254" s="960">
        <v>40.770000000000003</v>
      </c>
      <c r="I254" s="960">
        <v>24.2</v>
      </c>
      <c r="J254" s="962">
        <v>92.05</v>
      </c>
      <c r="K254" s="962">
        <v>55.8</v>
      </c>
      <c r="L254" s="962"/>
      <c r="M254" s="962"/>
      <c r="N254" s="962">
        <v>61.16</v>
      </c>
      <c r="O254" s="962">
        <v>36.299999999999997</v>
      </c>
      <c r="P254" s="962">
        <v>81.540000000000006</v>
      </c>
      <c r="Q254" s="962">
        <v>48.4</v>
      </c>
      <c r="R254" s="962"/>
      <c r="T254" s="962"/>
      <c r="V254" s="962"/>
      <c r="W254" s="962"/>
      <c r="X254" s="962"/>
      <c r="Y254" s="962"/>
    </row>
    <row r="255" spans="1:25" x14ac:dyDescent="0.2">
      <c r="A255" s="958">
        <v>248</v>
      </c>
      <c r="B255" s="960">
        <v>51.01</v>
      </c>
      <c r="C255" s="960">
        <v>30.28</v>
      </c>
      <c r="F255" s="960">
        <v>30.61</v>
      </c>
      <c r="G255" s="960">
        <v>18.170000000000002</v>
      </c>
      <c r="H255" s="960">
        <v>40.81</v>
      </c>
      <c r="I255" s="960">
        <v>24.22</v>
      </c>
      <c r="J255" s="962">
        <v>92.05</v>
      </c>
      <c r="K255" s="962">
        <v>55.8</v>
      </c>
      <c r="L255" s="962"/>
      <c r="M255" s="962"/>
      <c r="N255" s="962">
        <v>61.22</v>
      </c>
      <c r="O255" s="962">
        <v>36.340000000000003</v>
      </c>
      <c r="P255" s="962">
        <v>81.62</v>
      </c>
      <c r="Q255" s="962">
        <v>48.44</v>
      </c>
      <c r="R255" s="962"/>
      <c r="T255" s="962"/>
      <c r="V255" s="962"/>
      <c r="W255" s="962"/>
      <c r="X255" s="962"/>
      <c r="Y255" s="962"/>
    </row>
    <row r="256" spans="1:25" x14ac:dyDescent="0.2">
      <c r="A256" s="958">
        <v>249</v>
      </c>
      <c r="B256" s="960">
        <v>51.05</v>
      </c>
      <c r="C256" s="960">
        <v>30.3</v>
      </c>
      <c r="F256" s="960">
        <v>30.63</v>
      </c>
      <c r="G256" s="960">
        <v>18.18</v>
      </c>
      <c r="H256" s="960">
        <v>40.840000000000003</v>
      </c>
      <c r="I256" s="960">
        <v>24.24</v>
      </c>
      <c r="J256" s="962">
        <v>92.05</v>
      </c>
      <c r="K256" s="962">
        <v>55.8</v>
      </c>
      <c r="L256" s="962"/>
      <c r="M256" s="962"/>
      <c r="N256" s="962">
        <v>61.26</v>
      </c>
      <c r="O256" s="962">
        <v>36.36</v>
      </c>
      <c r="P256" s="962">
        <v>81.680000000000007</v>
      </c>
      <c r="Q256" s="962">
        <v>48.48</v>
      </c>
      <c r="R256" s="962"/>
      <c r="T256" s="962"/>
      <c r="V256" s="962"/>
      <c r="W256" s="962"/>
      <c r="X256" s="962"/>
      <c r="Y256" s="962"/>
    </row>
    <row r="257" spans="1:25" x14ac:dyDescent="0.2">
      <c r="A257" s="958">
        <v>250</v>
      </c>
      <c r="B257" s="960">
        <v>51.1</v>
      </c>
      <c r="C257" s="960">
        <v>30.33</v>
      </c>
      <c r="F257" s="960">
        <v>30.66</v>
      </c>
      <c r="G257" s="960">
        <v>18.2</v>
      </c>
      <c r="H257" s="960">
        <v>40.880000000000003</v>
      </c>
      <c r="I257" s="960">
        <v>24.26</v>
      </c>
      <c r="J257" s="962">
        <v>92.05</v>
      </c>
      <c r="K257" s="962">
        <v>55.8</v>
      </c>
      <c r="L257" s="962"/>
      <c r="M257" s="962"/>
      <c r="N257" s="962">
        <v>61.32</v>
      </c>
      <c r="O257" s="962">
        <v>36.4</v>
      </c>
      <c r="P257" s="962">
        <v>81.760000000000005</v>
      </c>
      <c r="Q257" s="962">
        <v>48.52</v>
      </c>
      <c r="R257" s="962"/>
      <c r="T257" s="962"/>
      <c r="V257" s="962"/>
      <c r="W257" s="962"/>
      <c r="X257" s="962"/>
      <c r="Y257" s="962"/>
    </row>
    <row r="258" spans="1:25" x14ac:dyDescent="0.2">
      <c r="A258" s="958">
        <v>999</v>
      </c>
      <c r="B258" s="960">
        <v>51.1</v>
      </c>
      <c r="C258" s="960">
        <v>30.33</v>
      </c>
      <c r="F258" s="960">
        <v>30.66</v>
      </c>
      <c r="G258" s="960">
        <v>18.2</v>
      </c>
      <c r="H258" s="960">
        <v>40.880000000000003</v>
      </c>
      <c r="I258" s="960">
        <v>24.26</v>
      </c>
      <c r="J258" s="962">
        <v>92.05</v>
      </c>
      <c r="K258" s="962">
        <v>55.8</v>
      </c>
      <c r="L258" s="962"/>
      <c r="M258" s="962"/>
      <c r="N258" s="962">
        <v>61.32</v>
      </c>
      <c r="O258" s="962">
        <v>36.4</v>
      </c>
      <c r="P258" s="962">
        <v>81.760000000000005</v>
      </c>
      <c r="Q258" s="962">
        <v>48.52</v>
      </c>
      <c r="R258" s="962"/>
      <c r="T258" s="962"/>
      <c r="V258" s="962"/>
      <c r="W258" s="962"/>
      <c r="X258" s="962"/>
      <c r="Y258" s="962"/>
    </row>
    <row r="259" spans="1:25" x14ac:dyDescent="0.2">
      <c r="H259" s="101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F1C3-FF58-0F45-868F-B1E194702122}">
  <dimension ref="A1:AV1000"/>
  <sheetViews>
    <sheetView workbookViewId="0"/>
  </sheetViews>
  <sheetFormatPr baseColWidth="10" defaultColWidth="14.5" defaultRowHeight="16" x14ac:dyDescent="0.2"/>
  <cols>
    <col min="1" max="1" width="18" customWidth="1"/>
    <col min="2" max="9" width="11.5" customWidth="1"/>
    <col min="10" max="11" width="10.5" customWidth="1"/>
    <col min="12" max="14" width="9.1640625" customWidth="1"/>
    <col min="15" max="17" width="10.5" customWidth="1"/>
    <col min="18" max="18" width="9.1640625" customWidth="1"/>
    <col min="19" max="21" width="9.5" customWidth="1"/>
    <col min="22" max="23" width="9.1640625" customWidth="1"/>
    <col min="24" max="24" width="10.5" customWidth="1"/>
    <col min="25" max="25" width="10.83203125" customWidth="1"/>
    <col min="26" max="26" width="10.5" customWidth="1"/>
    <col min="27" max="27" width="10.33203125" customWidth="1"/>
    <col min="28" max="30" width="9.5" customWidth="1"/>
    <col min="31" max="31" width="8" customWidth="1"/>
    <col min="32" max="32" width="11.6640625" customWidth="1"/>
    <col min="33" max="48" width="8" customWidth="1"/>
  </cols>
  <sheetData>
    <row r="1" spans="1:48" x14ac:dyDescent="0.2">
      <c r="A1" s="958"/>
      <c r="B1" s="960"/>
      <c r="C1" s="960"/>
      <c r="D1" s="960"/>
      <c r="E1" s="960"/>
      <c r="F1" s="960"/>
      <c r="G1" s="960"/>
      <c r="H1" s="960"/>
      <c r="I1" s="960"/>
      <c r="J1" s="960"/>
      <c r="K1" s="960"/>
      <c r="L1" s="960"/>
      <c r="M1" s="960"/>
      <c r="N1" s="960"/>
      <c r="O1" s="960"/>
      <c r="P1" s="960"/>
      <c r="Q1" s="960"/>
      <c r="R1" s="960"/>
      <c r="S1" s="962"/>
      <c r="T1" s="960"/>
      <c r="U1" s="962"/>
      <c r="V1" s="960"/>
      <c r="W1" s="960"/>
    </row>
    <row r="2" spans="1:48" x14ac:dyDescent="0.2">
      <c r="A2" s="958" t="s">
        <v>812</v>
      </c>
      <c r="B2" s="967">
        <v>5</v>
      </c>
      <c r="C2" s="960" t="s">
        <v>816</v>
      </c>
      <c r="D2" s="960"/>
      <c r="E2" s="960"/>
      <c r="F2" s="960"/>
      <c r="G2" s="960"/>
      <c r="H2" s="960"/>
      <c r="I2" s="967"/>
      <c r="J2" s="960"/>
      <c r="K2" s="960"/>
      <c r="L2" s="960"/>
      <c r="M2" s="960"/>
      <c r="N2" s="960"/>
      <c r="O2" s="960"/>
      <c r="P2" s="960"/>
      <c r="Q2" s="960"/>
      <c r="R2" s="970" t="s">
        <v>814</v>
      </c>
      <c r="S2" s="962"/>
      <c r="T2" s="960"/>
      <c r="U2" s="962"/>
      <c r="V2" s="960"/>
      <c r="W2" s="960"/>
    </row>
    <row r="3" spans="1:48" x14ac:dyDescent="0.2">
      <c r="A3" s="958" t="s">
        <v>815</v>
      </c>
      <c r="B3" s="971">
        <v>32</v>
      </c>
      <c r="C3" s="960"/>
      <c r="D3" s="960"/>
      <c r="E3" s="960"/>
      <c r="F3" s="960"/>
      <c r="G3" s="972" t="s">
        <v>788</v>
      </c>
      <c r="H3" s="972"/>
      <c r="I3" s="973"/>
      <c r="J3" s="972"/>
      <c r="K3" s="960"/>
      <c r="L3" s="960"/>
      <c r="M3" s="960"/>
      <c r="N3" s="960"/>
      <c r="O3" s="960"/>
      <c r="P3" s="960"/>
      <c r="Q3" s="960"/>
      <c r="R3" s="972" t="s">
        <v>789</v>
      </c>
      <c r="S3" s="974"/>
      <c r="T3" s="975" t="s">
        <v>790</v>
      </c>
      <c r="U3" s="976"/>
      <c r="V3" s="975"/>
      <c r="W3" s="975"/>
    </row>
    <row r="4" spans="1:48" x14ac:dyDescent="0.2">
      <c r="A4" s="971" t="s">
        <v>791</v>
      </c>
      <c r="B4" s="971">
        <v>1</v>
      </c>
      <c r="C4" s="971">
        <v>1</v>
      </c>
      <c r="D4" s="971">
        <v>1</v>
      </c>
      <c r="E4" s="971">
        <v>1</v>
      </c>
      <c r="F4" s="971">
        <v>20</v>
      </c>
      <c r="G4" s="971">
        <v>20</v>
      </c>
      <c r="H4" s="971">
        <v>60</v>
      </c>
      <c r="I4" s="971">
        <v>60</v>
      </c>
      <c r="J4" s="971">
        <v>2</v>
      </c>
      <c r="K4" s="971">
        <v>2</v>
      </c>
      <c r="L4" s="971">
        <v>2</v>
      </c>
      <c r="M4" s="971">
        <v>2</v>
      </c>
      <c r="N4" s="971">
        <v>10</v>
      </c>
      <c r="O4" s="971">
        <v>10</v>
      </c>
      <c r="P4" s="971">
        <v>61</v>
      </c>
      <c r="Q4" s="971">
        <v>61</v>
      </c>
      <c r="R4" s="971">
        <v>37</v>
      </c>
      <c r="S4" s="971">
        <v>37</v>
      </c>
      <c r="T4" s="977">
        <v>34</v>
      </c>
      <c r="U4" s="977">
        <v>34</v>
      </c>
      <c r="V4" s="971"/>
      <c r="W4" s="971"/>
      <c r="X4" s="971"/>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row>
    <row r="5" spans="1:48" x14ac:dyDescent="0.2">
      <c r="A5" s="978" t="s">
        <v>792</v>
      </c>
      <c r="B5" s="978">
        <v>5001</v>
      </c>
      <c r="C5" s="978">
        <v>5001</v>
      </c>
      <c r="D5" s="978">
        <v>5001</v>
      </c>
      <c r="E5" s="978">
        <v>5001</v>
      </c>
      <c r="F5" s="978">
        <v>5020</v>
      </c>
      <c r="G5" s="978">
        <v>5020</v>
      </c>
      <c r="H5" s="978">
        <v>5060</v>
      </c>
      <c r="I5" s="978">
        <v>5060</v>
      </c>
      <c r="J5" s="978">
        <v>5002</v>
      </c>
      <c r="K5" s="978">
        <v>5002</v>
      </c>
      <c r="L5" s="978">
        <v>5002</v>
      </c>
      <c r="M5" s="978">
        <v>5002</v>
      </c>
      <c r="N5" s="978">
        <v>5010</v>
      </c>
      <c r="O5" s="978">
        <v>5010</v>
      </c>
      <c r="P5" s="978">
        <v>5061</v>
      </c>
      <c r="Q5" s="978">
        <v>5061</v>
      </c>
      <c r="R5" s="978">
        <v>5037</v>
      </c>
      <c r="S5" s="978">
        <v>5037</v>
      </c>
      <c r="T5" s="979">
        <v>5034</v>
      </c>
      <c r="U5" s="979">
        <v>5034</v>
      </c>
      <c r="V5" s="978"/>
      <c r="W5" s="978"/>
      <c r="X5" s="978"/>
      <c r="Y5" s="978"/>
      <c r="Z5" s="978"/>
      <c r="AA5" s="978"/>
      <c r="AB5" s="978"/>
      <c r="AC5" s="978"/>
      <c r="AD5" s="978"/>
      <c r="AE5" s="978"/>
      <c r="AF5" s="978"/>
      <c r="AG5" s="978"/>
      <c r="AH5" s="978"/>
      <c r="AI5" s="978"/>
      <c r="AJ5" s="978"/>
      <c r="AK5" s="978"/>
      <c r="AL5" s="978"/>
      <c r="AM5" s="978"/>
      <c r="AN5" s="978"/>
      <c r="AO5" s="978"/>
      <c r="AP5" s="978"/>
      <c r="AQ5" s="978"/>
      <c r="AR5" s="978"/>
      <c r="AS5" s="978"/>
      <c r="AT5" s="978"/>
      <c r="AU5" s="978"/>
      <c r="AV5" s="978"/>
    </row>
    <row r="6" spans="1:48" ht="45" customHeight="1" x14ac:dyDescent="0.2">
      <c r="A6" s="964" t="s">
        <v>793</v>
      </c>
      <c r="B6" s="976" t="s">
        <v>794</v>
      </c>
      <c r="C6" s="976" t="s">
        <v>795</v>
      </c>
      <c r="D6" s="976" t="s">
        <v>796</v>
      </c>
      <c r="E6" s="976" t="s">
        <v>797</v>
      </c>
      <c r="F6" s="976" t="s">
        <v>798</v>
      </c>
      <c r="G6" s="976" t="s">
        <v>799</v>
      </c>
      <c r="H6" s="976" t="s">
        <v>800</v>
      </c>
      <c r="I6" s="976" t="s">
        <v>801</v>
      </c>
      <c r="J6" s="976" t="s">
        <v>802</v>
      </c>
      <c r="K6" s="976" t="s">
        <v>803</v>
      </c>
      <c r="L6" s="976" t="s">
        <v>804</v>
      </c>
      <c r="M6" s="976" t="s">
        <v>805</v>
      </c>
      <c r="N6" s="976" t="s">
        <v>806</v>
      </c>
      <c r="O6" s="976" t="s">
        <v>807</v>
      </c>
      <c r="P6" s="976" t="s">
        <v>808</v>
      </c>
      <c r="Q6" s="976" t="s">
        <v>809</v>
      </c>
      <c r="R6" s="976" t="s">
        <v>810</v>
      </c>
      <c r="S6" s="976" t="s">
        <v>811</v>
      </c>
      <c r="T6" s="976" t="s">
        <v>833</v>
      </c>
      <c r="U6" s="976" t="s">
        <v>834</v>
      </c>
      <c r="V6" s="976" t="s">
        <v>835</v>
      </c>
      <c r="W6" s="976" t="s">
        <v>836</v>
      </c>
      <c r="X6" s="976" t="s">
        <v>837</v>
      </c>
      <c r="Y6" s="976" t="s">
        <v>838</v>
      </c>
      <c r="Z6" s="980"/>
      <c r="AA6" s="980"/>
      <c r="AB6" s="980"/>
      <c r="AC6" s="980"/>
      <c r="AD6" s="980"/>
      <c r="AE6" s="980"/>
      <c r="AF6" s="980"/>
      <c r="AG6" s="980"/>
      <c r="AH6" s="980"/>
      <c r="AI6" s="980"/>
      <c r="AJ6" s="980"/>
      <c r="AK6" s="980"/>
      <c r="AL6" s="980"/>
      <c r="AM6" s="980"/>
      <c r="AN6" s="980"/>
      <c r="AO6" s="980"/>
      <c r="AP6" s="980"/>
      <c r="AQ6" s="980"/>
      <c r="AR6" s="980"/>
      <c r="AS6" s="980"/>
      <c r="AT6" s="980"/>
      <c r="AU6" s="980"/>
      <c r="AV6" s="980"/>
    </row>
    <row r="7" spans="1:48" x14ac:dyDescent="0.2">
      <c r="A7" s="981">
        <v>0</v>
      </c>
      <c r="B7" s="962">
        <v>1.01</v>
      </c>
      <c r="C7" s="962">
        <v>1.01</v>
      </c>
      <c r="D7" s="960"/>
      <c r="E7" s="960"/>
      <c r="F7" s="960">
        <v>0.61</v>
      </c>
      <c r="G7" s="960">
        <v>0.61</v>
      </c>
      <c r="H7" s="960">
        <v>0.81</v>
      </c>
      <c r="I7" s="960">
        <v>0.81</v>
      </c>
      <c r="J7" s="960">
        <v>2.02</v>
      </c>
      <c r="K7" s="960">
        <v>2.02</v>
      </c>
      <c r="L7" s="962"/>
      <c r="M7" s="962"/>
      <c r="N7" s="962">
        <v>1.22</v>
      </c>
      <c r="O7" s="962">
        <v>1.22</v>
      </c>
      <c r="P7" s="962">
        <v>1.62</v>
      </c>
      <c r="Q7" s="962">
        <v>1.62</v>
      </c>
      <c r="R7" s="962">
        <v>411.00000000000006</v>
      </c>
      <c r="S7" s="962">
        <v>366</v>
      </c>
      <c r="T7" s="962">
        <v>34.25</v>
      </c>
      <c r="U7" s="962">
        <v>30.5</v>
      </c>
      <c r="V7" s="962">
        <v>41.1</v>
      </c>
      <c r="W7" s="962">
        <v>36.6</v>
      </c>
      <c r="X7" s="962">
        <v>102.75</v>
      </c>
      <c r="Y7" s="962">
        <v>91.5</v>
      </c>
      <c r="Z7" s="980"/>
      <c r="AA7" s="980"/>
      <c r="AB7" s="980"/>
      <c r="AC7" s="980"/>
      <c r="AD7" s="980"/>
      <c r="AE7" s="980"/>
      <c r="AF7" s="980"/>
      <c r="AG7" s="980"/>
      <c r="AH7" s="980"/>
      <c r="AI7" s="980"/>
      <c r="AJ7" s="980"/>
      <c r="AK7" s="980"/>
      <c r="AL7" s="980"/>
      <c r="AM7" s="980"/>
      <c r="AN7" s="980"/>
      <c r="AO7" s="980"/>
      <c r="AP7" s="980"/>
      <c r="AQ7" s="980"/>
      <c r="AR7" s="980"/>
      <c r="AS7" s="980"/>
      <c r="AT7" s="980"/>
      <c r="AU7" s="980"/>
      <c r="AV7" s="980"/>
    </row>
    <row r="8" spans="1:48" x14ac:dyDescent="0.2">
      <c r="A8" s="958">
        <v>1</v>
      </c>
      <c r="B8" s="960">
        <v>1.37</v>
      </c>
      <c r="C8" s="960">
        <v>1.22</v>
      </c>
      <c r="D8" s="960"/>
      <c r="E8" s="960"/>
      <c r="F8" s="960">
        <v>0.82</v>
      </c>
      <c r="G8" s="960">
        <v>0.73</v>
      </c>
      <c r="H8" s="960">
        <v>1.1000000000000001</v>
      </c>
      <c r="I8" s="960">
        <v>0.98</v>
      </c>
      <c r="J8" s="960">
        <v>2.74</v>
      </c>
      <c r="K8" s="960">
        <v>2.44</v>
      </c>
      <c r="L8" s="962"/>
      <c r="M8" s="962"/>
      <c r="N8" s="962">
        <v>1.64</v>
      </c>
      <c r="O8" s="962">
        <v>1.46</v>
      </c>
      <c r="P8" s="962">
        <v>2.2000000000000002</v>
      </c>
      <c r="Q8" s="962">
        <v>1.96</v>
      </c>
      <c r="R8" s="962">
        <v>411.00000000000006</v>
      </c>
      <c r="S8" s="962">
        <v>366</v>
      </c>
      <c r="T8" s="962">
        <v>34.25</v>
      </c>
      <c r="U8" s="962">
        <v>30.5</v>
      </c>
      <c r="V8" s="962">
        <v>41.1</v>
      </c>
      <c r="W8" s="962">
        <v>36.6</v>
      </c>
      <c r="X8" s="962">
        <v>102.75</v>
      </c>
      <c r="Y8" s="962">
        <v>91.5</v>
      </c>
    </row>
    <row r="9" spans="1:48" x14ac:dyDescent="0.2">
      <c r="A9" s="958">
        <v>2</v>
      </c>
      <c r="B9" s="960">
        <v>1.74</v>
      </c>
      <c r="C9" s="960">
        <v>1.44</v>
      </c>
      <c r="D9" s="960"/>
      <c r="E9" s="960"/>
      <c r="F9" s="960">
        <v>1.04</v>
      </c>
      <c r="G9" s="960">
        <v>0.86</v>
      </c>
      <c r="H9" s="960">
        <v>1.39</v>
      </c>
      <c r="I9" s="960">
        <v>1.1499999999999999</v>
      </c>
      <c r="J9" s="960">
        <v>3.48</v>
      </c>
      <c r="K9" s="960">
        <v>2.88</v>
      </c>
      <c r="L9" s="962"/>
      <c r="M9" s="962"/>
      <c r="N9" s="962">
        <v>2.08</v>
      </c>
      <c r="O9" s="962">
        <v>1.72</v>
      </c>
      <c r="P9" s="962">
        <v>2.78</v>
      </c>
      <c r="Q9" s="962">
        <v>2.2999999999999998</v>
      </c>
      <c r="R9" s="962">
        <v>522</v>
      </c>
      <c r="S9" s="962">
        <v>432</v>
      </c>
      <c r="T9" s="962">
        <v>43.5</v>
      </c>
      <c r="U9" s="962">
        <v>36</v>
      </c>
      <c r="V9" s="962">
        <v>52.199999999999996</v>
      </c>
      <c r="W9" s="962">
        <v>43.199999999999996</v>
      </c>
      <c r="X9" s="962">
        <v>130.5</v>
      </c>
      <c r="Y9" s="962">
        <v>108</v>
      </c>
    </row>
    <row r="10" spans="1:48" x14ac:dyDescent="0.2">
      <c r="A10" s="958">
        <v>3</v>
      </c>
      <c r="B10" s="960">
        <v>2.1</v>
      </c>
      <c r="C10" s="960">
        <v>1.65</v>
      </c>
      <c r="D10" s="960"/>
      <c r="E10" s="960"/>
      <c r="F10" s="960">
        <v>1.26</v>
      </c>
      <c r="G10" s="960">
        <v>0.99</v>
      </c>
      <c r="H10" s="960">
        <v>1.68</v>
      </c>
      <c r="I10" s="960">
        <v>1.32</v>
      </c>
      <c r="J10" s="960">
        <v>4.2</v>
      </c>
      <c r="K10" s="960">
        <v>3.3</v>
      </c>
      <c r="L10" s="962"/>
      <c r="M10" s="962"/>
      <c r="N10" s="962">
        <v>2.52</v>
      </c>
      <c r="O10" s="962">
        <v>1.98</v>
      </c>
      <c r="P10" s="962">
        <v>3.36</v>
      </c>
      <c r="Q10" s="962">
        <v>2.64</v>
      </c>
      <c r="R10" s="962">
        <v>630</v>
      </c>
      <c r="S10" s="962">
        <v>495</v>
      </c>
      <c r="T10" s="962">
        <v>52.5</v>
      </c>
      <c r="U10" s="962">
        <v>41.25</v>
      </c>
      <c r="V10" s="962">
        <v>63</v>
      </c>
      <c r="W10" s="962">
        <v>49.5</v>
      </c>
      <c r="X10" s="962">
        <v>157.5</v>
      </c>
      <c r="Y10" s="962">
        <v>123.75</v>
      </c>
    </row>
    <row r="11" spans="1:48" x14ac:dyDescent="0.2">
      <c r="A11" s="958">
        <v>4</v>
      </c>
      <c r="B11" s="960">
        <v>2.46</v>
      </c>
      <c r="C11" s="960">
        <v>1.86</v>
      </c>
      <c r="D11" s="960"/>
      <c r="E11" s="960"/>
      <c r="F11" s="960">
        <v>1.48</v>
      </c>
      <c r="G11" s="960">
        <v>1.1200000000000001</v>
      </c>
      <c r="H11" s="960">
        <v>1.97</v>
      </c>
      <c r="I11" s="960">
        <v>1.49</v>
      </c>
      <c r="J11" s="960">
        <v>4.92</v>
      </c>
      <c r="K11" s="960">
        <v>3.72</v>
      </c>
      <c r="L11" s="962"/>
      <c r="M11" s="962"/>
      <c r="N11" s="962">
        <v>2.96</v>
      </c>
      <c r="O11" s="962">
        <v>2.2400000000000002</v>
      </c>
      <c r="P11" s="962">
        <v>3.94</v>
      </c>
      <c r="Q11" s="962">
        <v>2.98</v>
      </c>
      <c r="R11" s="962">
        <v>738</v>
      </c>
      <c r="S11" s="962">
        <v>558</v>
      </c>
      <c r="T11" s="962">
        <v>61.5</v>
      </c>
      <c r="U11" s="962">
        <v>46.5</v>
      </c>
      <c r="V11" s="962">
        <v>73.8</v>
      </c>
      <c r="W11" s="962">
        <v>55.8</v>
      </c>
      <c r="X11" s="962">
        <v>184.5</v>
      </c>
      <c r="Y11" s="962">
        <v>139.5</v>
      </c>
    </row>
    <row r="12" spans="1:48" x14ac:dyDescent="0.2">
      <c r="A12" s="958">
        <v>5</v>
      </c>
      <c r="B12" s="960">
        <v>2.83</v>
      </c>
      <c r="C12" s="960">
        <v>2.08</v>
      </c>
      <c r="D12" s="960"/>
      <c r="E12" s="960"/>
      <c r="F12" s="960">
        <v>1.7</v>
      </c>
      <c r="G12" s="960">
        <v>1.25</v>
      </c>
      <c r="H12" s="960">
        <v>2.2599999999999998</v>
      </c>
      <c r="I12" s="960">
        <v>1.66</v>
      </c>
      <c r="J12" s="960">
        <v>5.66</v>
      </c>
      <c r="K12" s="960">
        <v>4.16</v>
      </c>
      <c r="L12" s="962"/>
      <c r="M12" s="962"/>
      <c r="N12" s="962">
        <v>3.4</v>
      </c>
      <c r="O12" s="962">
        <v>2.5</v>
      </c>
      <c r="P12" s="962">
        <v>4.5199999999999996</v>
      </c>
      <c r="Q12" s="962">
        <v>3.32</v>
      </c>
      <c r="R12" s="962">
        <v>849</v>
      </c>
      <c r="S12" s="962">
        <v>624</v>
      </c>
      <c r="T12" s="962">
        <v>70.75</v>
      </c>
      <c r="U12" s="962">
        <v>52</v>
      </c>
      <c r="V12" s="962">
        <v>84.899999999999991</v>
      </c>
      <c r="W12" s="962">
        <v>62.4</v>
      </c>
      <c r="X12" s="962">
        <v>212.25</v>
      </c>
      <c r="Y12" s="962">
        <v>156</v>
      </c>
    </row>
    <row r="13" spans="1:48" x14ac:dyDescent="0.2">
      <c r="A13" s="958">
        <v>6</v>
      </c>
      <c r="B13" s="960">
        <v>3.19</v>
      </c>
      <c r="C13" s="960">
        <v>2.29</v>
      </c>
      <c r="D13" s="960"/>
      <c r="E13" s="960"/>
      <c r="F13" s="960">
        <v>1.91</v>
      </c>
      <c r="G13" s="960">
        <v>1.37</v>
      </c>
      <c r="H13" s="960">
        <v>2.5499999999999998</v>
      </c>
      <c r="I13" s="960">
        <v>1.83</v>
      </c>
      <c r="J13" s="960">
        <v>6.38</v>
      </c>
      <c r="K13" s="960">
        <v>4.58</v>
      </c>
      <c r="L13" s="962"/>
      <c r="M13" s="962"/>
      <c r="N13" s="962">
        <v>3.82</v>
      </c>
      <c r="O13" s="962">
        <v>2.74</v>
      </c>
      <c r="P13" s="962">
        <v>5.0999999999999996</v>
      </c>
      <c r="Q13" s="962">
        <v>3.66</v>
      </c>
      <c r="R13" s="962">
        <v>957</v>
      </c>
      <c r="S13" s="962">
        <v>687</v>
      </c>
      <c r="T13" s="962">
        <v>79.75</v>
      </c>
      <c r="U13" s="962">
        <v>57.25</v>
      </c>
      <c r="V13" s="962">
        <v>95.7</v>
      </c>
      <c r="W13" s="962">
        <v>68.7</v>
      </c>
      <c r="X13" s="962">
        <v>239.25</v>
      </c>
      <c r="Y13" s="962">
        <v>171.75</v>
      </c>
    </row>
    <row r="14" spans="1:48" x14ac:dyDescent="0.2">
      <c r="A14" s="958">
        <v>7</v>
      </c>
      <c r="B14" s="960">
        <v>3.55</v>
      </c>
      <c r="C14" s="960">
        <v>2.5</v>
      </c>
      <c r="D14" s="960"/>
      <c r="E14" s="960"/>
      <c r="F14" s="960">
        <v>2.13</v>
      </c>
      <c r="G14" s="960">
        <v>1.5</v>
      </c>
      <c r="H14" s="960">
        <v>2.84</v>
      </c>
      <c r="I14" s="960">
        <v>2</v>
      </c>
      <c r="J14" s="960">
        <v>7.1</v>
      </c>
      <c r="K14" s="960">
        <v>5</v>
      </c>
      <c r="L14" s="962"/>
      <c r="M14" s="962"/>
      <c r="N14" s="962">
        <v>4.26</v>
      </c>
      <c r="O14" s="962">
        <v>3</v>
      </c>
      <c r="P14" s="962">
        <v>5.68</v>
      </c>
      <c r="Q14" s="962">
        <v>4</v>
      </c>
      <c r="R14" s="962">
        <v>1065</v>
      </c>
      <c r="S14" s="962">
        <v>750</v>
      </c>
      <c r="T14" s="962">
        <v>88.75</v>
      </c>
      <c r="U14" s="962">
        <v>62.5</v>
      </c>
      <c r="V14" s="962">
        <v>106.5</v>
      </c>
      <c r="W14" s="962">
        <v>75</v>
      </c>
      <c r="X14" s="962">
        <v>266.25</v>
      </c>
      <c r="Y14" s="962">
        <v>187.5</v>
      </c>
    </row>
    <row r="15" spans="1:48" x14ac:dyDescent="0.2">
      <c r="A15" s="958">
        <v>8</v>
      </c>
      <c r="B15" s="960">
        <v>3.91</v>
      </c>
      <c r="C15" s="960">
        <v>2.72</v>
      </c>
      <c r="D15" s="960"/>
      <c r="E15" s="960"/>
      <c r="F15" s="960">
        <v>2.35</v>
      </c>
      <c r="G15" s="960">
        <v>1.63</v>
      </c>
      <c r="H15" s="960">
        <v>3.13</v>
      </c>
      <c r="I15" s="960">
        <v>2.1800000000000002</v>
      </c>
      <c r="J15" s="960">
        <v>7.82</v>
      </c>
      <c r="K15" s="960">
        <v>5.44</v>
      </c>
      <c r="L15" s="962"/>
      <c r="M15" s="962"/>
      <c r="N15" s="962">
        <v>4.7</v>
      </c>
      <c r="O15" s="962">
        <v>3.26</v>
      </c>
      <c r="P15" s="962">
        <v>6.26</v>
      </c>
      <c r="Q15" s="962">
        <v>4.3600000000000003</v>
      </c>
      <c r="R15" s="962">
        <v>1173</v>
      </c>
      <c r="S15" s="962">
        <v>816.00000000000011</v>
      </c>
      <c r="T15" s="962">
        <v>97.75</v>
      </c>
      <c r="U15" s="962">
        <v>68</v>
      </c>
      <c r="V15" s="962">
        <v>117.3</v>
      </c>
      <c r="W15" s="962">
        <v>81.599999999999994</v>
      </c>
      <c r="X15" s="962">
        <v>293.25</v>
      </c>
      <c r="Y15" s="962">
        <v>204</v>
      </c>
    </row>
    <row r="16" spans="1:48" x14ac:dyDescent="0.2">
      <c r="A16" s="958">
        <v>9</v>
      </c>
      <c r="B16" s="960">
        <v>4.28</v>
      </c>
      <c r="C16" s="960">
        <v>2.93</v>
      </c>
      <c r="D16" s="960"/>
      <c r="E16" s="960"/>
      <c r="F16" s="960">
        <v>2.57</v>
      </c>
      <c r="G16" s="960">
        <v>1.76</v>
      </c>
      <c r="H16" s="960">
        <v>3.42</v>
      </c>
      <c r="I16" s="960">
        <v>2.34</v>
      </c>
      <c r="J16" s="960">
        <v>8.56</v>
      </c>
      <c r="K16" s="960">
        <v>5.86</v>
      </c>
      <c r="L16" s="962"/>
      <c r="M16" s="962"/>
      <c r="N16" s="962">
        <v>5.14</v>
      </c>
      <c r="O16" s="962">
        <v>3.52</v>
      </c>
      <c r="P16" s="962">
        <v>6.84</v>
      </c>
      <c r="Q16" s="962">
        <v>4.68</v>
      </c>
      <c r="R16" s="962">
        <v>1284</v>
      </c>
      <c r="S16" s="962">
        <v>879</v>
      </c>
      <c r="T16" s="962">
        <v>107</v>
      </c>
      <c r="U16" s="962">
        <v>73.25</v>
      </c>
      <c r="V16" s="962">
        <v>128.4</v>
      </c>
      <c r="W16" s="962">
        <v>87.899999999999991</v>
      </c>
      <c r="X16" s="962">
        <v>321</v>
      </c>
      <c r="Y16" s="962">
        <v>219.75</v>
      </c>
    </row>
    <row r="17" spans="1:25" x14ac:dyDescent="0.2">
      <c r="A17" s="958">
        <v>10</v>
      </c>
      <c r="B17" s="960">
        <v>4.6399999999999997</v>
      </c>
      <c r="C17" s="960">
        <v>3.14</v>
      </c>
      <c r="D17" s="960"/>
      <c r="E17" s="960"/>
      <c r="F17" s="960">
        <v>2.78</v>
      </c>
      <c r="G17" s="960">
        <v>1.88</v>
      </c>
      <c r="H17" s="960">
        <v>3.71</v>
      </c>
      <c r="I17" s="960">
        <v>2.5099999999999998</v>
      </c>
      <c r="J17" s="960">
        <v>9.2799999999999994</v>
      </c>
      <c r="K17" s="960">
        <v>6.28</v>
      </c>
      <c r="L17" s="962"/>
      <c r="M17" s="962"/>
      <c r="N17" s="962">
        <v>5.56</v>
      </c>
      <c r="O17" s="962">
        <v>3.76</v>
      </c>
      <c r="P17" s="962">
        <v>7.42</v>
      </c>
      <c r="Q17" s="962">
        <v>5.0199999999999996</v>
      </c>
      <c r="R17" s="962">
        <v>1392</v>
      </c>
      <c r="S17" s="962">
        <v>942</v>
      </c>
      <c r="T17" s="962">
        <v>115.99999999999999</v>
      </c>
      <c r="U17" s="962">
        <v>78.5</v>
      </c>
      <c r="V17" s="962">
        <v>139.19999999999999</v>
      </c>
      <c r="W17" s="962">
        <v>94.2</v>
      </c>
      <c r="X17" s="962">
        <v>347.99999999999994</v>
      </c>
      <c r="Y17" s="962">
        <v>235.5</v>
      </c>
    </row>
    <row r="18" spans="1:25" x14ac:dyDescent="0.2">
      <c r="A18" s="958">
        <v>11</v>
      </c>
      <c r="B18" s="960">
        <v>5</v>
      </c>
      <c r="C18" s="960">
        <v>3.36</v>
      </c>
      <c r="D18" s="960"/>
      <c r="E18" s="960"/>
      <c r="F18" s="960">
        <v>3</v>
      </c>
      <c r="G18" s="960">
        <v>2.02</v>
      </c>
      <c r="H18" s="960">
        <v>4</v>
      </c>
      <c r="I18" s="960">
        <v>2.69</v>
      </c>
      <c r="J18" s="960">
        <v>10</v>
      </c>
      <c r="K18" s="960">
        <v>6.72</v>
      </c>
      <c r="L18" s="962"/>
      <c r="M18" s="962"/>
      <c r="N18" s="962">
        <v>6</v>
      </c>
      <c r="O18" s="962">
        <v>4.04</v>
      </c>
      <c r="P18" s="962">
        <v>8</v>
      </c>
      <c r="Q18" s="962">
        <v>5.38</v>
      </c>
      <c r="R18" s="962">
        <v>1500</v>
      </c>
      <c r="S18" s="962">
        <v>1008</v>
      </c>
      <c r="T18" s="962">
        <v>125</v>
      </c>
      <c r="U18" s="962">
        <v>84</v>
      </c>
      <c r="V18" s="962">
        <v>150</v>
      </c>
      <c r="W18" s="962">
        <v>100.8</v>
      </c>
      <c r="X18" s="962">
        <v>375</v>
      </c>
      <c r="Y18" s="962">
        <v>252</v>
      </c>
    </row>
    <row r="19" spans="1:25" x14ac:dyDescent="0.2">
      <c r="A19" s="958">
        <v>12</v>
      </c>
      <c r="B19" s="960">
        <v>5.37</v>
      </c>
      <c r="C19" s="960">
        <v>3.57</v>
      </c>
      <c r="D19" s="960"/>
      <c r="E19" s="960"/>
      <c r="F19" s="960">
        <v>3.22</v>
      </c>
      <c r="G19" s="960">
        <v>2.14</v>
      </c>
      <c r="H19" s="960">
        <v>4.3</v>
      </c>
      <c r="I19" s="960">
        <v>2.86</v>
      </c>
      <c r="J19" s="960">
        <v>10.74</v>
      </c>
      <c r="K19" s="960">
        <v>7.14</v>
      </c>
      <c r="L19" s="962"/>
      <c r="M19" s="962"/>
      <c r="N19" s="962">
        <v>6.44</v>
      </c>
      <c r="O19" s="962">
        <v>4.28</v>
      </c>
      <c r="P19" s="962">
        <v>8.6</v>
      </c>
      <c r="Q19" s="962">
        <v>5.72</v>
      </c>
      <c r="R19" s="962">
        <v>1611</v>
      </c>
      <c r="S19" s="962">
        <v>1071</v>
      </c>
      <c r="T19" s="962">
        <v>134.25</v>
      </c>
      <c r="U19" s="962">
        <v>89.25</v>
      </c>
      <c r="V19" s="962">
        <v>161.1</v>
      </c>
      <c r="W19" s="962">
        <v>107.1</v>
      </c>
      <c r="X19" s="962">
        <v>402.75</v>
      </c>
      <c r="Y19" s="962">
        <v>267.75</v>
      </c>
    </row>
    <row r="20" spans="1:25" x14ac:dyDescent="0.2">
      <c r="A20" s="958">
        <v>13</v>
      </c>
      <c r="B20" s="960">
        <v>5.73</v>
      </c>
      <c r="C20" s="960">
        <v>3.78</v>
      </c>
      <c r="D20" s="960"/>
      <c r="E20" s="960"/>
      <c r="F20" s="960">
        <v>3.44</v>
      </c>
      <c r="G20" s="960">
        <v>2.27</v>
      </c>
      <c r="H20" s="960">
        <v>4.58</v>
      </c>
      <c r="I20" s="960">
        <v>3.02</v>
      </c>
      <c r="J20" s="960">
        <v>11.46</v>
      </c>
      <c r="K20" s="960">
        <v>7.56</v>
      </c>
      <c r="L20" s="962"/>
      <c r="M20" s="962"/>
      <c r="N20" s="962">
        <v>6.88</v>
      </c>
      <c r="O20" s="962">
        <v>4.54</v>
      </c>
      <c r="P20" s="962">
        <v>9.16</v>
      </c>
      <c r="Q20" s="962">
        <v>6.04</v>
      </c>
      <c r="R20" s="962">
        <v>1719.0000000000002</v>
      </c>
      <c r="S20" s="962">
        <v>1134</v>
      </c>
      <c r="T20" s="962">
        <v>143.25</v>
      </c>
      <c r="U20" s="962">
        <v>94.5</v>
      </c>
      <c r="V20" s="962">
        <v>171.9</v>
      </c>
      <c r="W20" s="962">
        <v>113.39999999999999</v>
      </c>
      <c r="X20" s="962">
        <v>429.75</v>
      </c>
      <c r="Y20" s="962">
        <v>283.5</v>
      </c>
    </row>
    <row r="21" spans="1:25" ht="15.75" customHeight="1" x14ac:dyDescent="0.2">
      <c r="A21" s="958">
        <v>14</v>
      </c>
      <c r="B21" s="960">
        <v>6.09</v>
      </c>
      <c r="C21" s="960">
        <v>4</v>
      </c>
      <c r="D21" s="960"/>
      <c r="E21" s="960"/>
      <c r="F21" s="960">
        <v>3.65</v>
      </c>
      <c r="G21" s="960">
        <v>2.4</v>
      </c>
      <c r="H21" s="960">
        <v>4.87</v>
      </c>
      <c r="I21" s="960">
        <v>3.2</v>
      </c>
      <c r="J21" s="960">
        <v>12.18</v>
      </c>
      <c r="K21" s="960">
        <v>8</v>
      </c>
      <c r="L21" s="962"/>
      <c r="M21" s="962"/>
      <c r="N21" s="962">
        <v>7.3</v>
      </c>
      <c r="O21" s="962">
        <v>4.8</v>
      </c>
      <c r="P21" s="962">
        <v>9.74</v>
      </c>
      <c r="Q21" s="962">
        <v>6.4</v>
      </c>
      <c r="R21" s="962">
        <v>1827</v>
      </c>
      <c r="S21" s="962">
        <v>1200</v>
      </c>
      <c r="T21" s="962">
        <v>152.25</v>
      </c>
      <c r="U21" s="962">
        <v>100</v>
      </c>
      <c r="V21" s="962">
        <v>182.7</v>
      </c>
      <c r="W21" s="962">
        <v>120</v>
      </c>
      <c r="X21" s="962">
        <v>456.75</v>
      </c>
      <c r="Y21" s="962">
        <v>300</v>
      </c>
    </row>
    <row r="22" spans="1:25" ht="15.75" customHeight="1" x14ac:dyDescent="0.2">
      <c r="A22" s="958">
        <v>15</v>
      </c>
      <c r="B22" s="960">
        <v>6.46</v>
      </c>
      <c r="C22" s="960">
        <v>4.21</v>
      </c>
      <c r="D22" s="960"/>
      <c r="E22" s="960"/>
      <c r="F22" s="960">
        <v>3.88</v>
      </c>
      <c r="G22" s="960">
        <v>2.5299999999999998</v>
      </c>
      <c r="H22" s="960">
        <v>5.17</v>
      </c>
      <c r="I22" s="960">
        <v>3.37</v>
      </c>
      <c r="J22" s="960">
        <v>12.92</v>
      </c>
      <c r="K22" s="960">
        <v>8.42</v>
      </c>
      <c r="L22" s="962"/>
      <c r="M22" s="962"/>
      <c r="N22" s="962">
        <v>7.76</v>
      </c>
      <c r="O22" s="962">
        <v>5.0599999999999996</v>
      </c>
      <c r="P22" s="962">
        <v>10.34</v>
      </c>
      <c r="Q22" s="962">
        <v>6.74</v>
      </c>
      <c r="R22" s="962">
        <v>1938</v>
      </c>
      <c r="S22" s="962">
        <v>1263</v>
      </c>
      <c r="T22" s="962">
        <v>161.5</v>
      </c>
      <c r="U22" s="962">
        <v>105.25</v>
      </c>
      <c r="V22" s="962">
        <v>193.79999999999998</v>
      </c>
      <c r="W22" s="962">
        <v>126.3</v>
      </c>
      <c r="X22" s="962">
        <v>484.5</v>
      </c>
      <c r="Y22" s="962">
        <v>315.75</v>
      </c>
    </row>
    <row r="23" spans="1:25" ht="15.75" customHeight="1" x14ac:dyDescent="0.2">
      <c r="A23" s="958">
        <v>16</v>
      </c>
      <c r="B23" s="960">
        <v>6.82</v>
      </c>
      <c r="C23" s="960">
        <v>4.42</v>
      </c>
      <c r="D23" s="960"/>
      <c r="E23" s="960"/>
      <c r="F23" s="960">
        <v>4.09</v>
      </c>
      <c r="G23" s="960">
        <v>2.65</v>
      </c>
      <c r="H23" s="960">
        <v>5.46</v>
      </c>
      <c r="I23" s="960">
        <v>3.54</v>
      </c>
      <c r="J23" s="960">
        <v>13.64</v>
      </c>
      <c r="K23" s="960">
        <v>8.84</v>
      </c>
      <c r="L23" s="962"/>
      <c r="M23" s="962"/>
      <c r="N23" s="962">
        <v>8.18</v>
      </c>
      <c r="O23" s="962">
        <v>5.3</v>
      </c>
      <c r="P23" s="962">
        <v>10.92</v>
      </c>
      <c r="Q23" s="962">
        <v>7.08</v>
      </c>
      <c r="R23" s="962">
        <v>2046</v>
      </c>
      <c r="S23" s="962">
        <v>1326</v>
      </c>
      <c r="T23" s="962">
        <v>170.5</v>
      </c>
      <c r="U23" s="962">
        <v>110.5</v>
      </c>
      <c r="V23" s="962">
        <v>204.6</v>
      </c>
      <c r="W23" s="962">
        <v>132.6</v>
      </c>
      <c r="X23" s="962">
        <v>511.5</v>
      </c>
      <c r="Y23" s="962">
        <v>331.5</v>
      </c>
    </row>
    <row r="24" spans="1:25" ht="15.75" customHeight="1" x14ac:dyDescent="0.2">
      <c r="A24" s="958">
        <v>17</v>
      </c>
      <c r="B24" s="960">
        <v>7.18</v>
      </c>
      <c r="C24" s="960">
        <v>4.6399999999999997</v>
      </c>
      <c r="D24" s="960"/>
      <c r="E24" s="960"/>
      <c r="F24" s="960">
        <v>4.3099999999999996</v>
      </c>
      <c r="G24" s="960">
        <v>2.78</v>
      </c>
      <c r="H24" s="960">
        <v>5.74</v>
      </c>
      <c r="I24" s="960">
        <v>3.71</v>
      </c>
      <c r="J24" s="960">
        <v>14.36</v>
      </c>
      <c r="K24" s="960">
        <v>9.2799999999999994</v>
      </c>
      <c r="L24" s="962"/>
      <c r="M24" s="962"/>
      <c r="N24" s="962">
        <v>8.6199999999999992</v>
      </c>
      <c r="O24" s="962">
        <v>5.56</v>
      </c>
      <c r="P24" s="962">
        <v>11.48</v>
      </c>
      <c r="Q24" s="962">
        <v>7.42</v>
      </c>
      <c r="R24" s="962">
        <v>2154</v>
      </c>
      <c r="S24" s="962">
        <v>1392</v>
      </c>
      <c r="T24" s="962">
        <v>179.5</v>
      </c>
      <c r="U24" s="962">
        <v>115.99999999999999</v>
      </c>
      <c r="V24" s="962">
        <v>215.4</v>
      </c>
      <c r="W24" s="962">
        <v>139.19999999999999</v>
      </c>
      <c r="X24" s="962">
        <v>538.5</v>
      </c>
      <c r="Y24" s="962">
        <v>347.99999999999994</v>
      </c>
    </row>
    <row r="25" spans="1:25" ht="15.75" customHeight="1" x14ac:dyDescent="0.2">
      <c r="A25" s="958">
        <v>18</v>
      </c>
      <c r="B25" s="960">
        <v>7.54</v>
      </c>
      <c r="C25" s="960">
        <v>4.8499999999999996</v>
      </c>
      <c r="D25" s="960"/>
      <c r="E25" s="960"/>
      <c r="F25" s="960">
        <v>4.5199999999999996</v>
      </c>
      <c r="G25" s="960">
        <v>2.91</v>
      </c>
      <c r="H25" s="960">
        <v>6.03</v>
      </c>
      <c r="I25" s="960">
        <v>3.88</v>
      </c>
      <c r="J25" s="960">
        <v>15.08</v>
      </c>
      <c r="K25" s="960">
        <v>9.6999999999999993</v>
      </c>
      <c r="L25" s="962"/>
      <c r="M25" s="962"/>
      <c r="N25" s="962">
        <v>9.0399999999999991</v>
      </c>
      <c r="O25" s="962">
        <v>5.82</v>
      </c>
      <c r="P25" s="962">
        <v>12.06</v>
      </c>
      <c r="Q25" s="962">
        <v>7.76</v>
      </c>
      <c r="R25" s="962">
        <v>2262</v>
      </c>
      <c r="S25" s="962">
        <v>1455</v>
      </c>
      <c r="T25" s="962">
        <v>188.5</v>
      </c>
      <c r="U25" s="962">
        <v>121.24999999999999</v>
      </c>
      <c r="V25" s="962">
        <v>226.2</v>
      </c>
      <c r="W25" s="962">
        <v>145.49999999999997</v>
      </c>
      <c r="X25" s="962">
        <v>565.5</v>
      </c>
      <c r="Y25" s="962">
        <v>363.74999999999994</v>
      </c>
    </row>
    <row r="26" spans="1:25" ht="15.75" customHeight="1" x14ac:dyDescent="0.2">
      <c r="A26" s="958">
        <v>19</v>
      </c>
      <c r="B26" s="960">
        <v>7.91</v>
      </c>
      <c r="C26" s="960">
        <v>5.0599999999999996</v>
      </c>
      <c r="D26" s="960"/>
      <c r="E26" s="960"/>
      <c r="F26" s="960">
        <v>4.75</v>
      </c>
      <c r="G26" s="960">
        <v>3.04</v>
      </c>
      <c r="H26" s="960">
        <v>6.33</v>
      </c>
      <c r="I26" s="960">
        <v>4.05</v>
      </c>
      <c r="J26" s="960">
        <v>15.82</v>
      </c>
      <c r="K26" s="960">
        <v>10.119999999999999</v>
      </c>
      <c r="L26" s="962"/>
      <c r="M26" s="962"/>
      <c r="N26" s="962">
        <v>9.5</v>
      </c>
      <c r="O26" s="962">
        <v>6.08</v>
      </c>
      <c r="P26" s="962">
        <v>12.66</v>
      </c>
      <c r="Q26" s="962">
        <v>8.1</v>
      </c>
      <c r="R26" s="962">
        <v>2373</v>
      </c>
      <c r="S26" s="962">
        <v>1517.9999999999998</v>
      </c>
      <c r="T26" s="962">
        <v>197.75</v>
      </c>
      <c r="U26" s="962">
        <v>126.49999999999999</v>
      </c>
      <c r="V26" s="962">
        <v>237.29999999999998</v>
      </c>
      <c r="W26" s="962">
        <v>151.79999999999998</v>
      </c>
      <c r="X26" s="962">
        <v>593.25</v>
      </c>
      <c r="Y26" s="962">
        <v>379.49999999999994</v>
      </c>
    </row>
    <row r="27" spans="1:25" ht="15.75" customHeight="1" x14ac:dyDescent="0.2">
      <c r="A27" s="958">
        <v>20</v>
      </c>
      <c r="B27" s="960">
        <v>8.27</v>
      </c>
      <c r="C27" s="960">
        <v>5.28</v>
      </c>
      <c r="D27" s="960"/>
      <c r="E27" s="960"/>
      <c r="F27" s="960">
        <v>4.96</v>
      </c>
      <c r="G27" s="960">
        <v>3.17</v>
      </c>
      <c r="H27" s="960">
        <v>6.62</v>
      </c>
      <c r="I27" s="960">
        <v>4.22</v>
      </c>
      <c r="J27" s="960">
        <v>16.54</v>
      </c>
      <c r="K27" s="960">
        <v>10.56</v>
      </c>
      <c r="L27" s="962"/>
      <c r="M27" s="962"/>
      <c r="N27" s="962">
        <v>9.92</v>
      </c>
      <c r="O27" s="962">
        <v>6.34</v>
      </c>
      <c r="P27" s="962">
        <v>13.24</v>
      </c>
      <c r="Q27" s="962">
        <v>8.44</v>
      </c>
      <c r="R27" s="962">
        <v>2481</v>
      </c>
      <c r="S27" s="962">
        <v>1584</v>
      </c>
      <c r="T27" s="962">
        <v>206.75</v>
      </c>
      <c r="U27" s="962">
        <v>132</v>
      </c>
      <c r="V27" s="962">
        <v>248.1</v>
      </c>
      <c r="W27" s="962">
        <v>158.4</v>
      </c>
      <c r="X27" s="962">
        <v>620.25</v>
      </c>
      <c r="Y27" s="962">
        <v>396</v>
      </c>
    </row>
    <row r="28" spans="1:25" ht="15.75" customHeight="1" x14ac:dyDescent="0.2">
      <c r="A28" s="958">
        <v>21</v>
      </c>
      <c r="B28" s="960">
        <v>8.6300000000000008</v>
      </c>
      <c r="C28" s="960">
        <v>5.49</v>
      </c>
      <c r="D28" s="960"/>
      <c r="E28" s="960"/>
      <c r="F28" s="960">
        <v>5.18</v>
      </c>
      <c r="G28" s="960">
        <v>3.29</v>
      </c>
      <c r="H28" s="960">
        <v>6.9</v>
      </c>
      <c r="I28" s="960">
        <v>4.3899999999999997</v>
      </c>
      <c r="J28" s="960">
        <v>17.260000000000002</v>
      </c>
      <c r="K28" s="960">
        <v>10.98</v>
      </c>
      <c r="L28" s="962"/>
      <c r="M28" s="962"/>
      <c r="N28" s="962">
        <v>10.36</v>
      </c>
      <c r="O28" s="962">
        <v>6.58</v>
      </c>
      <c r="P28" s="962">
        <v>13.8</v>
      </c>
      <c r="Q28" s="962">
        <v>8.7799999999999994</v>
      </c>
      <c r="R28" s="962">
        <v>2589.0000000000005</v>
      </c>
      <c r="S28" s="962">
        <v>1647</v>
      </c>
      <c r="T28" s="962">
        <v>215.75000000000003</v>
      </c>
      <c r="U28" s="962">
        <v>137.25</v>
      </c>
      <c r="V28" s="962">
        <v>258.90000000000003</v>
      </c>
      <c r="W28" s="962">
        <v>164.7</v>
      </c>
      <c r="X28" s="962">
        <v>647.25000000000011</v>
      </c>
      <c r="Y28" s="962">
        <v>411.75</v>
      </c>
    </row>
    <row r="29" spans="1:25" ht="15.75" customHeight="1" x14ac:dyDescent="0.2">
      <c r="A29" s="958">
        <v>22</v>
      </c>
      <c r="B29" s="960">
        <v>9</v>
      </c>
      <c r="C29" s="960">
        <v>5.7</v>
      </c>
      <c r="D29" s="960"/>
      <c r="E29" s="960"/>
      <c r="F29" s="960">
        <v>5.4</v>
      </c>
      <c r="G29" s="960">
        <v>3.42</v>
      </c>
      <c r="H29" s="960">
        <v>7.2</v>
      </c>
      <c r="I29" s="960">
        <v>4.5599999999999996</v>
      </c>
      <c r="J29" s="960">
        <v>18</v>
      </c>
      <c r="K29" s="960">
        <v>11.4</v>
      </c>
      <c r="L29" s="962"/>
      <c r="M29" s="962"/>
      <c r="N29" s="962">
        <v>10.8</v>
      </c>
      <c r="O29" s="962">
        <v>6.84</v>
      </c>
      <c r="P29" s="962">
        <v>14.4</v>
      </c>
      <c r="Q29" s="962">
        <v>9.1199999999999992</v>
      </c>
      <c r="R29" s="962">
        <v>2700</v>
      </c>
      <c r="S29" s="962">
        <v>1710</v>
      </c>
      <c r="T29" s="962">
        <v>225</v>
      </c>
      <c r="U29" s="962">
        <v>142.5</v>
      </c>
      <c r="V29" s="962">
        <v>270</v>
      </c>
      <c r="W29" s="962">
        <v>171</v>
      </c>
      <c r="X29" s="962">
        <v>675</v>
      </c>
      <c r="Y29" s="962">
        <v>427.5</v>
      </c>
    </row>
    <row r="30" spans="1:25" ht="15.75" customHeight="1" x14ac:dyDescent="0.2">
      <c r="A30" s="958">
        <v>23</v>
      </c>
      <c r="B30" s="960">
        <v>9.36</v>
      </c>
      <c r="C30" s="960">
        <v>5.92</v>
      </c>
      <c r="D30" s="960"/>
      <c r="E30" s="960"/>
      <c r="F30" s="960">
        <v>5.62</v>
      </c>
      <c r="G30" s="960">
        <v>3.55</v>
      </c>
      <c r="H30" s="960">
        <v>7.49</v>
      </c>
      <c r="I30" s="960">
        <v>4.74</v>
      </c>
      <c r="J30" s="960">
        <v>18.72</v>
      </c>
      <c r="K30" s="960">
        <v>11.84</v>
      </c>
      <c r="L30" s="962"/>
      <c r="M30" s="962"/>
      <c r="N30" s="962">
        <v>11.24</v>
      </c>
      <c r="O30" s="962">
        <v>7.1</v>
      </c>
      <c r="P30" s="962">
        <v>14.98</v>
      </c>
      <c r="Q30" s="962">
        <v>9.48</v>
      </c>
      <c r="R30" s="962">
        <v>2808</v>
      </c>
      <c r="S30" s="962">
        <v>1776</v>
      </c>
      <c r="T30" s="962">
        <v>234</v>
      </c>
      <c r="U30" s="962">
        <v>148</v>
      </c>
      <c r="V30" s="962">
        <v>280.8</v>
      </c>
      <c r="W30" s="962">
        <v>177.6</v>
      </c>
      <c r="X30" s="962">
        <v>702</v>
      </c>
      <c r="Y30" s="962">
        <v>444</v>
      </c>
    </row>
    <row r="31" spans="1:25" ht="15.75" customHeight="1" x14ac:dyDescent="0.2">
      <c r="A31" s="958">
        <v>24</v>
      </c>
      <c r="B31" s="960">
        <v>9.7200000000000006</v>
      </c>
      <c r="C31" s="960">
        <v>6.13</v>
      </c>
      <c r="D31" s="960"/>
      <c r="E31" s="960"/>
      <c r="F31" s="960">
        <v>5.83</v>
      </c>
      <c r="G31" s="960">
        <v>3.68</v>
      </c>
      <c r="H31" s="960">
        <v>7.78</v>
      </c>
      <c r="I31" s="960">
        <v>4.9000000000000004</v>
      </c>
      <c r="J31" s="960">
        <v>19.440000000000001</v>
      </c>
      <c r="K31" s="960">
        <v>12.26</v>
      </c>
      <c r="L31" s="962"/>
      <c r="M31" s="962"/>
      <c r="N31" s="962">
        <v>11.66</v>
      </c>
      <c r="O31" s="962">
        <v>7.36</v>
      </c>
      <c r="P31" s="962">
        <v>15.56</v>
      </c>
      <c r="Q31" s="962">
        <v>9.8000000000000007</v>
      </c>
      <c r="R31" s="962">
        <v>2916</v>
      </c>
      <c r="S31" s="962">
        <v>1839</v>
      </c>
      <c r="T31" s="962">
        <v>243.00000000000003</v>
      </c>
      <c r="U31" s="962">
        <v>153.25</v>
      </c>
      <c r="V31" s="962">
        <v>291.60000000000002</v>
      </c>
      <c r="W31" s="962">
        <v>183.9</v>
      </c>
      <c r="X31" s="962">
        <v>729.00000000000011</v>
      </c>
      <c r="Y31" s="962">
        <v>459.75</v>
      </c>
    </row>
    <row r="32" spans="1:25" ht="15.75" customHeight="1" x14ac:dyDescent="0.2">
      <c r="A32" s="958">
        <v>25</v>
      </c>
      <c r="B32" s="960">
        <v>10.09</v>
      </c>
      <c r="C32" s="960">
        <v>6.34</v>
      </c>
      <c r="D32" s="960"/>
      <c r="E32" s="960"/>
      <c r="F32" s="960">
        <v>6.05</v>
      </c>
      <c r="G32" s="960">
        <v>3.8</v>
      </c>
      <c r="H32" s="960">
        <v>8.07</v>
      </c>
      <c r="I32" s="960">
        <v>5.07</v>
      </c>
      <c r="J32" s="960">
        <v>20.18</v>
      </c>
      <c r="K32" s="960">
        <v>12.68</v>
      </c>
      <c r="L32" s="962"/>
      <c r="M32" s="962"/>
      <c r="N32" s="962">
        <v>12.1</v>
      </c>
      <c r="O32" s="962">
        <v>7.6</v>
      </c>
      <c r="P32" s="962">
        <v>16.14</v>
      </c>
      <c r="Q32" s="962">
        <v>10.14</v>
      </c>
      <c r="R32" s="962">
        <v>3027</v>
      </c>
      <c r="S32" s="962">
        <v>1902</v>
      </c>
      <c r="T32" s="962">
        <v>252.25</v>
      </c>
      <c r="U32" s="962">
        <v>158.5</v>
      </c>
      <c r="V32" s="962">
        <v>302.7</v>
      </c>
      <c r="W32" s="962">
        <v>190.2</v>
      </c>
      <c r="X32" s="962">
        <v>756.75</v>
      </c>
      <c r="Y32" s="962">
        <v>475.5</v>
      </c>
    </row>
    <row r="33" spans="1:25" ht="15.75" customHeight="1" x14ac:dyDescent="0.2">
      <c r="A33" s="958">
        <v>26</v>
      </c>
      <c r="B33" s="960">
        <v>10.45</v>
      </c>
      <c r="C33" s="960">
        <v>6.56</v>
      </c>
      <c r="D33" s="960"/>
      <c r="E33" s="960"/>
      <c r="F33" s="960">
        <v>6.27</v>
      </c>
      <c r="G33" s="960">
        <v>3.94</v>
      </c>
      <c r="H33" s="960">
        <v>8.36</v>
      </c>
      <c r="I33" s="960">
        <v>5.25</v>
      </c>
      <c r="J33" s="960">
        <v>20.9</v>
      </c>
      <c r="K33" s="960">
        <v>13.12</v>
      </c>
      <c r="L33" s="962"/>
      <c r="M33" s="962"/>
      <c r="N33" s="962">
        <v>12.54</v>
      </c>
      <c r="O33" s="962">
        <v>7.88</v>
      </c>
      <c r="P33" s="962">
        <v>16.72</v>
      </c>
      <c r="Q33" s="962">
        <v>10.5</v>
      </c>
      <c r="R33" s="962">
        <v>3135</v>
      </c>
      <c r="S33" s="962">
        <v>1967.9999999999998</v>
      </c>
      <c r="T33" s="962">
        <v>261.25</v>
      </c>
      <c r="U33" s="962">
        <v>164</v>
      </c>
      <c r="V33" s="962">
        <v>313.5</v>
      </c>
      <c r="W33" s="962">
        <v>196.79999999999998</v>
      </c>
      <c r="X33" s="962">
        <v>783.75</v>
      </c>
      <c r="Y33" s="962">
        <v>492</v>
      </c>
    </row>
    <row r="34" spans="1:25" ht="15.75" customHeight="1" x14ac:dyDescent="0.2">
      <c r="A34" s="958">
        <v>27</v>
      </c>
      <c r="B34" s="960">
        <v>10.81</v>
      </c>
      <c r="C34" s="960">
        <v>6.77</v>
      </c>
      <c r="D34" s="960"/>
      <c r="E34" s="960"/>
      <c r="F34" s="960">
        <v>6.49</v>
      </c>
      <c r="G34" s="960">
        <v>4.0599999999999996</v>
      </c>
      <c r="H34" s="960">
        <v>8.65</v>
      </c>
      <c r="I34" s="960">
        <v>5.42</v>
      </c>
      <c r="J34" s="960">
        <v>21.62</v>
      </c>
      <c r="K34" s="960">
        <v>13.54</v>
      </c>
      <c r="L34" s="962"/>
      <c r="M34" s="962"/>
      <c r="N34" s="962">
        <v>12.98</v>
      </c>
      <c r="O34" s="962">
        <v>8.1199999999999992</v>
      </c>
      <c r="P34" s="962">
        <v>17.3</v>
      </c>
      <c r="Q34" s="962">
        <v>10.84</v>
      </c>
      <c r="R34" s="962">
        <v>3243</v>
      </c>
      <c r="S34" s="962">
        <v>2030.9999999999998</v>
      </c>
      <c r="T34" s="962">
        <v>270.25</v>
      </c>
      <c r="U34" s="962">
        <v>169.25</v>
      </c>
      <c r="V34" s="962">
        <v>324.3</v>
      </c>
      <c r="W34" s="962">
        <v>203.1</v>
      </c>
      <c r="X34" s="962">
        <v>810.75</v>
      </c>
      <c r="Y34" s="962">
        <v>507.75</v>
      </c>
    </row>
    <row r="35" spans="1:25" ht="15.75" customHeight="1" x14ac:dyDescent="0.2">
      <c r="A35" s="958">
        <v>28</v>
      </c>
      <c r="B35" s="960">
        <v>11.17</v>
      </c>
      <c r="C35" s="960">
        <v>6.98</v>
      </c>
      <c r="D35" s="960"/>
      <c r="E35" s="960"/>
      <c r="F35" s="960">
        <v>6.7</v>
      </c>
      <c r="G35" s="960">
        <v>4.1900000000000004</v>
      </c>
      <c r="H35" s="960">
        <v>8.94</v>
      </c>
      <c r="I35" s="960">
        <v>5.58</v>
      </c>
      <c r="J35" s="960">
        <v>22.34</v>
      </c>
      <c r="K35" s="960">
        <v>13.96</v>
      </c>
      <c r="L35" s="962"/>
      <c r="M35" s="962"/>
      <c r="N35" s="962">
        <v>13.4</v>
      </c>
      <c r="O35" s="962">
        <v>8.3800000000000008</v>
      </c>
      <c r="P35" s="962">
        <v>17.88</v>
      </c>
      <c r="Q35" s="962">
        <v>11.16</v>
      </c>
      <c r="R35" s="962">
        <v>3351</v>
      </c>
      <c r="S35" s="962">
        <v>2094</v>
      </c>
      <c r="T35" s="962">
        <v>279.25</v>
      </c>
      <c r="U35" s="962">
        <v>174.5</v>
      </c>
      <c r="V35" s="962">
        <v>335.09999999999997</v>
      </c>
      <c r="W35" s="962">
        <v>209.4</v>
      </c>
      <c r="X35" s="962">
        <v>837.75</v>
      </c>
      <c r="Y35" s="962">
        <v>523.5</v>
      </c>
    </row>
    <row r="36" spans="1:25" ht="15.75" customHeight="1" x14ac:dyDescent="0.2">
      <c r="A36" s="958">
        <v>29</v>
      </c>
      <c r="B36" s="960">
        <v>11.54</v>
      </c>
      <c r="C36" s="960">
        <v>7.2</v>
      </c>
      <c r="D36" s="960"/>
      <c r="E36" s="960"/>
      <c r="F36" s="960">
        <v>6.92</v>
      </c>
      <c r="G36" s="960">
        <v>4.32</v>
      </c>
      <c r="H36" s="960">
        <v>9.23</v>
      </c>
      <c r="I36" s="960">
        <v>5.76</v>
      </c>
      <c r="J36" s="960">
        <v>23.08</v>
      </c>
      <c r="K36" s="960">
        <v>14.4</v>
      </c>
      <c r="L36" s="962"/>
      <c r="M36" s="962"/>
      <c r="N36" s="962">
        <v>13.84</v>
      </c>
      <c r="O36" s="962">
        <v>8.64</v>
      </c>
      <c r="P36" s="962">
        <v>18.46</v>
      </c>
      <c r="Q36" s="962">
        <v>11.52</v>
      </c>
      <c r="R36" s="962">
        <v>3461.9999999999995</v>
      </c>
      <c r="S36" s="962">
        <v>2160</v>
      </c>
      <c r="T36" s="962">
        <v>288.5</v>
      </c>
      <c r="U36" s="962">
        <v>180</v>
      </c>
      <c r="V36" s="962">
        <v>346.2</v>
      </c>
      <c r="W36" s="962">
        <v>216</v>
      </c>
      <c r="X36" s="962">
        <v>865.5</v>
      </c>
      <c r="Y36" s="962">
        <v>540</v>
      </c>
    </row>
    <row r="37" spans="1:25" ht="15.75" customHeight="1" x14ac:dyDescent="0.2">
      <c r="A37" s="958">
        <v>30</v>
      </c>
      <c r="B37" s="960">
        <v>11.9</v>
      </c>
      <c r="C37" s="960">
        <v>7.41</v>
      </c>
      <c r="D37" s="960"/>
      <c r="E37" s="960"/>
      <c r="F37" s="960">
        <v>7.14</v>
      </c>
      <c r="G37" s="960">
        <v>4.45</v>
      </c>
      <c r="H37" s="960">
        <v>9.52</v>
      </c>
      <c r="I37" s="960">
        <v>5.93</v>
      </c>
      <c r="J37" s="960">
        <v>23.8</v>
      </c>
      <c r="K37" s="960">
        <v>14.82</v>
      </c>
      <c r="L37" s="962"/>
      <c r="M37" s="962"/>
      <c r="N37" s="962">
        <v>14.28</v>
      </c>
      <c r="O37" s="962">
        <v>8.9</v>
      </c>
      <c r="P37" s="962">
        <v>19.04</v>
      </c>
      <c r="Q37" s="962">
        <v>11.86</v>
      </c>
      <c r="R37" s="962">
        <v>3570</v>
      </c>
      <c r="S37" s="962">
        <v>2223</v>
      </c>
      <c r="T37" s="962">
        <v>297.5</v>
      </c>
      <c r="U37" s="962">
        <v>185.25</v>
      </c>
      <c r="V37" s="962">
        <v>357</v>
      </c>
      <c r="W37" s="962">
        <v>222.29999999999998</v>
      </c>
      <c r="X37" s="962">
        <v>892.5</v>
      </c>
      <c r="Y37" s="962">
        <v>555.75</v>
      </c>
    </row>
    <row r="38" spans="1:25" ht="15.75" customHeight="1" x14ac:dyDescent="0.2">
      <c r="A38" s="958">
        <v>31</v>
      </c>
      <c r="B38" s="960">
        <v>12.26</v>
      </c>
      <c r="C38" s="960">
        <v>7.62</v>
      </c>
      <c r="D38" s="960"/>
      <c r="E38" s="960"/>
      <c r="F38" s="960">
        <v>7.36</v>
      </c>
      <c r="G38" s="960">
        <v>4.57</v>
      </c>
      <c r="H38" s="960">
        <v>9.81</v>
      </c>
      <c r="I38" s="960">
        <v>6.1</v>
      </c>
      <c r="J38" s="960">
        <v>24.52</v>
      </c>
      <c r="K38" s="960">
        <v>15.24</v>
      </c>
      <c r="L38" s="962"/>
      <c r="M38" s="962"/>
      <c r="N38" s="962">
        <v>14.72</v>
      </c>
      <c r="O38" s="962">
        <v>9.14</v>
      </c>
      <c r="P38" s="962">
        <v>19.62</v>
      </c>
      <c r="Q38" s="962">
        <v>12.2</v>
      </c>
      <c r="R38" s="962">
        <v>3678</v>
      </c>
      <c r="S38" s="962">
        <v>2286</v>
      </c>
      <c r="T38" s="962">
        <v>306.5</v>
      </c>
      <c r="U38" s="962">
        <v>190.5</v>
      </c>
      <c r="V38" s="962">
        <v>367.8</v>
      </c>
      <c r="W38" s="962">
        <v>228.6</v>
      </c>
      <c r="X38" s="962">
        <v>919.5</v>
      </c>
      <c r="Y38" s="962">
        <v>571.5</v>
      </c>
    </row>
    <row r="39" spans="1:25" ht="15.75" customHeight="1" x14ac:dyDescent="0.2">
      <c r="A39" s="958">
        <v>32</v>
      </c>
      <c r="B39" s="960">
        <v>12.63</v>
      </c>
      <c r="C39" s="960">
        <v>7.84</v>
      </c>
      <c r="D39" s="960"/>
      <c r="E39" s="960"/>
      <c r="F39" s="960">
        <v>7.58</v>
      </c>
      <c r="G39" s="960">
        <v>4.7</v>
      </c>
      <c r="H39" s="960">
        <v>10.1</v>
      </c>
      <c r="I39" s="960">
        <v>6.27</v>
      </c>
      <c r="J39" s="960">
        <v>25.26</v>
      </c>
      <c r="K39" s="960">
        <v>15.68</v>
      </c>
      <c r="L39" s="962"/>
      <c r="M39" s="962"/>
      <c r="N39" s="962">
        <v>15.16</v>
      </c>
      <c r="O39" s="962">
        <v>9.4</v>
      </c>
      <c r="P39" s="962">
        <v>20.2</v>
      </c>
      <c r="Q39" s="962">
        <v>12.54</v>
      </c>
      <c r="R39" s="962">
        <v>3789.0000000000005</v>
      </c>
      <c r="S39" s="962">
        <v>2352</v>
      </c>
      <c r="T39" s="962">
        <v>315.75</v>
      </c>
      <c r="U39" s="962">
        <v>196</v>
      </c>
      <c r="V39" s="962">
        <v>378.9</v>
      </c>
      <c r="W39" s="962">
        <v>235.2</v>
      </c>
      <c r="X39" s="962">
        <v>947.25</v>
      </c>
      <c r="Y39" s="962">
        <v>588</v>
      </c>
    </row>
    <row r="40" spans="1:25" ht="15.75" customHeight="1" x14ac:dyDescent="0.2">
      <c r="A40" s="958">
        <v>33</v>
      </c>
      <c r="B40" s="960">
        <v>12.99</v>
      </c>
      <c r="C40" s="960">
        <v>8.0500000000000007</v>
      </c>
      <c r="D40" s="960"/>
      <c r="E40" s="960"/>
      <c r="F40" s="960">
        <v>7.79</v>
      </c>
      <c r="G40" s="960">
        <v>4.83</v>
      </c>
      <c r="H40" s="960">
        <v>10.39</v>
      </c>
      <c r="I40" s="960">
        <v>6.44</v>
      </c>
      <c r="J40" s="960">
        <v>25.98</v>
      </c>
      <c r="K40" s="960">
        <v>16.100000000000001</v>
      </c>
      <c r="L40" s="962"/>
      <c r="M40" s="962"/>
      <c r="N40" s="962">
        <v>15.58</v>
      </c>
      <c r="O40" s="962">
        <v>9.66</v>
      </c>
      <c r="P40" s="962">
        <v>20.78</v>
      </c>
      <c r="Q40" s="962">
        <v>12.88</v>
      </c>
      <c r="R40" s="962">
        <v>3897</v>
      </c>
      <c r="S40" s="962">
        <v>2415</v>
      </c>
      <c r="T40" s="962">
        <v>324.75</v>
      </c>
      <c r="U40" s="962">
        <v>201.25000000000003</v>
      </c>
      <c r="V40" s="962">
        <v>389.7</v>
      </c>
      <c r="W40" s="962">
        <v>241.50000000000003</v>
      </c>
      <c r="X40" s="962">
        <v>974.25</v>
      </c>
      <c r="Y40" s="962">
        <v>603.75000000000011</v>
      </c>
    </row>
    <row r="41" spans="1:25" ht="15.75" customHeight="1" x14ac:dyDescent="0.2">
      <c r="A41" s="958">
        <v>34</v>
      </c>
      <c r="B41" s="960">
        <v>13.35</v>
      </c>
      <c r="C41" s="960">
        <v>8.26</v>
      </c>
      <c r="D41" s="960"/>
      <c r="E41" s="960"/>
      <c r="F41" s="960">
        <v>8.01</v>
      </c>
      <c r="G41" s="960">
        <v>4.96</v>
      </c>
      <c r="H41" s="960">
        <v>10.68</v>
      </c>
      <c r="I41" s="960">
        <v>6.61</v>
      </c>
      <c r="J41" s="960">
        <v>26.7</v>
      </c>
      <c r="K41" s="960">
        <v>16.52</v>
      </c>
      <c r="L41" s="962"/>
      <c r="M41" s="962"/>
      <c r="N41" s="962">
        <v>16.02</v>
      </c>
      <c r="O41" s="962">
        <v>9.92</v>
      </c>
      <c r="P41" s="962">
        <v>21.36</v>
      </c>
      <c r="Q41" s="962">
        <v>13.22</v>
      </c>
      <c r="R41" s="962">
        <v>4005</v>
      </c>
      <c r="S41" s="962">
        <v>2478</v>
      </c>
      <c r="T41" s="962">
        <v>333.75</v>
      </c>
      <c r="U41" s="962">
        <v>206.5</v>
      </c>
      <c r="V41" s="962">
        <v>400.5</v>
      </c>
      <c r="W41" s="962">
        <v>247.79999999999998</v>
      </c>
      <c r="X41" s="962">
        <v>1001.25</v>
      </c>
      <c r="Y41" s="962">
        <v>619.5</v>
      </c>
    </row>
    <row r="42" spans="1:25" ht="15.75" customHeight="1" x14ac:dyDescent="0.2">
      <c r="A42" s="958">
        <v>35</v>
      </c>
      <c r="B42" s="960">
        <v>13.72</v>
      </c>
      <c r="C42" s="960">
        <v>8.48</v>
      </c>
      <c r="D42" s="960"/>
      <c r="E42" s="960"/>
      <c r="F42" s="960">
        <v>8.23</v>
      </c>
      <c r="G42" s="960">
        <v>5.09</v>
      </c>
      <c r="H42" s="960">
        <v>10.98</v>
      </c>
      <c r="I42" s="960">
        <v>6.78</v>
      </c>
      <c r="J42" s="960">
        <v>27.44</v>
      </c>
      <c r="K42" s="960">
        <v>16.96</v>
      </c>
      <c r="L42" s="962"/>
      <c r="M42" s="962"/>
      <c r="N42" s="962">
        <v>16.46</v>
      </c>
      <c r="O42" s="962">
        <v>10.18</v>
      </c>
      <c r="P42" s="962">
        <v>21.96</v>
      </c>
      <c r="Q42" s="962">
        <v>13.56</v>
      </c>
      <c r="R42" s="962">
        <v>4116</v>
      </c>
      <c r="S42" s="962">
        <v>2544</v>
      </c>
      <c r="T42" s="962">
        <v>343</v>
      </c>
      <c r="U42" s="962">
        <v>212</v>
      </c>
      <c r="V42" s="962">
        <v>411.59999999999997</v>
      </c>
      <c r="W42" s="962">
        <v>254.39999999999998</v>
      </c>
      <c r="X42" s="962">
        <v>1029</v>
      </c>
      <c r="Y42" s="962">
        <v>636</v>
      </c>
    </row>
    <row r="43" spans="1:25" ht="15.75" customHeight="1" x14ac:dyDescent="0.2">
      <c r="A43" s="958">
        <v>36</v>
      </c>
      <c r="B43" s="960">
        <v>14.08</v>
      </c>
      <c r="C43" s="960">
        <v>8.69</v>
      </c>
      <c r="D43" s="960"/>
      <c r="E43" s="960"/>
      <c r="F43" s="960">
        <v>8.4499999999999993</v>
      </c>
      <c r="G43" s="960">
        <v>5.21</v>
      </c>
      <c r="H43" s="960">
        <v>11.26</v>
      </c>
      <c r="I43" s="960">
        <v>6.95</v>
      </c>
      <c r="J43" s="960">
        <v>28.16</v>
      </c>
      <c r="K43" s="960">
        <v>17.38</v>
      </c>
      <c r="L43" s="962"/>
      <c r="M43" s="962"/>
      <c r="N43" s="962">
        <v>16.899999999999999</v>
      </c>
      <c r="O43" s="962">
        <v>10.42</v>
      </c>
      <c r="P43" s="962">
        <v>22.52</v>
      </c>
      <c r="Q43" s="962">
        <v>13.9</v>
      </c>
      <c r="R43" s="962">
        <v>4224</v>
      </c>
      <c r="S43" s="962">
        <v>2607</v>
      </c>
      <c r="T43" s="962">
        <v>352</v>
      </c>
      <c r="U43" s="962">
        <v>217.25</v>
      </c>
      <c r="V43" s="962">
        <v>422.4</v>
      </c>
      <c r="W43" s="962">
        <v>260.7</v>
      </c>
      <c r="X43" s="962">
        <v>1056</v>
      </c>
      <c r="Y43" s="962">
        <v>651.75</v>
      </c>
    </row>
    <row r="44" spans="1:25" ht="15.75" customHeight="1" x14ac:dyDescent="0.2">
      <c r="A44" s="958">
        <v>37</v>
      </c>
      <c r="B44" s="960">
        <v>14.44</v>
      </c>
      <c r="C44" s="960">
        <v>8.9</v>
      </c>
      <c r="D44" s="960"/>
      <c r="E44" s="960"/>
      <c r="F44" s="960">
        <v>8.66</v>
      </c>
      <c r="G44" s="960">
        <v>5.34</v>
      </c>
      <c r="H44" s="960">
        <v>11.55</v>
      </c>
      <c r="I44" s="960">
        <v>7.12</v>
      </c>
      <c r="J44" s="960">
        <v>28.88</v>
      </c>
      <c r="K44" s="960">
        <v>17.8</v>
      </c>
      <c r="L44" s="962"/>
      <c r="M44" s="962"/>
      <c r="N44" s="962">
        <v>17.32</v>
      </c>
      <c r="O44" s="962">
        <v>10.68</v>
      </c>
      <c r="P44" s="962">
        <v>23.1</v>
      </c>
      <c r="Q44" s="962">
        <v>14.24</v>
      </c>
      <c r="R44" s="962">
        <v>4332</v>
      </c>
      <c r="S44" s="962">
        <v>2670</v>
      </c>
      <c r="T44" s="962">
        <v>361</v>
      </c>
      <c r="U44" s="962">
        <v>222.5</v>
      </c>
      <c r="V44" s="962">
        <v>433.2</v>
      </c>
      <c r="W44" s="962">
        <v>267</v>
      </c>
      <c r="X44" s="962">
        <v>1083</v>
      </c>
      <c r="Y44" s="962">
        <v>667.5</v>
      </c>
    </row>
    <row r="45" spans="1:25" ht="15.75" customHeight="1" x14ac:dyDescent="0.2">
      <c r="A45" s="958">
        <v>38</v>
      </c>
      <c r="B45" s="960">
        <v>14.8</v>
      </c>
      <c r="C45" s="960">
        <v>9.1199999999999992</v>
      </c>
      <c r="D45" s="960"/>
      <c r="E45" s="960"/>
      <c r="F45" s="960">
        <v>8.8800000000000008</v>
      </c>
      <c r="G45" s="960">
        <v>5.47</v>
      </c>
      <c r="H45" s="960">
        <v>11.84</v>
      </c>
      <c r="I45" s="960">
        <v>7.3</v>
      </c>
      <c r="J45" s="960">
        <v>29.6</v>
      </c>
      <c r="K45" s="960">
        <v>18.239999999999998</v>
      </c>
      <c r="L45" s="962"/>
      <c r="M45" s="962"/>
      <c r="N45" s="962">
        <v>17.760000000000002</v>
      </c>
      <c r="O45" s="962">
        <v>10.94</v>
      </c>
      <c r="P45" s="962">
        <v>23.68</v>
      </c>
      <c r="Q45" s="962">
        <v>14.6</v>
      </c>
      <c r="R45" s="962">
        <v>4440</v>
      </c>
      <c r="S45" s="962">
        <v>2735.9999999999995</v>
      </c>
      <c r="T45" s="962">
        <v>370</v>
      </c>
      <c r="U45" s="962">
        <v>227.99999999999997</v>
      </c>
      <c r="V45" s="962">
        <v>444</v>
      </c>
      <c r="W45" s="962">
        <v>273.59999999999997</v>
      </c>
      <c r="X45" s="962">
        <v>1110</v>
      </c>
      <c r="Y45" s="962">
        <v>683.99999999999989</v>
      </c>
    </row>
    <row r="46" spans="1:25" ht="15.75" customHeight="1" x14ac:dyDescent="0.2">
      <c r="A46" s="958">
        <v>39</v>
      </c>
      <c r="B46" s="960">
        <v>15.17</v>
      </c>
      <c r="C46" s="960">
        <v>9.33</v>
      </c>
      <c r="D46" s="960"/>
      <c r="E46" s="960"/>
      <c r="F46" s="960">
        <v>9.1</v>
      </c>
      <c r="G46" s="960">
        <v>5.6</v>
      </c>
      <c r="H46" s="960">
        <v>12.14</v>
      </c>
      <c r="I46" s="960">
        <v>7.46</v>
      </c>
      <c r="J46" s="960">
        <v>30.34</v>
      </c>
      <c r="K46" s="960">
        <v>18.66</v>
      </c>
      <c r="L46" s="962"/>
      <c r="M46" s="962"/>
      <c r="N46" s="962">
        <v>18.2</v>
      </c>
      <c r="O46" s="962">
        <v>11.2</v>
      </c>
      <c r="P46" s="962">
        <v>24.28</v>
      </c>
      <c r="Q46" s="962">
        <v>14.92</v>
      </c>
      <c r="R46" s="962">
        <v>4551</v>
      </c>
      <c r="S46" s="962">
        <v>2799</v>
      </c>
      <c r="T46" s="962">
        <v>379.25</v>
      </c>
      <c r="U46" s="962">
        <v>233.25</v>
      </c>
      <c r="V46" s="962">
        <v>455.09999999999997</v>
      </c>
      <c r="W46" s="962">
        <v>279.89999999999998</v>
      </c>
      <c r="X46" s="962">
        <v>1137.75</v>
      </c>
      <c r="Y46" s="962">
        <v>699.75</v>
      </c>
    </row>
    <row r="47" spans="1:25" ht="15.75" customHeight="1" x14ac:dyDescent="0.2">
      <c r="A47" s="958">
        <v>40</v>
      </c>
      <c r="B47" s="960">
        <v>15.53</v>
      </c>
      <c r="C47" s="960">
        <v>9.5399999999999991</v>
      </c>
      <c r="D47" s="960"/>
      <c r="E47" s="960"/>
      <c r="F47" s="960">
        <v>9.32</v>
      </c>
      <c r="G47" s="960">
        <v>5.72</v>
      </c>
      <c r="H47" s="960">
        <v>12.42</v>
      </c>
      <c r="I47" s="960">
        <v>7.63</v>
      </c>
      <c r="J47" s="960">
        <v>31.06</v>
      </c>
      <c r="K47" s="960">
        <v>19.079999999999998</v>
      </c>
      <c r="L47" s="962"/>
      <c r="M47" s="962"/>
      <c r="N47" s="962">
        <v>18.64</v>
      </c>
      <c r="O47" s="962">
        <v>11.44</v>
      </c>
      <c r="P47" s="962">
        <v>24.84</v>
      </c>
      <c r="Q47" s="962">
        <v>15.26</v>
      </c>
      <c r="R47" s="962">
        <v>4659</v>
      </c>
      <c r="S47" s="962">
        <v>2861.9999999999995</v>
      </c>
      <c r="T47" s="962">
        <v>388.25</v>
      </c>
      <c r="U47" s="962">
        <v>238.49999999999997</v>
      </c>
      <c r="V47" s="962">
        <v>465.9</v>
      </c>
      <c r="W47" s="962">
        <v>286.19999999999993</v>
      </c>
      <c r="X47" s="962">
        <v>1164.75</v>
      </c>
      <c r="Y47" s="962">
        <v>715.49999999999989</v>
      </c>
    </row>
    <row r="48" spans="1:25" ht="15.75" customHeight="1" x14ac:dyDescent="0.2">
      <c r="A48" s="958">
        <v>41</v>
      </c>
      <c r="B48" s="960">
        <v>15.89</v>
      </c>
      <c r="C48" s="960">
        <v>9.75</v>
      </c>
      <c r="D48" s="960"/>
      <c r="E48" s="960"/>
      <c r="F48" s="960">
        <v>9.5299999999999994</v>
      </c>
      <c r="G48" s="960">
        <v>5.85</v>
      </c>
      <c r="H48" s="960">
        <v>12.71</v>
      </c>
      <c r="I48" s="960">
        <v>7.8</v>
      </c>
      <c r="J48" s="960">
        <v>31.78</v>
      </c>
      <c r="K48" s="960">
        <v>19.5</v>
      </c>
      <c r="L48" s="962"/>
      <c r="M48" s="962"/>
      <c r="N48" s="962">
        <v>19.059999999999999</v>
      </c>
      <c r="O48" s="962">
        <v>11.7</v>
      </c>
      <c r="P48" s="962">
        <v>25.42</v>
      </c>
      <c r="Q48" s="962">
        <v>15.6</v>
      </c>
      <c r="R48" s="962">
        <v>4767</v>
      </c>
      <c r="S48" s="962">
        <v>2925</v>
      </c>
      <c r="T48" s="962">
        <v>397.25</v>
      </c>
      <c r="U48" s="962">
        <v>243.75</v>
      </c>
      <c r="V48" s="962">
        <v>476.7</v>
      </c>
      <c r="W48" s="962">
        <v>292.5</v>
      </c>
      <c r="X48" s="962">
        <v>1191.75</v>
      </c>
      <c r="Y48" s="962">
        <v>731.25</v>
      </c>
    </row>
    <row r="49" spans="1:25" ht="15.75" customHeight="1" x14ac:dyDescent="0.2">
      <c r="A49" s="958">
        <v>42</v>
      </c>
      <c r="B49" s="960">
        <v>16.25</v>
      </c>
      <c r="C49" s="960">
        <v>9.9600000000000009</v>
      </c>
      <c r="D49" s="960"/>
      <c r="E49" s="960"/>
      <c r="F49" s="960">
        <v>9.75</v>
      </c>
      <c r="G49" s="960">
        <v>5.98</v>
      </c>
      <c r="H49" s="960">
        <v>13</v>
      </c>
      <c r="I49" s="960">
        <v>7.97</v>
      </c>
      <c r="J49" s="960">
        <v>32.5</v>
      </c>
      <c r="K49" s="960">
        <v>19.920000000000002</v>
      </c>
      <c r="L49" s="962"/>
      <c r="M49" s="962"/>
      <c r="N49" s="962">
        <v>19.5</v>
      </c>
      <c r="O49" s="962">
        <v>11.96</v>
      </c>
      <c r="P49" s="962">
        <v>26</v>
      </c>
      <c r="Q49" s="962">
        <v>15.94</v>
      </c>
      <c r="R49" s="962">
        <v>4875</v>
      </c>
      <c r="S49" s="962">
        <v>2988.0000000000005</v>
      </c>
      <c r="T49" s="962">
        <v>406.25</v>
      </c>
      <c r="U49" s="962">
        <v>249.00000000000003</v>
      </c>
      <c r="V49" s="962">
        <v>487.5</v>
      </c>
      <c r="W49" s="962">
        <v>298.8</v>
      </c>
      <c r="X49" s="962">
        <v>1218.75</v>
      </c>
      <c r="Y49" s="962">
        <v>747.00000000000011</v>
      </c>
    </row>
    <row r="50" spans="1:25" ht="15.75" customHeight="1" x14ac:dyDescent="0.2">
      <c r="A50" s="958">
        <v>43</v>
      </c>
      <c r="B50" s="960">
        <v>16.61</v>
      </c>
      <c r="C50" s="960">
        <v>10.18</v>
      </c>
      <c r="D50" s="960"/>
      <c r="E50" s="960"/>
      <c r="F50" s="960">
        <v>9.9700000000000006</v>
      </c>
      <c r="G50" s="960">
        <v>6.11</v>
      </c>
      <c r="H50" s="960">
        <v>13.29</v>
      </c>
      <c r="I50" s="960">
        <v>8.14</v>
      </c>
      <c r="J50" s="960">
        <v>33.22</v>
      </c>
      <c r="K50" s="960">
        <v>20.36</v>
      </c>
      <c r="L50" s="962"/>
      <c r="M50" s="962"/>
      <c r="N50" s="962">
        <v>19.940000000000001</v>
      </c>
      <c r="O50" s="962">
        <v>12.22</v>
      </c>
      <c r="P50" s="962">
        <v>26.58</v>
      </c>
      <c r="Q50" s="962">
        <v>16.28</v>
      </c>
      <c r="R50" s="962">
        <v>4983</v>
      </c>
      <c r="S50" s="962">
        <v>3054</v>
      </c>
      <c r="T50" s="962">
        <v>415.25</v>
      </c>
      <c r="U50" s="962">
        <v>254.5</v>
      </c>
      <c r="V50" s="962">
        <v>498.29999999999995</v>
      </c>
      <c r="W50" s="962">
        <v>305.39999999999998</v>
      </c>
      <c r="X50" s="962">
        <v>1245.75</v>
      </c>
      <c r="Y50" s="962">
        <v>763.5</v>
      </c>
    </row>
    <row r="51" spans="1:25" ht="15.75" customHeight="1" x14ac:dyDescent="0.2">
      <c r="A51" s="958">
        <v>44</v>
      </c>
      <c r="B51" s="960">
        <v>16.97</v>
      </c>
      <c r="C51" s="960">
        <v>10.39</v>
      </c>
      <c r="D51" s="960"/>
      <c r="E51" s="960"/>
      <c r="F51" s="960">
        <v>10.18</v>
      </c>
      <c r="G51" s="960">
        <v>6.23</v>
      </c>
      <c r="H51" s="960">
        <v>13.58</v>
      </c>
      <c r="I51" s="960">
        <v>8.31</v>
      </c>
      <c r="J51" s="960">
        <v>33.94</v>
      </c>
      <c r="K51" s="960">
        <v>20.78</v>
      </c>
      <c r="L51" s="962"/>
      <c r="M51" s="962"/>
      <c r="N51" s="962">
        <v>20.36</v>
      </c>
      <c r="O51" s="962">
        <v>12.46</v>
      </c>
      <c r="P51" s="962">
        <v>27.16</v>
      </c>
      <c r="Q51" s="962">
        <v>16.62</v>
      </c>
      <c r="R51" s="962">
        <v>5091</v>
      </c>
      <c r="S51" s="962">
        <v>3117</v>
      </c>
      <c r="T51" s="962">
        <v>424.25</v>
      </c>
      <c r="U51" s="962">
        <v>259.75</v>
      </c>
      <c r="V51" s="962">
        <v>509.09999999999997</v>
      </c>
      <c r="W51" s="962">
        <v>311.7</v>
      </c>
      <c r="X51" s="962">
        <v>1272.75</v>
      </c>
      <c r="Y51" s="962">
        <v>779.25</v>
      </c>
    </row>
    <row r="52" spans="1:25" ht="15.75" customHeight="1" x14ac:dyDescent="0.2">
      <c r="A52" s="958">
        <v>45</v>
      </c>
      <c r="B52" s="960">
        <v>17.329999999999998</v>
      </c>
      <c r="C52" s="960">
        <v>10.6</v>
      </c>
      <c r="D52" s="960"/>
      <c r="E52" s="960"/>
      <c r="F52" s="960">
        <v>10.4</v>
      </c>
      <c r="G52" s="960">
        <v>6.36</v>
      </c>
      <c r="H52" s="960">
        <v>13.86</v>
      </c>
      <c r="I52" s="960">
        <v>8.48</v>
      </c>
      <c r="J52" s="960">
        <v>34.659999999999997</v>
      </c>
      <c r="K52" s="960">
        <v>21.2</v>
      </c>
      <c r="L52" s="962"/>
      <c r="M52" s="962"/>
      <c r="N52" s="962">
        <v>20.8</v>
      </c>
      <c r="O52" s="962">
        <v>12.72</v>
      </c>
      <c r="P52" s="962">
        <v>27.72</v>
      </c>
      <c r="Q52" s="962">
        <v>16.96</v>
      </c>
      <c r="R52" s="962">
        <v>5198.9999999999991</v>
      </c>
      <c r="S52" s="962">
        <v>3180</v>
      </c>
      <c r="T52" s="962">
        <v>433.24999999999994</v>
      </c>
      <c r="U52" s="962">
        <v>265</v>
      </c>
      <c r="V52" s="962">
        <v>519.89999999999986</v>
      </c>
      <c r="W52" s="962">
        <v>318</v>
      </c>
      <c r="X52" s="962">
        <v>1299.7499999999998</v>
      </c>
      <c r="Y52" s="962">
        <v>795</v>
      </c>
    </row>
    <row r="53" spans="1:25" ht="15.75" customHeight="1" x14ac:dyDescent="0.2">
      <c r="A53" s="958">
        <v>46</v>
      </c>
      <c r="B53" s="960">
        <v>17.690000000000001</v>
      </c>
      <c r="C53" s="960">
        <v>10.81</v>
      </c>
      <c r="D53" s="960"/>
      <c r="E53" s="960"/>
      <c r="F53" s="960">
        <v>10.61</v>
      </c>
      <c r="G53" s="960">
        <v>6.49</v>
      </c>
      <c r="H53" s="960">
        <v>14.15</v>
      </c>
      <c r="I53" s="960">
        <v>8.65</v>
      </c>
      <c r="J53" s="960">
        <v>35.380000000000003</v>
      </c>
      <c r="K53" s="960">
        <v>21.62</v>
      </c>
      <c r="L53" s="962"/>
      <c r="M53" s="962"/>
      <c r="N53" s="962">
        <v>21.22</v>
      </c>
      <c r="O53" s="962">
        <v>12.98</v>
      </c>
      <c r="P53" s="962">
        <v>28.3</v>
      </c>
      <c r="Q53" s="962">
        <v>17.3</v>
      </c>
      <c r="R53" s="962">
        <v>5307</v>
      </c>
      <c r="S53" s="962">
        <v>3243</v>
      </c>
      <c r="T53" s="962">
        <v>442.25000000000006</v>
      </c>
      <c r="U53" s="962">
        <v>270.25</v>
      </c>
      <c r="V53" s="962">
        <v>530.70000000000005</v>
      </c>
      <c r="W53" s="962">
        <v>324.3</v>
      </c>
      <c r="X53" s="962">
        <v>1326.7500000000002</v>
      </c>
      <c r="Y53" s="962">
        <v>810.75</v>
      </c>
    </row>
    <row r="54" spans="1:25" ht="15.75" customHeight="1" x14ac:dyDescent="0.2">
      <c r="A54" s="958">
        <v>47</v>
      </c>
      <c r="B54" s="960">
        <v>18.05</v>
      </c>
      <c r="C54" s="960">
        <v>11.02</v>
      </c>
      <c r="D54" s="960"/>
      <c r="E54" s="960"/>
      <c r="F54" s="960">
        <v>10.83</v>
      </c>
      <c r="G54" s="960">
        <v>6.61</v>
      </c>
      <c r="H54" s="960">
        <v>14.44</v>
      </c>
      <c r="I54" s="960">
        <v>8.82</v>
      </c>
      <c r="J54" s="960">
        <v>36.1</v>
      </c>
      <c r="K54" s="960">
        <v>22.04</v>
      </c>
      <c r="L54" s="962"/>
      <c r="M54" s="962"/>
      <c r="N54" s="962">
        <v>21.66</v>
      </c>
      <c r="O54" s="962">
        <v>13.22</v>
      </c>
      <c r="P54" s="962">
        <v>28.88</v>
      </c>
      <c r="Q54" s="962">
        <v>17.64</v>
      </c>
      <c r="R54" s="962">
        <v>5415</v>
      </c>
      <c r="S54" s="962">
        <v>3306</v>
      </c>
      <c r="T54" s="962">
        <v>451.25</v>
      </c>
      <c r="U54" s="962">
        <v>275.5</v>
      </c>
      <c r="V54" s="962">
        <v>541.5</v>
      </c>
      <c r="W54" s="962">
        <v>330.59999999999997</v>
      </c>
      <c r="X54" s="962">
        <v>1353.75</v>
      </c>
      <c r="Y54" s="962">
        <v>826.5</v>
      </c>
    </row>
    <row r="55" spans="1:25" ht="15.75" customHeight="1" x14ac:dyDescent="0.2">
      <c r="A55" s="958">
        <v>48</v>
      </c>
      <c r="B55" s="960">
        <v>18.399999999999999</v>
      </c>
      <c r="C55" s="960">
        <v>11.23</v>
      </c>
      <c r="D55" s="960"/>
      <c r="E55" s="960"/>
      <c r="F55" s="960">
        <v>11.04</v>
      </c>
      <c r="G55" s="960">
        <v>6.74</v>
      </c>
      <c r="H55" s="960">
        <v>14.72</v>
      </c>
      <c r="I55" s="960">
        <v>8.98</v>
      </c>
      <c r="J55" s="960">
        <v>36.799999999999997</v>
      </c>
      <c r="K55" s="960">
        <v>22.46</v>
      </c>
      <c r="L55" s="962"/>
      <c r="M55" s="962"/>
      <c r="N55" s="962">
        <v>22.08</v>
      </c>
      <c r="O55" s="962">
        <v>13.48</v>
      </c>
      <c r="P55" s="962">
        <v>29.44</v>
      </c>
      <c r="Q55" s="962">
        <v>17.96</v>
      </c>
      <c r="R55" s="962">
        <v>5520</v>
      </c>
      <c r="S55" s="962">
        <v>3369</v>
      </c>
      <c r="T55" s="962">
        <v>459.99999999999994</v>
      </c>
      <c r="U55" s="962">
        <v>280.75</v>
      </c>
      <c r="V55" s="962">
        <v>551.99999999999989</v>
      </c>
      <c r="W55" s="962">
        <v>336.9</v>
      </c>
      <c r="X55" s="962">
        <v>1379.9999999999998</v>
      </c>
      <c r="Y55" s="962">
        <v>842.25</v>
      </c>
    </row>
    <row r="56" spans="1:25" ht="15.75" customHeight="1" x14ac:dyDescent="0.2">
      <c r="A56" s="958">
        <v>49</v>
      </c>
      <c r="B56" s="960">
        <v>18.760000000000002</v>
      </c>
      <c r="C56" s="960">
        <v>11.44</v>
      </c>
      <c r="D56" s="960"/>
      <c r="E56" s="960"/>
      <c r="F56" s="960">
        <v>11.26</v>
      </c>
      <c r="G56" s="960">
        <v>6.86</v>
      </c>
      <c r="H56" s="960">
        <v>15.01</v>
      </c>
      <c r="I56" s="960">
        <v>9.15</v>
      </c>
      <c r="J56" s="960">
        <v>37.520000000000003</v>
      </c>
      <c r="K56" s="960">
        <v>22.88</v>
      </c>
      <c r="L56" s="962"/>
      <c r="M56" s="962"/>
      <c r="N56" s="962">
        <v>22.52</v>
      </c>
      <c r="O56" s="962">
        <v>13.72</v>
      </c>
      <c r="P56" s="962">
        <v>30.02</v>
      </c>
      <c r="Q56" s="962">
        <v>18.3</v>
      </c>
      <c r="R56" s="962">
        <v>5628.0000000000009</v>
      </c>
      <c r="S56" s="962">
        <v>3432</v>
      </c>
      <c r="T56" s="962">
        <v>469.00000000000006</v>
      </c>
      <c r="U56" s="962">
        <v>286</v>
      </c>
      <c r="V56" s="962">
        <v>562.80000000000007</v>
      </c>
      <c r="W56" s="962">
        <v>343.2</v>
      </c>
      <c r="X56" s="962">
        <v>1407.0000000000002</v>
      </c>
      <c r="Y56" s="962">
        <v>858</v>
      </c>
    </row>
    <row r="57" spans="1:25" ht="15.75" customHeight="1" x14ac:dyDescent="0.2">
      <c r="A57" s="958">
        <v>50</v>
      </c>
      <c r="B57" s="960">
        <v>19.12</v>
      </c>
      <c r="C57" s="960">
        <v>11.65</v>
      </c>
      <c r="D57" s="960"/>
      <c r="E57" s="960"/>
      <c r="F57" s="960">
        <v>11.47</v>
      </c>
      <c r="G57" s="960">
        <v>6.99</v>
      </c>
      <c r="H57" s="960">
        <v>15.3</v>
      </c>
      <c r="I57" s="960">
        <v>9.32</v>
      </c>
      <c r="J57" s="960">
        <v>38.24</v>
      </c>
      <c r="K57" s="960">
        <v>23.3</v>
      </c>
      <c r="L57" s="962"/>
      <c r="M57" s="962"/>
      <c r="N57" s="962">
        <v>22.94</v>
      </c>
      <c r="O57" s="962">
        <v>13.98</v>
      </c>
      <c r="P57" s="962">
        <v>30.6</v>
      </c>
      <c r="Q57" s="962">
        <v>18.64</v>
      </c>
      <c r="R57" s="962">
        <v>5736</v>
      </c>
      <c r="S57" s="962">
        <v>3495</v>
      </c>
      <c r="T57" s="962">
        <v>478</v>
      </c>
      <c r="U57" s="962">
        <v>291.25</v>
      </c>
      <c r="V57" s="962">
        <v>573.6</v>
      </c>
      <c r="W57" s="962">
        <v>349.5</v>
      </c>
      <c r="X57" s="962">
        <v>1434</v>
      </c>
      <c r="Y57" s="962">
        <v>873.75</v>
      </c>
    </row>
    <row r="58" spans="1:25" ht="15.75" customHeight="1" x14ac:dyDescent="0.2">
      <c r="A58" s="958">
        <v>51</v>
      </c>
      <c r="B58" s="960">
        <v>19.48</v>
      </c>
      <c r="C58" s="960">
        <v>11.87</v>
      </c>
      <c r="D58" s="960"/>
      <c r="E58" s="960"/>
      <c r="F58" s="960">
        <v>11.69</v>
      </c>
      <c r="G58" s="960">
        <v>7.12</v>
      </c>
      <c r="H58" s="960">
        <v>15.58</v>
      </c>
      <c r="I58" s="960">
        <v>9.5</v>
      </c>
      <c r="J58" s="960">
        <v>38.96</v>
      </c>
      <c r="K58" s="960">
        <v>23.74</v>
      </c>
      <c r="L58" s="962"/>
      <c r="M58" s="962"/>
      <c r="N58" s="962">
        <v>23.38</v>
      </c>
      <c r="O58" s="962">
        <v>14.24</v>
      </c>
      <c r="P58" s="962">
        <v>31.16</v>
      </c>
      <c r="Q58" s="962">
        <v>19</v>
      </c>
      <c r="R58" s="962">
        <v>5844</v>
      </c>
      <c r="S58" s="962">
        <v>3560.9999999999995</v>
      </c>
      <c r="T58" s="962">
        <v>487</v>
      </c>
      <c r="U58" s="962">
        <v>296.75</v>
      </c>
      <c r="V58" s="962">
        <v>584.4</v>
      </c>
      <c r="W58" s="962">
        <v>356.09999999999997</v>
      </c>
      <c r="X58" s="962">
        <v>1461</v>
      </c>
      <c r="Y58" s="962">
        <v>890.25</v>
      </c>
    </row>
    <row r="59" spans="1:25" ht="15.75" customHeight="1" x14ac:dyDescent="0.2">
      <c r="A59" s="958">
        <v>52</v>
      </c>
      <c r="B59" s="960">
        <v>19.84</v>
      </c>
      <c r="C59" s="960">
        <v>12.08</v>
      </c>
      <c r="D59" s="960"/>
      <c r="E59" s="960"/>
      <c r="F59" s="960">
        <v>11.9</v>
      </c>
      <c r="G59" s="960">
        <v>7.25</v>
      </c>
      <c r="H59" s="960">
        <v>15.87</v>
      </c>
      <c r="I59" s="960">
        <v>9.66</v>
      </c>
      <c r="J59" s="960">
        <v>39.68</v>
      </c>
      <c r="K59" s="960">
        <v>24.16</v>
      </c>
      <c r="L59" s="962"/>
      <c r="M59" s="962"/>
      <c r="N59" s="962">
        <v>23.8</v>
      </c>
      <c r="O59" s="962">
        <v>14.5</v>
      </c>
      <c r="P59" s="962">
        <v>31.74</v>
      </c>
      <c r="Q59" s="962">
        <v>19.32</v>
      </c>
      <c r="R59" s="962">
        <v>5952</v>
      </c>
      <c r="S59" s="962">
        <v>3624</v>
      </c>
      <c r="T59" s="962">
        <v>496</v>
      </c>
      <c r="U59" s="962">
        <v>302</v>
      </c>
      <c r="V59" s="962">
        <v>595.19999999999993</v>
      </c>
      <c r="W59" s="962">
        <v>362.4</v>
      </c>
      <c r="X59" s="962">
        <v>1488</v>
      </c>
      <c r="Y59" s="962">
        <v>906</v>
      </c>
    </row>
    <row r="60" spans="1:25" ht="15.75" customHeight="1" x14ac:dyDescent="0.2">
      <c r="A60" s="958">
        <v>53</v>
      </c>
      <c r="B60" s="960">
        <v>20.2</v>
      </c>
      <c r="C60" s="960">
        <v>12.29</v>
      </c>
      <c r="D60" s="960"/>
      <c r="E60" s="960"/>
      <c r="F60" s="960">
        <v>12.12</v>
      </c>
      <c r="G60" s="960">
        <v>7.37</v>
      </c>
      <c r="H60" s="960">
        <v>16.16</v>
      </c>
      <c r="I60" s="960">
        <v>9.83</v>
      </c>
      <c r="J60" s="960">
        <v>40.4</v>
      </c>
      <c r="K60" s="960">
        <v>24.58</v>
      </c>
      <c r="L60" s="962"/>
      <c r="M60" s="962"/>
      <c r="N60" s="962">
        <v>24.24</v>
      </c>
      <c r="O60" s="962">
        <v>14.74</v>
      </c>
      <c r="P60" s="962">
        <v>32.32</v>
      </c>
      <c r="Q60" s="962">
        <v>19.66</v>
      </c>
      <c r="R60" s="962">
        <v>6060</v>
      </c>
      <c r="S60" s="962">
        <v>3686.9999999999995</v>
      </c>
      <c r="T60" s="962">
        <v>505</v>
      </c>
      <c r="U60" s="962">
        <v>307.25</v>
      </c>
      <c r="V60" s="962">
        <v>606</v>
      </c>
      <c r="W60" s="962">
        <v>368.7</v>
      </c>
      <c r="X60" s="962">
        <v>1515</v>
      </c>
      <c r="Y60" s="962">
        <v>921.75</v>
      </c>
    </row>
    <row r="61" spans="1:25" ht="15.75" customHeight="1" x14ac:dyDescent="0.2">
      <c r="A61" s="958">
        <v>54</v>
      </c>
      <c r="B61" s="960">
        <v>20.56</v>
      </c>
      <c r="C61" s="960">
        <v>12.5</v>
      </c>
      <c r="D61" s="960"/>
      <c r="E61" s="960"/>
      <c r="F61" s="960">
        <v>12.34</v>
      </c>
      <c r="G61" s="960">
        <v>7.5</v>
      </c>
      <c r="H61" s="960">
        <v>16.45</v>
      </c>
      <c r="I61" s="960">
        <v>10</v>
      </c>
      <c r="J61" s="960">
        <v>41.12</v>
      </c>
      <c r="K61" s="960">
        <v>25</v>
      </c>
      <c r="L61" s="962"/>
      <c r="M61" s="962"/>
      <c r="N61" s="962">
        <v>24.68</v>
      </c>
      <c r="O61" s="962">
        <v>15</v>
      </c>
      <c r="P61" s="962">
        <v>32.9</v>
      </c>
      <c r="Q61" s="962">
        <v>20</v>
      </c>
      <c r="R61" s="962">
        <v>6168</v>
      </c>
      <c r="S61" s="962">
        <v>3750</v>
      </c>
      <c r="T61" s="962">
        <v>514</v>
      </c>
      <c r="U61" s="962">
        <v>312.5</v>
      </c>
      <c r="V61" s="962">
        <v>616.79999999999995</v>
      </c>
      <c r="W61" s="962">
        <v>375</v>
      </c>
      <c r="X61" s="962">
        <v>1542</v>
      </c>
      <c r="Y61" s="962">
        <v>937.5</v>
      </c>
    </row>
    <row r="62" spans="1:25" ht="15.75" customHeight="1" x14ac:dyDescent="0.2">
      <c r="A62" s="958">
        <v>55</v>
      </c>
      <c r="B62" s="960">
        <v>20.92</v>
      </c>
      <c r="C62" s="960">
        <v>12.71</v>
      </c>
      <c r="D62" s="960"/>
      <c r="E62" s="960"/>
      <c r="F62" s="960">
        <v>12.55</v>
      </c>
      <c r="G62" s="960">
        <v>7.63</v>
      </c>
      <c r="H62" s="960">
        <v>16.739999999999998</v>
      </c>
      <c r="I62" s="960">
        <v>10.17</v>
      </c>
      <c r="J62" s="960">
        <v>41.84</v>
      </c>
      <c r="K62" s="960">
        <v>25.42</v>
      </c>
      <c r="L62" s="962"/>
      <c r="M62" s="962"/>
      <c r="N62" s="962">
        <v>25.1</v>
      </c>
      <c r="O62" s="962">
        <v>15.26</v>
      </c>
      <c r="P62" s="962">
        <v>33.479999999999997</v>
      </c>
      <c r="Q62" s="962">
        <v>20.34</v>
      </c>
      <c r="R62" s="962">
        <v>6276.0000000000009</v>
      </c>
      <c r="S62" s="962">
        <v>3813.0000000000005</v>
      </c>
      <c r="T62" s="962">
        <v>523</v>
      </c>
      <c r="U62" s="962">
        <v>317.75</v>
      </c>
      <c r="V62" s="962">
        <v>627.6</v>
      </c>
      <c r="W62" s="962">
        <v>381.3</v>
      </c>
      <c r="X62" s="962">
        <v>1569</v>
      </c>
      <c r="Y62" s="962">
        <v>953.25</v>
      </c>
    </row>
    <row r="63" spans="1:25" ht="15.75" customHeight="1" x14ac:dyDescent="0.2">
      <c r="A63" s="958">
        <v>56</v>
      </c>
      <c r="B63" s="960">
        <v>21.28</v>
      </c>
      <c r="C63" s="960">
        <v>12.92</v>
      </c>
      <c r="D63" s="960"/>
      <c r="E63" s="960"/>
      <c r="F63" s="960">
        <v>12.77</v>
      </c>
      <c r="G63" s="960">
        <v>7.75</v>
      </c>
      <c r="H63" s="960">
        <v>17.02</v>
      </c>
      <c r="I63" s="960">
        <v>10.34</v>
      </c>
      <c r="J63" s="960">
        <v>42.56</v>
      </c>
      <c r="K63" s="960">
        <v>25.84</v>
      </c>
      <c r="L63" s="962"/>
      <c r="M63" s="962"/>
      <c r="N63" s="962">
        <v>25.54</v>
      </c>
      <c r="O63" s="962">
        <v>15.5</v>
      </c>
      <c r="P63" s="962">
        <v>34.04</v>
      </c>
      <c r="Q63" s="962">
        <v>20.68</v>
      </c>
      <c r="R63" s="962">
        <v>6384</v>
      </c>
      <c r="S63" s="962">
        <v>3876</v>
      </c>
      <c r="T63" s="962">
        <v>532</v>
      </c>
      <c r="U63" s="962">
        <v>323</v>
      </c>
      <c r="V63" s="962">
        <v>638.4</v>
      </c>
      <c r="W63" s="962">
        <v>387.59999999999997</v>
      </c>
      <c r="X63" s="962">
        <v>1596</v>
      </c>
      <c r="Y63" s="962">
        <v>969</v>
      </c>
    </row>
    <row r="64" spans="1:25" ht="15.75" customHeight="1" x14ac:dyDescent="0.2">
      <c r="A64" s="958">
        <v>57</v>
      </c>
      <c r="B64" s="960">
        <v>21.64</v>
      </c>
      <c r="C64" s="960">
        <v>13.13</v>
      </c>
      <c r="D64" s="960"/>
      <c r="E64" s="960"/>
      <c r="F64" s="960">
        <v>12.98</v>
      </c>
      <c r="G64" s="960">
        <v>7.88</v>
      </c>
      <c r="H64" s="960">
        <v>17.309999999999999</v>
      </c>
      <c r="I64" s="960">
        <v>10.5</v>
      </c>
      <c r="J64" s="960">
        <v>43.28</v>
      </c>
      <c r="K64" s="960">
        <v>26.26</v>
      </c>
      <c r="L64" s="962"/>
      <c r="M64" s="962"/>
      <c r="N64" s="962">
        <v>25.96</v>
      </c>
      <c r="O64" s="962">
        <v>15.76</v>
      </c>
      <c r="P64" s="962">
        <v>34.619999999999997</v>
      </c>
      <c r="Q64" s="962">
        <v>21</v>
      </c>
      <c r="R64" s="962">
        <v>6492</v>
      </c>
      <c r="S64" s="962">
        <v>3939.0000000000005</v>
      </c>
      <c r="T64" s="962">
        <v>541</v>
      </c>
      <c r="U64" s="962">
        <v>328.25</v>
      </c>
      <c r="V64" s="962">
        <v>649.19999999999993</v>
      </c>
      <c r="W64" s="962">
        <v>393.9</v>
      </c>
      <c r="X64" s="962">
        <v>1623</v>
      </c>
      <c r="Y64" s="962">
        <v>984.75</v>
      </c>
    </row>
    <row r="65" spans="1:33" ht="15.75" customHeight="1" x14ac:dyDescent="0.2">
      <c r="A65" s="958">
        <v>58</v>
      </c>
      <c r="B65" s="960">
        <v>22</v>
      </c>
      <c r="C65" s="960">
        <v>13.34</v>
      </c>
      <c r="D65" s="960"/>
      <c r="E65" s="960"/>
      <c r="F65" s="960">
        <v>13.2</v>
      </c>
      <c r="G65" s="960">
        <v>8</v>
      </c>
      <c r="H65" s="960">
        <v>17.600000000000001</v>
      </c>
      <c r="I65" s="960">
        <v>10.67</v>
      </c>
      <c r="J65" s="960">
        <v>44</v>
      </c>
      <c r="K65" s="960">
        <v>26.68</v>
      </c>
      <c r="L65" s="962"/>
      <c r="M65" s="962"/>
      <c r="N65" s="962">
        <v>26.4</v>
      </c>
      <c r="O65" s="962">
        <v>16</v>
      </c>
      <c r="P65" s="962">
        <v>35.200000000000003</v>
      </c>
      <c r="Q65" s="962">
        <v>21.34</v>
      </c>
      <c r="R65" s="962">
        <v>6600</v>
      </c>
      <c r="S65" s="962">
        <v>4002</v>
      </c>
      <c r="T65" s="962">
        <v>550</v>
      </c>
      <c r="U65" s="962">
        <v>333.5</v>
      </c>
      <c r="V65" s="962">
        <v>660</v>
      </c>
      <c r="W65" s="962">
        <v>400.2</v>
      </c>
      <c r="X65" s="962">
        <v>1650</v>
      </c>
      <c r="Y65" s="962">
        <v>1000.5</v>
      </c>
    </row>
    <row r="66" spans="1:33" ht="15.75" customHeight="1" x14ac:dyDescent="0.2">
      <c r="A66" s="958">
        <v>59</v>
      </c>
      <c r="B66" s="960">
        <v>22.36</v>
      </c>
      <c r="C66" s="960">
        <v>13.55</v>
      </c>
      <c r="D66" s="960"/>
      <c r="E66" s="960"/>
      <c r="F66" s="960">
        <v>13.42</v>
      </c>
      <c r="G66" s="960">
        <v>8.1300000000000008</v>
      </c>
      <c r="H66" s="960">
        <v>17.89</v>
      </c>
      <c r="I66" s="960">
        <v>10.84</v>
      </c>
      <c r="J66" s="960">
        <v>44.72</v>
      </c>
      <c r="K66" s="960">
        <v>27.1</v>
      </c>
      <c r="L66" s="962"/>
      <c r="M66" s="962"/>
      <c r="N66" s="962">
        <v>26.84</v>
      </c>
      <c r="O66" s="962">
        <v>16.260000000000002</v>
      </c>
      <c r="P66" s="962">
        <v>35.78</v>
      </c>
      <c r="Q66" s="962">
        <v>21.68</v>
      </c>
      <c r="R66" s="962">
        <v>6708</v>
      </c>
      <c r="S66" s="962">
        <v>4065</v>
      </c>
      <c r="T66" s="962">
        <v>559</v>
      </c>
      <c r="U66" s="962">
        <v>338.75</v>
      </c>
      <c r="V66" s="962">
        <v>670.8</v>
      </c>
      <c r="W66" s="962">
        <v>406.5</v>
      </c>
      <c r="X66" s="962">
        <v>1677</v>
      </c>
      <c r="Y66" s="962">
        <v>1016.25</v>
      </c>
    </row>
    <row r="67" spans="1:33" ht="15.75" customHeight="1" x14ac:dyDescent="0.2">
      <c r="A67" s="958">
        <v>60</v>
      </c>
      <c r="B67" s="960">
        <v>22.72</v>
      </c>
      <c r="C67" s="960">
        <v>13.77</v>
      </c>
      <c r="D67" s="960"/>
      <c r="E67" s="960"/>
      <c r="F67" s="960">
        <v>13.63</v>
      </c>
      <c r="G67" s="960">
        <v>8.26</v>
      </c>
      <c r="H67" s="960">
        <v>18.18</v>
      </c>
      <c r="I67" s="960">
        <v>11.02</v>
      </c>
      <c r="J67" s="960">
        <v>45.44</v>
      </c>
      <c r="K67" s="960">
        <v>27.54</v>
      </c>
      <c r="L67" s="962"/>
      <c r="M67" s="962"/>
      <c r="N67" s="962">
        <v>27.26</v>
      </c>
      <c r="O67" s="962">
        <v>16.52</v>
      </c>
      <c r="P67" s="962">
        <v>36.36</v>
      </c>
      <c r="Q67" s="962">
        <v>22.04</v>
      </c>
      <c r="R67" s="962">
        <v>6816</v>
      </c>
      <c r="S67" s="962">
        <v>4131</v>
      </c>
      <c r="T67" s="962">
        <v>568</v>
      </c>
      <c r="U67" s="962">
        <v>344.25</v>
      </c>
      <c r="V67" s="962">
        <v>681.6</v>
      </c>
      <c r="W67" s="962">
        <v>413.09999999999997</v>
      </c>
      <c r="X67" s="962">
        <v>1704</v>
      </c>
      <c r="Y67" s="962">
        <v>1032.75</v>
      </c>
    </row>
    <row r="68" spans="1:33" ht="15.75" customHeight="1" x14ac:dyDescent="0.2">
      <c r="A68" s="958">
        <v>61</v>
      </c>
      <c r="B68" s="960">
        <v>23.08</v>
      </c>
      <c r="C68" s="960">
        <v>13.98</v>
      </c>
      <c r="D68" s="960"/>
      <c r="E68" s="960"/>
      <c r="F68" s="960">
        <v>13.85</v>
      </c>
      <c r="G68" s="960">
        <v>8.39</v>
      </c>
      <c r="H68" s="960">
        <v>18.46</v>
      </c>
      <c r="I68" s="960">
        <v>11.18</v>
      </c>
      <c r="J68" s="960">
        <v>46.16</v>
      </c>
      <c r="K68" s="960">
        <v>27.96</v>
      </c>
      <c r="L68" s="962"/>
      <c r="M68" s="962"/>
      <c r="N68" s="962">
        <v>27.7</v>
      </c>
      <c r="O68" s="962">
        <v>16.78</v>
      </c>
      <c r="P68" s="962">
        <v>36.92</v>
      </c>
      <c r="Q68" s="962">
        <v>22.36</v>
      </c>
      <c r="R68" s="962">
        <v>6923.9999999999991</v>
      </c>
      <c r="S68" s="962">
        <v>4194</v>
      </c>
      <c r="T68" s="962">
        <v>577</v>
      </c>
      <c r="U68" s="962">
        <v>349.5</v>
      </c>
      <c r="V68" s="962">
        <v>692.4</v>
      </c>
      <c r="W68" s="962">
        <v>419.4</v>
      </c>
      <c r="X68" s="962">
        <v>1731</v>
      </c>
      <c r="Y68" s="962">
        <v>1048.5</v>
      </c>
    </row>
    <row r="69" spans="1:33" ht="15.75" customHeight="1" x14ac:dyDescent="0.2">
      <c r="A69" s="958">
        <v>62</v>
      </c>
      <c r="B69" s="960">
        <v>23.44</v>
      </c>
      <c r="C69" s="960">
        <v>14.19</v>
      </c>
      <c r="D69" s="960"/>
      <c r="E69" s="960"/>
      <c r="F69" s="960">
        <v>14.06</v>
      </c>
      <c r="G69" s="960">
        <v>8.51</v>
      </c>
      <c r="H69" s="960">
        <v>18.75</v>
      </c>
      <c r="I69" s="960">
        <v>11.35</v>
      </c>
      <c r="J69" s="960">
        <v>46.88</v>
      </c>
      <c r="K69" s="960">
        <v>28.38</v>
      </c>
      <c r="L69" s="962"/>
      <c r="M69" s="962"/>
      <c r="N69" s="962">
        <v>28.12</v>
      </c>
      <c r="O69" s="962">
        <v>17.02</v>
      </c>
      <c r="P69" s="962">
        <v>37.5</v>
      </c>
      <c r="Q69" s="962">
        <v>22.7</v>
      </c>
      <c r="R69" s="962">
        <v>7032</v>
      </c>
      <c r="S69" s="962">
        <v>4257</v>
      </c>
      <c r="T69" s="962">
        <v>586</v>
      </c>
      <c r="U69" s="962">
        <v>354.75</v>
      </c>
      <c r="V69" s="962">
        <v>703.19999999999993</v>
      </c>
      <c r="W69" s="962">
        <v>425.7</v>
      </c>
      <c r="X69" s="962">
        <v>1758</v>
      </c>
      <c r="Y69" s="962">
        <v>1064.25</v>
      </c>
    </row>
    <row r="70" spans="1:33" ht="15.75" customHeight="1" x14ac:dyDescent="0.2">
      <c r="A70" s="958">
        <v>63</v>
      </c>
      <c r="B70" s="960">
        <v>23.8</v>
      </c>
      <c r="C70" s="960">
        <v>14.4</v>
      </c>
      <c r="D70" s="960"/>
      <c r="E70" s="960"/>
      <c r="F70" s="960">
        <v>14.28</v>
      </c>
      <c r="G70" s="960">
        <v>8.64</v>
      </c>
      <c r="H70" s="960">
        <v>19.04</v>
      </c>
      <c r="I70" s="960">
        <v>11.52</v>
      </c>
      <c r="J70" s="960">
        <v>47.6</v>
      </c>
      <c r="K70" s="960">
        <v>28.8</v>
      </c>
      <c r="L70" s="962"/>
      <c r="M70" s="962"/>
      <c r="N70" s="962">
        <v>28.56</v>
      </c>
      <c r="O70" s="962">
        <v>17.28</v>
      </c>
      <c r="P70" s="962">
        <v>38.08</v>
      </c>
      <c r="Q70" s="962">
        <v>23.04</v>
      </c>
      <c r="R70" s="962">
        <v>7140</v>
      </c>
      <c r="S70" s="962">
        <v>4320</v>
      </c>
      <c r="T70" s="962">
        <v>595</v>
      </c>
      <c r="U70" s="962">
        <v>360</v>
      </c>
      <c r="V70" s="962">
        <v>714</v>
      </c>
      <c r="W70" s="962">
        <v>432</v>
      </c>
      <c r="X70" s="962">
        <v>1785</v>
      </c>
      <c r="Y70" s="962">
        <v>1080</v>
      </c>
    </row>
    <row r="71" spans="1:33" ht="15.75" customHeight="1" x14ac:dyDescent="0.2">
      <c r="A71" s="958">
        <v>64</v>
      </c>
      <c r="B71" s="960">
        <v>24.15</v>
      </c>
      <c r="C71" s="960">
        <v>14.61</v>
      </c>
      <c r="D71" s="960"/>
      <c r="E71" s="960"/>
      <c r="F71" s="960">
        <v>14.49</v>
      </c>
      <c r="G71" s="960">
        <v>8.77</v>
      </c>
      <c r="H71" s="960">
        <v>19.32</v>
      </c>
      <c r="I71" s="960">
        <v>11.69</v>
      </c>
      <c r="J71" s="960">
        <v>48.3</v>
      </c>
      <c r="K71" s="960">
        <v>29.22</v>
      </c>
      <c r="L71" s="962"/>
      <c r="M71" s="962"/>
      <c r="N71" s="962">
        <v>28.98</v>
      </c>
      <c r="O71" s="962">
        <v>17.54</v>
      </c>
      <c r="P71" s="962">
        <v>38.64</v>
      </c>
      <c r="Q71" s="962">
        <v>23.38</v>
      </c>
      <c r="R71" s="962">
        <v>7245</v>
      </c>
      <c r="S71" s="962">
        <v>4383</v>
      </c>
      <c r="T71" s="962">
        <v>603.75</v>
      </c>
      <c r="U71" s="962">
        <v>362.68</v>
      </c>
      <c r="V71" s="962">
        <v>724.5</v>
      </c>
      <c r="W71" s="962">
        <v>435.21600000000001</v>
      </c>
      <c r="X71" s="962">
        <v>1811.25</v>
      </c>
      <c r="Y71" s="962">
        <v>1088.04</v>
      </c>
    </row>
    <row r="72" spans="1:33" ht="15.75" customHeight="1" x14ac:dyDescent="0.2">
      <c r="A72" s="958">
        <v>65</v>
      </c>
      <c r="B72" s="960">
        <v>24.51</v>
      </c>
      <c r="C72" s="960">
        <v>14.82</v>
      </c>
      <c r="D72" s="960"/>
      <c r="E72" s="960"/>
      <c r="F72" s="960">
        <v>14.71</v>
      </c>
      <c r="G72" s="960">
        <v>8.89</v>
      </c>
      <c r="H72" s="960">
        <v>19.61</v>
      </c>
      <c r="I72" s="960">
        <v>11.86</v>
      </c>
      <c r="J72" s="960">
        <v>49.02</v>
      </c>
      <c r="K72" s="960">
        <v>29.64</v>
      </c>
      <c r="L72" s="962"/>
      <c r="M72" s="962"/>
      <c r="N72" s="962">
        <v>29.42</v>
      </c>
      <c r="O72" s="962">
        <v>17.78</v>
      </c>
      <c r="P72" s="962">
        <v>39.22</v>
      </c>
      <c r="Q72" s="962">
        <v>23.72</v>
      </c>
      <c r="R72" s="962">
        <v>7353.0000000000009</v>
      </c>
      <c r="S72" s="962">
        <v>4446</v>
      </c>
      <c r="T72" s="962">
        <v>612.75</v>
      </c>
      <c r="U72" s="962">
        <v>362.68</v>
      </c>
      <c r="V72" s="962">
        <v>735.3</v>
      </c>
      <c r="W72" s="962">
        <v>435.21600000000001</v>
      </c>
      <c r="X72" s="962">
        <v>1838.25</v>
      </c>
      <c r="Y72" s="962">
        <v>1088.04</v>
      </c>
    </row>
    <row r="73" spans="1:33" ht="15.75" customHeight="1" x14ac:dyDescent="0.2">
      <c r="A73" s="958">
        <v>66</v>
      </c>
      <c r="B73" s="960">
        <v>24.87</v>
      </c>
      <c r="C73" s="960">
        <v>15.03</v>
      </c>
      <c r="D73" s="960"/>
      <c r="E73" s="960"/>
      <c r="F73" s="960">
        <v>14.92</v>
      </c>
      <c r="G73" s="960">
        <v>9.02</v>
      </c>
      <c r="H73" s="960">
        <v>19.899999999999999</v>
      </c>
      <c r="I73" s="960">
        <v>12.02</v>
      </c>
      <c r="J73" s="960">
        <v>49.74</v>
      </c>
      <c r="K73" s="960">
        <v>30.06</v>
      </c>
      <c r="L73" s="962"/>
      <c r="M73" s="962"/>
      <c r="N73" s="962">
        <v>29.84</v>
      </c>
      <c r="O73" s="962">
        <v>18.04</v>
      </c>
      <c r="P73" s="962">
        <v>39.799999999999997</v>
      </c>
      <c r="Q73" s="962">
        <v>24.04</v>
      </c>
      <c r="R73" s="962">
        <v>7461</v>
      </c>
      <c r="S73" s="962">
        <v>4509</v>
      </c>
      <c r="T73" s="962">
        <v>612.84</v>
      </c>
      <c r="U73" s="962">
        <v>362.68</v>
      </c>
      <c r="V73" s="962">
        <v>735.40800000000002</v>
      </c>
      <c r="W73" s="962">
        <v>435.21600000000001</v>
      </c>
      <c r="X73" s="962">
        <v>1838.52</v>
      </c>
      <c r="Y73" s="962">
        <v>1088.04</v>
      </c>
    </row>
    <row r="74" spans="1:33" ht="15.75" customHeight="1" x14ac:dyDescent="0.2">
      <c r="A74" s="958">
        <v>67</v>
      </c>
      <c r="B74" s="960">
        <v>25.23</v>
      </c>
      <c r="C74" s="960">
        <v>15.24</v>
      </c>
      <c r="D74" s="960"/>
      <c r="E74" s="960"/>
      <c r="F74" s="960">
        <v>15.14</v>
      </c>
      <c r="G74" s="960">
        <v>9.14</v>
      </c>
      <c r="H74" s="960">
        <v>20.18</v>
      </c>
      <c r="I74" s="960">
        <v>12.19</v>
      </c>
      <c r="J74" s="960">
        <v>50.46</v>
      </c>
      <c r="K74" s="960">
        <v>30.48</v>
      </c>
      <c r="L74" s="962"/>
      <c r="M74" s="962"/>
      <c r="N74" s="962">
        <v>30.28</v>
      </c>
      <c r="O74" s="962">
        <v>18.28</v>
      </c>
      <c r="P74" s="962">
        <v>40.36</v>
      </c>
      <c r="Q74" s="962">
        <v>24.38</v>
      </c>
      <c r="R74" s="962">
        <v>7569</v>
      </c>
      <c r="S74" s="962">
        <v>4532.1400000000003</v>
      </c>
      <c r="T74" s="962">
        <v>612.84</v>
      </c>
      <c r="U74" s="962">
        <v>362.68</v>
      </c>
      <c r="V74" s="962">
        <v>735.40800000000002</v>
      </c>
      <c r="W74" s="962">
        <v>435.21600000000001</v>
      </c>
      <c r="X74" s="962">
        <v>1838.52</v>
      </c>
      <c r="Y74" s="962">
        <v>1088.04</v>
      </c>
    </row>
    <row r="75" spans="1:33" ht="15.75" customHeight="1" x14ac:dyDescent="0.2">
      <c r="A75" s="958">
        <v>68</v>
      </c>
      <c r="B75" s="960">
        <v>25.59</v>
      </c>
      <c r="C75" s="960">
        <v>15.46</v>
      </c>
      <c r="D75" s="960"/>
      <c r="E75" s="960"/>
      <c r="F75" s="960">
        <v>15.35</v>
      </c>
      <c r="G75" s="960">
        <v>9.2799999999999994</v>
      </c>
      <c r="H75" s="960">
        <v>20.47</v>
      </c>
      <c r="I75" s="960">
        <v>12.37</v>
      </c>
      <c r="J75" s="960">
        <v>51.18</v>
      </c>
      <c r="K75" s="960">
        <v>30.92</v>
      </c>
      <c r="L75" s="962"/>
      <c r="M75" s="962"/>
      <c r="N75" s="962">
        <v>30.7</v>
      </c>
      <c r="O75" s="962">
        <v>18.559999999999999</v>
      </c>
      <c r="P75" s="962">
        <v>40.94</v>
      </c>
      <c r="Q75" s="962">
        <v>24.74</v>
      </c>
      <c r="R75" s="962">
        <v>7677</v>
      </c>
      <c r="S75" s="962">
        <v>4532.1400000000003</v>
      </c>
      <c r="T75" s="962">
        <v>612.84</v>
      </c>
      <c r="U75" s="962">
        <v>362.68</v>
      </c>
      <c r="V75" s="962">
        <v>735.40800000000002</v>
      </c>
      <c r="W75" s="962">
        <v>435.21600000000001</v>
      </c>
      <c r="X75" s="962">
        <v>1838.52</v>
      </c>
      <c r="Y75" s="962">
        <v>1088.04</v>
      </c>
    </row>
    <row r="76" spans="1:33" ht="15.75" customHeight="1" x14ac:dyDescent="0.2">
      <c r="A76" s="958">
        <v>69</v>
      </c>
      <c r="B76" s="960">
        <v>25.95</v>
      </c>
      <c r="C76" s="960">
        <v>15.67</v>
      </c>
      <c r="D76" s="960"/>
      <c r="E76" s="960"/>
      <c r="F76" s="960">
        <v>15.57</v>
      </c>
      <c r="G76" s="960">
        <v>9.4</v>
      </c>
      <c r="H76" s="960">
        <v>20.76</v>
      </c>
      <c r="I76" s="960">
        <v>12.54</v>
      </c>
      <c r="J76" s="960">
        <v>51.9</v>
      </c>
      <c r="K76" s="960">
        <v>31.34</v>
      </c>
      <c r="L76" s="962"/>
      <c r="M76" s="962"/>
      <c r="N76" s="962">
        <v>31.14</v>
      </c>
      <c r="O76" s="962">
        <v>18.8</v>
      </c>
      <c r="P76" s="962">
        <v>41.52</v>
      </c>
      <c r="Q76" s="962">
        <v>25.08</v>
      </c>
      <c r="R76" s="962">
        <v>7765.3</v>
      </c>
      <c r="S76" s="962">
        <v>4532.1400000000003</v>
      </c>
      <c r="T76" s="962">
        <v>612.84</v>
      </c>
      <c r="U76" s="962">
        <v>362.68</v>
      </c>
      <c r="V76" s="962">
        <v>735.40800000000002</v>
      </c>
      <c r="W76" s="962">
        <v>435.21600000000001</v>
      </c>
      <c r="X76" s="962">
        <v>1838.52</v>
      </c>
      <c r="Y76" s="962">
        <v>1088.04</v>
      </c>
    </row>
    <row r="77" spans="1:33" ht="15.75" customHeight="1" x14ac:dyDescent="0.2">
      <c r="A77" s="958">
        <v>70</v>
      </c>
      <c r="B77" s="960">
        <v>26.31</v>
      </c>
      <c r="C77" s="960">
        <v>15.88</v>
      </c>
      <c r="D77" s="960"/>
      <c r="E77" s="960"/>
      <c r="F77" s="960">
        <v>15.79</v>
      </c>
      <c r="G77" s="960">
        <v>9.5299999999999994</v>
      </c>
      <c r="H77" s="960">
        <v>21.05</v>
      </c>
      <c r="I77" s="960">
        <v>12.7</v>
      </c>
      <c r="J77" s="960">
        <v>52.62</v>
      </c>
      <c r="K77" s="960">
        <v>31.76</v>
      </c>
      <c r="L77" s="962"/>
      <c r="M77" s="962"/>
      <c r="N77" s="962">
        <v>31.58</v>
      </c>
      <c r="O77" s="962">
        <v>19.059999999999999</v>
      </c>
      <c r="P77" s="962">
        <v>42.1</v>
      </c>
      <c r="Q77" s="962">
        <v>25.4</v>
      </c>
      <c r="R77" s="962">
        <v>7765.3</v>
      </c>
      <c r="S77" s="962">
        <v>4532.1400000000003</v>
      </c>
      <c r="T77" s="962">
        <v>612.84</v>
      </c>
      <c r="U77" s="962">
        <v>362.68</v>
      </c>
      <c r="V77" s="962">
        <v>735.40800000000002</v>
      </c>
      <c r="W77" s="962">
        <v>435.21600000000001</v>
      </c>
      <c r="X77" s="962">
        <v>1838.52</v>
      </c>
      <c r="Y77" s="962">
        <v>1088.04</v>
      </c>
    </row>
    <row r="78" spans="1:33" ht="15.75" customHeight="1" x14ac:dyDescent="0.2">
      <c r="A78" s="958">
        <v>71</v>
      </c>
      <c r="B78" s="960">
        <v>26.67</v>
      </c>
      <c r="C78" s="960">
        <v>16.09</v>
      </c>
      <c r="D78" s="960"/>
      <c r="E78" s="960"/>
      <c r="F78" s="960">
        <v>16</v>
      </c>
      <c r="G78" s="960">
        <v>9.65</v>
      </c>
      <c r="H78" s="960">
        <v>21.34</v>
      </c>
      <c r="I78" s="960">
        <v>12.87</v>
      </c>
      <c r="J78" s="960">
        <v>53.34</v>
      </c>
      <c r="K78" s="960">
        <v>32.18</v>
      </c>
      <c r="L78" s="962"/>
      <c r="M78" s="962"/>
      <c r="N78" s="962">
        <v>32</v>
      </c>
      <c r="O78" s="962">
        <v>19.3</v>
      </c>
      <c r="P78" s="962">
        <v>42.68</v>
      </c>
      <c r="Q78" s="962">
        <v>25.74</v>
      </c>
      <c r="R78" s="962">
        <v>7765.3</v>
      </c>
      <c r="S78" s="962">
        <v>4532.1400000000003</v>
      </c>
      <c r="T78" s="962">
        <v>612.84</v>
      </c>
      <c r="U78" s="962">
        <v>362.68</v>
      </c>
      <c r="V78" s="962">
        <v>735.40800000000002</v>
      </c>
      <c r="W78" s="962">
        <v>435.21600000000001</v>
      </c>
      <c r="X78" s="962">
        <v>1838.52</v>
      </c>
      <c r="Y78" s="962">
        <v>1088.04</v>
      </c>
    </row>
    <row r="79" spans="1:33" ht="15.75" customHeight="1" x14ac:dyDescent="0.2">
      <c r="A79" s="958">
        <v>72</v>
      </c>
      <c r="B79" s="960">
        <v>27.03</v>
      </c>
      <c r="C79" s="960">
        <v>16.3</v>
      </c>
      <c r="D79" s="960"/>
      <c r="E79" s="960"/>
      <c r="F79" s="960">
        <v>16.22</v>
      </c>
      <c r="G79" s="960">
        <v>9.7799999999999994</v>
      </c>
      <c r="H79" s="960">
        <v>21.62</v>
      </c>
      <c r="I79" s="960">
        <v>13.04</v>
      </c>
      <c r="J79" s="960">
        <v>54.06</v>
      </c>
      <c r="K79" s="960">
        <v>32.6</v>
      </c>
      <c r="L79" s="962"/>
      <c r="M79" s="962"/>
      <c r="N79" s="962">
        <v>32.44</v>
      </c>
      <c r="O79" s="962">
        <v>19.559999999999999</v>
      </c>
      <c r="P79" s="962">
        <v>43.24</v>
      </c>
      <c r="Q79" s="962">
        <v>26.08</v>
      </c>
      <c r="R79" s="962">
        <v>7765.3</v>
      </c>
      <c r="S79" s="962">
        <v>4532.1400000000003</v>
      </c>
      <c r="T79" s="962">
        <v>612.84</v>
      </c>
      <c r="U79" s="962">
        <v>362.68</v>
      </c>
      <c r="V79" s="962">
        <v>735.40800000000002</v>
      </c>
      <c r="W79" s="962">
        <v>435.21600000000001</v>
      </c>
      <c r="X79" s="962">
        <v>1838.52</v>
      </c>
      <c r="Y79" s="962">
        <v>1088.04</v>
      </c>
    </row>
    <row r="80" spans="1:33" ht="15.75" customHeight="1" x14ac:dyDescent="0.2">
      <c r="A80" s="958">
        <v>73</v>
      </c>
      <c r="B80" s="960">
        <v>27.39</v>
      </c>
      <c r="C80" s="960">
        <v>16.510000000000002</v>
      </c>
      <c r="D80" s="960"/>
      <c r="E80" s="960"/>
      <c r="F80" s="960">
        <v>16.43</v>
      </c>
      <c r="G80" s="960">
        <v>9.91</v>
      </c>
      <c r="H80" s="960">
        <v>21.91</v>
      </c>
      <c r="I80" s="960">
        <v>13.21</v>
      </c>
      <c r="J80" s="960">
        <v>54.78</v>
      </c>
      <c r="K80" s="960">
        <v>33.020000000000003</v>
      </c>
      <c r="L80" s="962"/>
      <c r="M80" s="962"/>
      <c r="N80" s="962">
        <v>32.86</v>
      </c>
      <c r="O80" s="962">
        <v>19.82</v>
      </c>
      <c r="P80" s="962">
        <v>43.82</v>
      </c>
      <c r="Q80" s="962">
        <v>26.42</v>
      </c>
      <c r="R80" s="962">
        <v>7765.3</v>
      </c>
      <c r="S80" s="962">
        <v>4532.1400000000003</v>
      </c>
      <c r="T80" s="962">
        <v>612.84</v>
      </c>
      <c r="U80" s="962">
        <v>362.68</v>
      </c>
      <c r="V80" s="962">
        <v>735.40800000000002</v>
      </c>
      <c r="W80" s="962">
        <v>435.21600000000001</v>
      </c>
      <c r="X80" s="962">
        <v>1838.52</v>
      </c>
      <c r="Y80" s="962">
        <v>1088.04</v>
      </c>
      <c r="Z80" s="962"/>
      <c r="AB80" s="982">
        <v>2019</v>
      </c>
      <c r="AC80" s="983">
        <v>2020</v>
      </c>
      <c r="AD80" s="983">
        <v>2021</v>
      </c>
      <c r="AE80" s="983">
        <v>2022</v>
      </c>
      <c r="AF80" s="984" t="s">
        <v>839</v>
      </c>
      <c r="AG80" s="985" t="s">
        <v>840</v>
      </c>
    </row>
    <row r="81" spans="1:33" ht="15.75" customHeight="1" x14ac:dyDescent="0.2">
      <c r="A81" s="958">
        <v>74</v>
      </c>
      <c r="B81" s="960">
        <v>27.75</v>
      </c>
      <c r="C81" s="960">
        <v>16.72</v>
      </c>
      <c r="D81" s="960"/>
      <c r="E81" s="960"/>
      <c r="F81" s="960">
        <v>16.649999999999999</v>
      </c>
      <c r="G81" s="960">
        <v>10.029999999999999</v>
      </c>
      <c r="H81" s="960">
        <v>22.2</v>
      </c>
      <c r="I81" s="960">
        <v>13.38</v>
      </c>
      <c r="J81" s="960">
        <v>55.5</v>
      </c>
      <c r="K81" s="960">
        <v>33.44</v>
      </c>
      <c r="L81" s="962"/>
      <c r="M81" s="962"/>
      <c r="N81" s="962">
        <v>33.299999999999997</v>
      </c>
      <c r="O81" s="962">
        <v>20.059999999999999</v>
      </c>
      <c r="P81" s="962">
        <v>44.4</v>
      </c>
      <c r="Q81" s="962">
        <v>26.76</v>
      </c>
      <c r="R81" s="962">
        <v>7765.3</v>
      </c>
      <c r="S81" s="962">
        <v>4532.1400000000003</v>
      </c>
      <c r="T81" s="962">
        <v>612.84</v>
      </c>
      <c r="U81" s="962">
        <v>362.68</v>
      </c>
      <c r="V81" s="962">
        <v>735.40800000000002</v>
      </c>
      <c r="W81" s="962">
        <v>435.21600000000001</v>
      </c>
      <c r="X81" s="962">
        <v>1838.52</v>
      </c>
      <c r="Y81" s="962">
        <v>1088.04</v>
      </c>
      <c r="Z81" s="962"/>
      <c r="AA81" s="986" t="s">
        <v>842</v>
      </c>
      <c r="AB81" s="990">
        <v>734</v>
      </c>
      <c r="AC81" s="991">
        <v>728.7</v>
      </c>
      <c r="AD81" s="991">
        <v>738</v>
      </c>
      <c r="AE81" s="997"/>
      <c r="AF81" s="989">
        <v>-7.2207084468663973E-3</v>
      </c>
      <c r="AG81" s="969">
        <v>1.6899350649350651</v>
      </c>
    </row>
    <row r="82" spans="1:33" ht="15.75" customHeight="1" x14ac:dyDescent="0.2">
      <c r="A82" s="958">
        <v>75</v>
      </c>
      <c r="B82" s="960">
        <v>28.11</v>
      </c>
      <c r="C82" s="960">
        <v>16.93</v>
      </c>
      <c r="D82" s="960"/>
      <c r="E82" s="960"/>
      <c r="F82" s="960">
        <v>16.87</v>
      </c>
      <c r="G82" s="960">
        <v>10.16</v>
      </c>
      <c r="H82" s="960">
        <v>22.49</v>
      </c>
      <c r="I82" s="960">
        <v>13.54</v>
      </c>
      <c r="J82" s="960">
        <v>56.22</v>
      </c>
      <c r="K82" s="960">
        <v>33.86</v>
      </c>
      <c r="L82" s="962"/>
      <c r="M82" s="962"/>
      <c r="N82" s="962">
        <v>33.74</v>
      </c>
      <c r="O82" s="962">
        <v>20.32</v>
      </c>
      <c r="P82" s="962">
        <v>44.98</v>
      </c>
      <c r="Q82" s="962">
        <v>27.08</v>
      </c>
      <c r="R82" s="962">
        <v>7765.3</v>
      </c>
      <c r="S82" s="962">
        <v>4532.1400000000003</v>
      </c>
      <c r="T82" s="962">
        <v>612.84</v>
      </c>
      <c r="U82" s="962">
        <v>362.68</v>
      </c>
      <c r="V82" s="962">
        <v>735.40800000000002</v>
      </c>
      <c r="W82" s="962">
        <v>435.21600000000001</v>
      </c>
      <c r="X82" s="962">
        <v>1838.52</v>
      </c>
      <c r="Y82" s="962">
        <v>1088.04</v>
      </c>
      <c r="Z82" s="962"/>
      <c r="AA82" s="986" t="s">
        <v>844</v>
      </c>
      <c r="AB82" s="990">
        <v>429</v>
      </c>
      <c r="AC82" s="991">
        <v>431.2</v>
      </c>
      <c r="AD82" s="991">
        <v>437</v>
      </c>
      <c r="AE82" s="997"/>
      <c r="AF82" s="989">
        <v>5.12820512820511E-3</v>
      </c>
    </row>
    <row r="83" spans="1:33" ht="15.75" customHeight="1" x14ac:dyDescent="0.2">
      <c r="A83" s="958">
        <v>76</v>
      </c>
      <c r="B83" s="960">
        <v>28.47</v>
      </c>
      <c r="C83" s="960">
        <v>17.14</v>
      </c>
      <c r="D83" s="960"/>
      <c r="E83" s="960"/>
      <c r="F83" s="960">
        <v>17.079999999999998</v>
      </c>
      <c r="G83" s="960">
        <v>10.28</v>
      </c>
      <c r="H83" s="960">
        <v>22.78</v>
      </c>
      <c r="I83" s="960">
        <v>13.71</v>
      </c>
      <c r="J83" s="960">
        <v>56.94</v>
      </c>
      <c r="K83" s="960">
        <v>34.28</v>
      </c>
      <c r="L83" s="962"/>
      <c r="M83" s="962"/>
      <c r="N83" s="962">
        <v>34.159999999999997</v>
      </c>
      <c r="O83" s="962">
        <v>20.56</v>
      </c>
      <c r="P83" s="962">
        <v>45.56</v>
      </c>
      <c r="Q83" s="962">
        <v>27.42</v>
      </c>
      <c r="R83" s="962">
        <v>7765.3</v>
      </c>
      <c r="S83" s="962">
        <v>4532.1400000000003</v>
      </c>
      <c r="T83" s="962">
        <v>612.84</v>
      </c>
      <c r="U83" s="962">
        <v>362.68</v>
      </c>
      <c r="V83" s="962">
        <v>735.40800000000002</v>
      </c>
      <c r="W83" s="962">
        <v>435.21600000000001</v>
      </c>
      <c r="X83" s="962">
        <v>1838.52</v>
      </c>
      <c r="Y83" s="962">
        <v>1088.04</v>
      </c>
      <c r="Z83" s="962"/>
      <c r="AA83" s="986" t="s">
        <v>842</v>
      </c>
      <c r="AB83" s="990">
        <v>586</v>
      </c>
      <c r="AC83" s="991">
        <v>592</v>
      </c>
      <c r="AD83" s="991">
        <v>604</v>
      </c>
      <c r="AE83" s="998"/>
      <c r="AF83" s="989">
        <v>1.0238907849829282E-2</v>
      </c>
      <c r="AG83" s="969">
        <v>1.6866096866096867</v>
      </c>
    </row>
    <row r="84" spans="1:33" ht="15.75" customHeight="1" x14ac:dyDescent="0.2">
      <c r="A84" s="958">
        <v>77</v>
      </c>
      <c r="B84" s="960">
        <v>28.83</v>
      </c>
      <c r="C84" s="960">
        <v>17.36</v>
      </c>
      <c r="D84" s="960"/>
      <c r="E84" s="960"/>
      <c r="F84" s="960">
        <v>17.3</v>
      </c>
      <c r="G84" s="960">
        <v>10.42</v>
      </c>
      <c r="H84" s="960">
        <v>23.06</v>
      </c>
      <c r="I84" s="960">
        <v>13.89</v>
      </c>
      <c r="J84" s="960">
        <v>57.66</v>
      </c>
      <c r="K84" s="960">
        <v>34.72</v>
      </c>
      <c r="L84" s="962"/>
      <c r="M84" s="962"/>
      <c r="N84" s="962">
        <v>34.6</v>
      </c>
      <c r="O84" s="962">
        <v>20.84</v>
      </c>
      <c r="P84" s="962">
        <v>46.12</v>
      </c>
      <c r="Q84" s="962">
        <v>27.78</v>
      </c>
      <c r="R84" s="962">
        <v>7765.3</v>
      </c>
      <c r="S84" s="962">
        <v>4532.1400000000003</v>
      </c>
      <c r="T84" s="962">
        <v>612.84</v>
      </c>
      <c r="U84" s="962">
        <v>362.68</v>
      </c>
      <c r="V84" s="962">
        <v>735.40800000000002</v>
      </c>
      <c r="W84" s="962">
        <v>435.21600000000001</v>
      </c>
      <c r="X84" s="962">
        <v>1838.52</v>
      </c>
      <c r="Y84" s="962">
        <v>1088.04</v>
      </c>
      <c r="Z84" s="962"/>
      <c r="AA84" s="986" t="s">
        <v>844</v>
      </c>
      <c r="AB84" s="990">
        <v>349</v>
      </c>
      <c r="AC84" s="991">
        <v>351</v>
      </c>
      <c r="AD84" s="991">
        <v>357</v>
      </c>
      <c r="AE84" s="998"/>
      <c r="AF84" s="989">
        <v>5.7306590257879542E-3</v>
      </c>
    </row>
    <row r="85" spans="1:33" ht="15.75" customHeight="1" x14ac:dyDescent="0.2">
      <c r="A85" s="958">
        <v>78</v>
      </c>
      <c r="B85" s="960">
        <v>29.19</v>
      </c>
      <c r="C85" s="960">
        <v>17.57</v>
      </c>
      <c r="D85" s="960"/>
      <c r="E85" s="960"/>
      <c r="F85" s="960">
        <v>17.510000000000002</v>
      </c>
      <c r="G85" s="960">
        <v>10.54</v>
      </c>
      <c r="H85" s="960">
        <v>23.35</v>
      </c>
      <c r="I85" s="960">
        <v>14.06</v>
      </c>
      <c r="J85" s="960">
        <v>58.38</v>
      </c>
      <c r="K85" s="960">
        <v>35.14</v>
      </c>
      <c r="L85" s="962"/>
      <c r="M85" s="962"/>
      <c r="N85" s="962">
        <v>35.020000000000003</v>
      </c>
      <c r="O85" s="962">
        <v>21.08</v>
      </c>
      <c r="P85" s="962">
        <v>46.7</v>
      </c>
      <c r="Q85" s="962">
        <v>28.12</v>
      </c>
      <c r="R85" s="962">
        <v>7765.3</v>
      </c>
      <c r="S85" s="962">
        <v>4532.1400000000003</v>
      </c>
      <c r="T85" s="962">
        <v>612.84</v>
      </c>
      <c r="U85" s="962">
        <v>362.68</v>
      </c>
      <c r="V85" s="962">
        <v>735.40800000000002</v>
      </c>
      <c r="W85" s="962">
        <v>435.21600000000001</v>
      </c>
      <c r="X85" s="962">
        <v>1838.52</v>
      </c>
      <c r="Y85" s="962">
        <v>1088.04</v>
      </c>
      <c r="Z85" s="962"/>
      <c r="AA85" s="986" t="s">
        <v>842</v>
      </c>
      <c r="AB85" s="990">
        <v>6997.8</v>
      </c>
      <c r="AC85" s="990">
        <v>7179.7428</v>
      </c>
      <c r="AD85" s="990"/>
      <c r="AE85" s="999"/>
      <c r="AF85" s="993">
        <v>2.5999999999999999E-2</v>
      </c>
      <c r="AG85" s="985" t="s">
        <v>847</v>
      </c>
    </row>
    <row r="86" spans="1:33" ht="15.75" customHeight="1" x14ac:dyDescent="0.2">
      <c r="A86" s="958">
        <v>79</v>
      </c>
      <c r="B86" s="960">
        <v>29.55</v>
      </c>
      <c r="C86" s="960">
        <v>17.78</v>
      </c>
      <c r="D86" s="960"/>
      <c r="E86" s="960"/>
      <c r="F86" s="960">
        <v>17.73</v>
      </c>
      <c r="G86" s="960">
        <v>10.67</v>
      </c>
      <c r="H86" s="960">
        <v>23.64</v>
      </c>
      <c r="I86" s="960">
        <v>14.22</v>
      </c>
      <c r="J86" s="960">
        <v>59.1</v>
      </c>
      <c r="K86" s="960">
        <v>35.56</v>
      </c>
      <c r="L86" s="962"/>
      <c r="M86" s="962"/>
      <c r="N86" s="962">
        <v>35.46</v>
      </c>
      <c r="O86" s="962">
        <v>21.34</v>
      </c>
      <c r="P86" s="962">
        <v>47.28</v>
      </c>
      <c r="Q86" s="962">
        <v>28.44</v>
      </c>
      <c r="R86" s="962">
        <v>7765.3</v>
      </c>
      <c r="S86" s="962">
        <v>4532.1400000000003</v>
      </c>
      <c r="T86" s="962">
        <v>612.84</v>
      </c>
      <c r="U86" s="962">
        <v>362.68</v>
      </c>
      <c r="V86" s="962">
        <v>735.40800000000002</v>
      </c>
      <c r="W86" s="962">
        <v>435.21600000000001</v>
      </c>
      <c r="X86" s="962">
        <v>1838.52</v>
      </c>
      <c r="Y86" s="962">
        <v>1088.04</v>
      </c>
      <c r="Z86" s="962"/>
      <c r="AA86" s="986" t="s">
        <v>844</v>
      </c>
      <c r="AB86" s="990">
        <v>4146.3600000000006</v>
      </c>
      <c r="AC86" s="990">
        <v>4254.1653600000009</v>
      </c>
      <c r="AD86" s="990"/>
      <c r="AE86" s="999"/>
      <c r="AF86" s="993">
        <v>2.5999999999999999E-2</v>
      </c>
      <c r="AG86" s="985" t="s">
        <v>847</v>
      </c>
    </row>
    <row r="87" spans="1:33" ht="15.75" customHeight="1" x14ac:dyDescent="0.2">
      <c r="A87" s="958">
        <v>80</v>
      </c>
      <c r="B87" s="960">
        <v>29.9</v>
      </c>
      <c r="C87" s="960">
        <v>17.989999999999998</v>
      </c>
      <c r="D87" s="960"/>
      <c r="E87" s="960"/>
      <c r="F87" s="960">
        <v>17.940000000000001</v>
      </c>
      <c r="G87" s="960">
        <v>10.79</v>
      </c>
      <c r="H87" s="960">
        <v>23.92</v>
      </c>
      <c r="I87" s="960">
        <v>14.39</v>
      </c>
      <c r="J87" s="960">
        <v>59.8</v>
      </c>
      <c r="K87" s="960">
        <v>35.979999999999997</v>
      </c>
      <c r="L87" s="962"/>
      <c r="M87" s="962"/>
      <c r="N87" s="962">
        <v>35.880000000000003</v>
      </c>
      <c r="O87" s="962">
        <v>21.58</v>
      </c>
      <c r="P87" s="962">
        <v>47.84</v>
      </c>
      <c r="Q87" s="962">
        <v>28.78</v>
      </c>
      <c r="R87" s="962">
        <v>7765.3</v>
      </c>
      <c r="S87" s="962">
        <v>4532.1400000000003</v>
      </c>
      <c r="T87" s="962">
        <v>612.84</v>
      </c>
      <c r="U87" s="962">
        <v>362.68</v>
      </c>
      <c r="V87" s="962">
        <v>735.40800000000002</v>
      </c>
      <c r="W87" s="962">
        <v>435.21600000000001</v>
      </c>
      <c r="X87" s="962">
        <v>1838.52</v>
      </c>
      <c r="Y87" s="962">
        <v>1088.04</v>
      </c>
      <c r="Z87" s="962"/>
      <c r="AA87" s="986" t="s">
        <v>842</v>
      </c>
      <c r="AB87" s="990">
        <v>87.46</v>
      </c>
      <c r="AC87" s="991">
        <v>88.02</v>
      </c>
      <c r="AD87" s="991">
        <v>90.42</v>
      </c>
      <c r="AE87" s="997"/>
      <c r="AF87" s="989">
        <v>6.4029270523668913E-3</v>
      </c>
      <c r="AG87" s="969">
        <v>1.63</v>
      </c>
    </row>
    <row r="88" spans="1:33" ht="15.75" customHeight="1" x14ac:dyDescent="0.2">
      <c r="A88" s="958">
        <v>81</v>
      </c>
      <c r="B88" s="960">
        <v>30.21</v>
      </c>
      <c r="C88" s="960">
        <v>18.170000000000002</v>
      </c>
      <c r="D88" s="960"/>
      <c r="E88" s="960"/>
      <c r="F88" s="960">
        <v>18.13</v>
      </c>
      <c r="G88" s="960">
        <v>10.9</v>
      </c>
      <c r="H88" s="960">
        <v>24.17</v>
      </c>
      <c r="I88" s="960">
        <v>14.54</v>
      </c>
      <c r="J88" s="960">
        <v>60.42</v>
      </c>
      <c r="K88" s="960">
        <v>36.340000000000003</v>
      </c>
      <c r="L88" s="962"/>
      <c r="M88" s="962"/>
      <c r="N88" s="962">
        <v>36.26</v>
      </c>
      <c r="O88" s="962">
        <v>21.8</v>
      </c>
      <c r="P88" s="962">
        <v>48.34</v>
      </c>
      <c r="Q88" s="962">
        <v>29.08</v>
      </c>
      <c r="R88" s="962">
        <v>7765.3</v>
      </c>
      <c r="S88" s="962">
        <v>4532.1400000000003</v>
      </c>
      <c r="T88" s="962">
        <v>612.84</v>
      </c>
      <c r="U88" s="962">
        <v>362.68</v>
      </c>
      <c r="V88" s="962">
        <v>735.40800000000002</v>
      </c>
      <c r="W88" s="962">
        <v>435.21600000000001</v>
      </c>
      <c r="X88" s="962">
        <v>1838.52</v>
      </c>
      <c r="Y88" s="962">
        <v>1088.04</v>
      </c>
      <c r="Z88" s="962"/>
      <c r="AA88" s="986" t="s">
        <v>844</v>
      </c>
      <c r="AB88" s="990">
        <v>53</v>
      </c>
      <c r="AC88" s="991">
        <v>54</v>
      </c>
      <c r="AD88" s="991">
        <v>54.8</v>
      </c>
      <c r="AE88" s="997"/>
      <c r="AF88" s="989">
        <v>1.8867924528301883E-2</v>
      </c>
    </row>
    <row r="89" spans="1:33" ht="15.75" customHeight="1" x14ac:dyDescent="0.2">
      <c r="A89" s="958">
        <v>82</v>
      </c>
      <c r="B89" s="960">
        <v>30.51</v>
      </c>
      <c r="C89" s="960">
        <v>18.350000000000001</v>
      </c>
      <c r="D89" s="960"/>
      <c r="E89" s="960"/>
      <c r="F89" s="960">
        <v>18.309999999999999</v>
      </c>
      <c r="G89" s="960">
        <v>11.01</v>
      </c>
      <c r="H89" s="960">
        <v>24.41</v>
      </c>
      <c r="I89" s="960">
        <v>14.68</v>
      </c>
      <c r="J89" s="960">
        <v>61.02</v>
      </c>
      <c r="K89" s="960">
        <v>36.700000000000003</v>
      </c>
      <c r="L89" s="962"/>
      <c r="M89" s="962"/>
      <c r="N89" s="962">
        <v>36.619999999999997</v>
      </c>
      <c r="O89" s="962">
        <v>22.02</v>
      </c>
      <c r="P89" s="962">
        <v>48.82</v>
      </c>
      <c r="Q89" s="962">
        <v>29.36</v>
      </c>
      <c r="R89" s="962">
        <v>7765.3</v>
      </c>
      <c r="S89" s="962">
        <v>4532.1400000000003</v>
      </c>
      <c r="T89" s="962">
        <v>612.84</v>
      </c>
      <c r="U89" s="962">
        <v>362.68</v>
      </c>
      <c r="V89" s="962">
        <v>735.40800000000002</v>
      </c>
      <c r="W89" s="962">
        <v>435.21600000000001</v>
      </c>
      <c r="X89" s="962">
        <v>1838.52</v>
      </c>
      <c r="Y89" s="962">
        <v>1088.04</v>
      </c>
      <c r="Z89" s="962"/>
    </row>
    <row r="90" spans="1:33" ht="15.75" customHeight="1" x14ac:dyDescent="0.2">
      <c r="A90" s="958">
        <v>83</v>
      </c>
      <c r="B90" s="960">
        <v>30.82</v>
      </c>
      <c r="C90" s="960">
        <v>18.53</v>
      </c>
      <c r="D90" s="960"/>
      <c r="E90" s="960"/>
      <c r="F90" s="960">
        <v>18.489999999999998</v>
      </c>
      <c r="G90" s="960">
        <v>11.12</v>
      </c>
      <c r="H90" s="960">
        <v>24.66</v>
      </c>
      <c r="I90" s="960">
        <v>14.82</v>
      </c>
      <c r="J90" s="960">
        <v>61.64</v>
      </c>
      <c r="K90" s="960">
        <v>37.06</v>
      </c>
      <c r="L90" s="962"/>
      <c r="M90" s="962"/>
      <c r="N90" s="962">
        <v>36.979999999999997</v>
      </c>
      <c r="O90" s="962">
        <v>22.24</v>
      </c>
      <c r="P90" s="962">
        <v>49.32</v>
      </c>
      <c r="Q90" s="962">
        <v>29.64</v>
      </c>
      <c r="R90" s="962">
        <v>7765.3</v>
      </c>
      <c r="S90" s="962">
        <v>4532.1400000000003</v>
      </c>
      <c r="T90" s="962">
        <v>612.84</v>
      </c>
      <c r="U90" s="962">
        <v>362.68</v>
      </c>
      <c r="V90" s="962">
        <v>735.40800000000002</v>
      </c>
      <c r="W90" s="962">
        <v>435.21600000000001</v>
      </c>
      <c r="X90" s="962">
        <v>1838.52</v>
      </c>
      <c r="Y90" s="962">
        <v>1088.04</v>
      </c>
      <c r="Z90" s="962"/>
    </row>
    <row r="91" spans="1:33" ht="15.75" customHeight="1" x14ac:dyDescent="0.2">
      <c r="A91" s="958">
        <v>84</v>
      </c>
      <c r="B91" s="960">
        <v>31.12</v>
      </c>
      <c r="C91" s="960">
        <v>18.71</v>
      </c>
      <c r="D91" s="960"/>
      <c r="E91" s="960"/>
      <c r="F91" s="960">
        <v>18.670000000000002</v>
      </c>
      <c r="G91" s="960">
        <v>11.23</v>
      </c>
      <c r="H91" s="960">
        <v>24.9</v>
      </c>
      <c r="I91" s="960">
        <v>14.97</v>
      </c>
      <c r="J91" s="960">
        <v>62.24</v>
      </c>
      <c r="K91" s="960">
        <v>37.42</v>
      </c>
      <c r="L91" s="962"/>
      <c r="M91" s="962"/>
      <c r="N91" s="962">
        <v>37.340000000000003</v>
      </c>
      <c r="O91" s="962">
        <v>22.46</v>
      </c>
      <c r="P91" s="962">
        <v>49.8</v>
      </c>
      <c r="Q91" s="962">
        <v>29.94</v>
      </c>
      <c r="R91" s="962">
        <v>7765.3</v>
      </c>
      <c r="S91" s="962">
        <v>4532.1400000000003</v>
      </c>
      <c r="T91" s="962">
        <v>612.84</v>
      </c>
      <c r="U91" s="962">
        <v>362.68</v>
      </c>
      <c r="V91" s="962">
        <v>735.40800000000002</v>
      </c>
      <c r="W91" s="962">
        <v>435.21600000000001</v>
      </c>
      <c r="X91" s="962">
        <v>1838.52</v>
      </c>
      <c r="Y91" s="962">
        <v>1088.04</v>
      </c>
      <c r="Z91" s="962"/>
    </row>
    <row r="92" spans="1:33" ht="15.75" customHeight="1" x14ac:dyDescent="0.2">
      <c r="A92" s="958">
        <v>85</v>
      </c>
      <c r="B92" s="960">
        <v>31.43</v>
      </c>
      <c r="C92" s="960">
        <v>18.89</v>
      </c>
      <c r="D92" s="960"/>
      <c r="E92" s="960"/>
      <c r="F92" s="960">
        <v>18.86</v>
      </c>
      <c r="G92" s="960">
        <v>11.33</v>
      </c>
      <c r="H92" s="960">
        <v>25.14</v>
      </c>
      <c r="I92" s="960">
        <v>15.11</v>
      </c>
      <c r="J92" s="960">
        <v>62.86</v>
      </c>
      <c r="K92" s="960">
        <v>37.78</v>
      </c>
      <c r="L92" s="962"/>
      <c r="M92" s="962"/>
      <c r="N92" s="962">
        <v>37.72</v>
      </c>
      <c r="O92" s="962">
        <v>22.66</v>
      </c>
      <c r="P92" s="962">
        <v>50.28</v>
      </c>
      <c r="Q92" s="962">
        <v>30.22</v>
      </c>
      <c r="R92" s="962">
        <v>7765.3</v>
      </c>
      <c r="S92" s="962">
        <v>4532.1400000000003</v>
      </c>
      <c r="T92" s="962">
        <v>612.84</v>
      </c>
      <c r="U92" s="962">
        <v>362.68</v>
      </c>
      <c r="V92" s="962">
        <v>735.40800000000002</v>
      </c>
      <c r="W92" s="962">
        <v>435.21600000000001</v>
      </c>
      <c r="X92" s="962">
        <v>1838.52</v>
      </c>
      <c r="Y92" s="962">
        <v>1088.04</v>
      </c>
      <c r="Z92" s="962"/>
    </row>
    <row r="93" spans="1:33" ht="15.75" customHeight="1" x14ac:dyDescent="0.2">
      <c r="A93" s="958">
        <v>86</v>
      </c>
      <c r="B93" s="960">
        <v>31.73</v>
      </c>
      <c r="C93" s="960">
        <v>19.059999999999999</v>
      </c>
      <c r="D93" s="960"/>
      <c r="E93" s="960"/>
      <c r="F93" s="960">
        <v>19.04</v>
      </c>
      <c r="G93" s="960">
        <v>11.44</v>
      </c>
      <c r="H93" s="960">
        <v>25.38</v>
      </c>
      <c r="I93" s="960">
        <v>15.25</v>
      </c>
      <c r="J93" s="960">
        <v>63.46</v>
      </c>
      <c r="K93" s="960">
        <v>38.119999999999997</v>
      </c>
      <c r="L93" s="962"/>
      <c r="M93" s="962"/>
      <c r="N93" s="962">
        <v>38.08</v>
      </c>
      <c r="O93" s="962">
        <v>22.88</v>
      </c>
      <c r="P93" s="962">
        <v>50.76</v>
      </c>
      <c r="Q93" s="962">
        <v>30.5</v>
      </c>
      <c r="R93" s="962">
        <v>7765.3</v>
      </c>
      <c r="S93" s="962">
        <v>4532.1400000000003</v>
      </c>
      <c r="T93" s="962">
        <v>612.84</v>
      </c>
      <c r="U93" s="962">
        <v>362.68</v>
      </c>
      <c r="V93" s="962">
        <v>735.40800000000002</v>
      </c>
      <c r="W93" s="962">
        <v>435.21600000000001</v>
      </c>
      <c r="X93" s="962">
        <v>1838.52</v>
      </c>
      <c r="Y93" s="962">
        <v>1088.04</v>
      </c>
    </row>
    <row r="94" spans="1:33" ht="15.75" customHeight="1" x14ac:dyDescent="0.2">
      <c r="A94" s="958">
        <v>87</v>
      </c>
      <c r="B94" s="960">
        <v>32.04</v>
      </c>
      <c r="C94" s="960">
        <v>19.239999999999998</v>
      </c>
      <c r="D94" s="960"/>
      <c r="E94" s="960"/>
      <c r="F94" s="960">
        <v>19.22</v>
      </c>
      <c r="G94" s="960">
        <v>11.54</v>
      </c>
      <c r="H94" s="960">
        <v>25.63</v>
      </c>
      <c r="I94" s="960">
        <v>15.39</v>
      </c>
      <c r="J94" s="960">
        <v>64.08</v>
      </c>
      <c r="K94" s="960">
        <v>38.479999999999997</v>
      </c>
      <c r="L94" s="962"/>
      <c r="M94" s="962"/>
      <c r="N94" s="962">
        <v>38.44</v>
      </c>
      <c r="O94" s="962">
        <v>23.08</v>
      </c>
      <c r="P94" s="962">
        <v>51.26</v>
      </c>
      <c r="Q94" s="962">
        <v>30.78</v>
      </c>
      <c r="R94" s="962">
        <v>7765.3</v>
      </c>
      <c r="S94" s="962">
        <v>4532.1400000000003</v>
      </c>
      <c r="T94" s="962">
        <v>612.84</v>
      </c>
      <c r="U94" s="962">
        <v>362.68</v>
      </c>
      <c r="V94" s="962">
        <v>735.40800000000002</v>
      </c>
      <c r="W94" s="962">
        <v>435.21600000000001</v>
      </c>
      <c r="X94" s="962">
        <v>1838.52</v>
      </c>
      <c r="Y94" s="962">
        <v>1088.04</v>
      </c>
    </row>
    <row r="95" spans="1:33" ht="15.75" customHeight="1" x14ac:dyDescent="0.2">
      <c r="A95" s="958">
        <v>88</v>
      </c>
      <c r="B95" s="960">
        <v>32.340000000000003</v>
      </c>
      <c r="C95" s="960">
        <v>19.420000000000002</v>
      </c>
      <c r="D95" s="960"/>
      <c r="E95" s="960"/>
      <c r="F95" s="960">
        <v>19.399999999999999</v>
      </c>
      <c r="G95" s="960">
        <v>11.65</v>
      </c>
      <c r="H95" s="960">
        <v>25.87</v>
      </c>
      <c r="I95" s="960">
        <v>15.54</v>
      </c>
      <c r="J95" s="960">
        <v>64.680000000000007</v>
      </c>
      <c r="K95" s="960">
        <v>38.840000000000003</v>
      </c>
      <c r="L95" s="962"/>
      <c r="M95" s="962"/>
      <c r="N95" s="962">
        <v>38.799999999999997</v>
      </c>
      <c r="O95" s="962">
        <v>23.3</v>
      </c>
      <c r="P95" s="962">
        <v>51.74</v>
      </c>
      <c r="Q95" s="962">
        <v>31.08</v>
      </c>
      <c r="R95" s="962">
        <v>7765.3</v>
      </c>
      <c r="S95" s="962">
        <v>4532.1400000000003</v>
      </c>
      <c r="T95" s="962">
        <v>612.84</v>
      </c>
      <c r="U95" s="962">
        <v>362.68</v>
      </c>
      <c r="V95" s="962">
        <v>735.40800000000002</v>
      </c>
      <c r="W95" s="962">
        <v>435.21600000000001</v>
      </c>
      <c r="X95" s="962">
        <v>1838.52</v>
      </c>
      <c r="Y95" s="962">
        <v>1088.04</v>
      </c>
    </row>
    <row r="96" spans="1:33" ht="15.75" customHeight="1" x14ac:dyDescent="0.2">
      <c r="A96" s="958">
        <v>89</v>
      </c>
      <c r="B96" s="960">
        <v>32.65</v>
      </c>
      <c r="C96" s="960">
        <v>19.600000000000001</v>
      </c>
      <c r="D96" s="960"/>
      <c r="E96" s="960"/>
      <c r="F96" s="960">
        <v>19.59</v>
      </c>
      <c r="G96" s="960">
        <v>11.76</v>
      </c>
      <c r="H96" s="960">
        <v>26.12</v>
      </c>
      <c r="I96" s="960">
        <v>15.68</v>
      </c>
      <c r="J96" s="960">
        <v>65.3</v>
      </c>
      <c r="K96" s="960">
        <v>39.200000000000003</v>
      </c>
      <c r="L96" s="962"/>
      <c r="M96" s="962"/>
      <c r="N96" s="962">
        <v>39.18</v>
      </c>
      <c r="O96" s="962">
        <v>23.52</v>
      </c>
      <c r="P96" s="962">
        <v>52.24</v>
      </c>
      <c r="Q96" s="962">
        <v>31.36</v>
      </c>
      <c r="R96" s="962">
        <v>7765.3</v>
      </c>
      <c r="S96" s="962">
        <v>4532.1400000000003</v>
      </c>
      <c r="T96" s="962">
        <v>612.84</v>
      </c>
      <c r="U96" s="962">
        <v>362.68</v>
      </c>
      <c r="V96" s="962">
        <v>735.40800000000002</v>
      </c>
      <c r="W96" s="962">
        <v>435.21600000000001</v>
      </c>
      <c r="X96" s="962">
        <v>1838.52</v>
      </c>
      <c r="Y96" s="962">
        <v>1088.04</v>
      </c>
    </row>
    <row r="97" spans="1:25" ht="15.75" customHeight="1" x14ac:dyDescent="0.2">
      <c r="A97" s="958">
        <v>90</v>
      </c>
      <c r="B97" s="960">
        <v>32.950000000000003</v>
      </c>
      <c r="C97" s="960">
        <v>19.78</v>
      </c>
      <c r="D97" s="960"/>
      <c r="E97" s="960"/>
      <c r="F97" s="960">
        <v>19.77</v>
      </c>
      <c r="G97" s="960">
        <v>11.87</v>
      </c>
      <c r="H97" s="960">
        <v>26.36</v>
      </c>
      <c r="I97" s="960">
        <v>15.82</v>
      </c>
      <c r="J97" s="960">
        <v>65.900000000000006</v>
      </c>
      <c r="K97" s="960">
        <v>39.56</v>
      </c>
      <c r="L97" s="962"/>
      <c r="M97" s="962"/>
      <c r="N97" s="962">
        <v>39.54</v>
      </c>
      <c r="O97" s="962">
        <v>23.74</v>
      </c>
      <c r="P97" s="962">
        <v>52.72</v>
      </c>
      <c r="Q97" s="962">
        <v>31.64</v>
      </c>
      <c r="R97" s="962">
        <v>7765.3</v>
      </c>
      <c r="S97" s="962">
        <v>4532.1400000000003</v>
      </c>
      <c r="T97" s="962">
        <v>612.84</v>
      </c>
      <c r="U97" s="962">
        <v>362.68</v>
      </c>
      <c r="V97" s="962">
        <v>735.40800000000002</v>
      </c>
      <c r="W97" s="962">
        <v>435.21600000000001</v>
      </c>
      <c r="X97" s="962">
        <v>1838.52</v>
      </c>
      <c r="Y97" s="962">
        <v>1088.04</v>
      </c>
    </row>
    <row r="98" spans="1:25" ht="15.75" customHeight="1" x14ac:dyDescent="0.2">
      <c r="A98" s="958">
        <v>91</v>
      </c>
      <c r="B98" s="960">
        <v>33.229999999999997</v>
      </c>
      <c r="C98" s="960">
        <v>19.940000000000001</v>
      </c>
      <c r="D98" s="960"/>
      <c r="E98" s="960"/>
      <c r="F98" s="960">
        <v>19.940000000000001</v>
      </c>
      <c r="G98" s="960">
        <v>11.96</v>
      </c>
      <c r="H98" s="960">
        <v>26.58</v>
      </c>
      <c r="I98" s="960">
        <v>15.95</v>
      </c>
      <c r="J98" s="960">
        <v>66.459999999999994</v>
      </c>
      <c r="K98" s="960">
        <v>39.880000000000003</v>
      </c>
      <c r="L98" s="962"/>
      <c r="M98" s="962"/>
      <c r="N98" s="962">
        <v>39.880000000000003</v>
      </c>
      <c r="O98" s="962">
        <v>23.92</v>
      </c>
      <c r="P98" s="962">
        <v>53.16</v>
      </c>
      <c r="Q98" s="962">
        <v>31.9</v>
      </c>
      <c r="R98" s="962"/>
      <c r="S98" s="962"/>
      <c r="T98" s="962"/>
      <c r="U98" s="962"/>
      <c r="V98" s="962"/>
      <c r="W98" s="962"/>
    </row>
    <row r="99" spans="1:25" ht="15.75" customHeight="1" x14ac:dyDescent="0.2">
      <c r="A99" s="958">
        <v>92</v>
      </c>
      <c r="B99" s="960">
        <v>33.5</v>
      </c>
      <c r="C99" s="960">
        <v>20.100000000000001</v>
      </c>
      <c r="D99" s="960"/>
      <c r="E99" s="960"/>
      <c r="F99" s="960">
        <v>20.100000000000001</v>
      </c>
      <c r="G99" s="960">
        <v>12.06</v>
      </c>
      <c r="H99" s="960">
        <v>26.8</v>
      </c>
      <c r="I99" s="960">
        <v>16.079999999999998</v>
      </c>
      <c r="J99" s="960">
        <v>67</v>
      </c>
      <c r="K99" s="960">
        <v>40.200000000000003</v>
      </c>
      <c r="L99" s="962"/>
      <c r="M99" s="962"/>
      <c r="N99" s="962">
        <v>40.200000000000003</v>
      </c>
      <c r="O99" s="962">
        <v>24.12</v>
      </c>
      <c r="P99" s="962">
        <v>53.6</v>
      </c>
      <c r="Q99" s="962">
        <v>32.159999999999997</v>
      </c>
      <c r="R99" s="962"/>
      <c r="S99" s="962"/>
      <c r="T99" s="962"/>
      <c r="U99" s="962"/>
      <c r="V99" s="962"/>
      <c r="W99" s="962"/>
    </row>
    <row r="100" spans="1:25" ht="15.75" customHeight="1" x14ac:dyDescent="0.2">
      <c r="A100" s="958">
        <v>93</v>
      </c>
      <c r="B100" s="960">
        <v>33.770000000000003</v>
      </c>
      <c r="C100" s="960">
        <v>20.260000000000002</v>
      </c>
      <c r="D100" s="960"/>
      <c r="E100" s="960"/>
      <c r="F100" s="960">
        <v>20.260000000000002</v>
      </c>
      <c r="G100" s="960">
        <v>12.16</v>
      </c>
      <c r="H100" s="960">
        <v>27.02</v>
      </c>
      <c r="I100" s="960">
        <v>16.21</v>
      </c>
      <c r="J100" s="960">
        <v>67.540000000000006</v>
      </c>
      <c r="K100" s="960">
        <v>40.520000000000003</v>
      </c>
      <c r="L100" s="962"/>
      <c r="M100" s="962"/>
      <c r="N100" s="962">
        <v>40.520000000000003</v>
      </c>
      <c r="O100" s="962">
        <v>24.32</v>
      </c>
      <c r="P100" s="962">
        <v>54.04</v>
      </c>
      <c r="Q100" s="962">
        <v>32.42</v>
      </c>
      <c r="R100" s="995"/>
      <c r="S100" s="995"/>
      <c r="T100" s="962"/>
      <c r="U100" s="962"/>
      <c r="V100" s="962"/>
      <c r="W100" s="962"/>
    </row>
    <row r="101" spans="1:25" ht="15.75" customHeight="1" x14ac:dyDescent="0.2">
      <c r="A101" s="958">
        <v>94</v>
      </c>
      <c r="B101" s="960">
        <v>34.04</v>
      </c>
      <c r="C101" s="960">
        <v>20.420000000000002</v>
      </c>
      <c r="D101" s="960"/>
      <c r="E101" s="960"/>
      <c r="F101" s="960">
        <v>20.420000000000002</v>
      </c>
      <c r="G101" s="960">
        <v>12.25</v>
      </c>
      <c r="H101" s="960">
        <v>27.23</v>
      </c>
      <c r="I101" s="960">
        <v>16.34</v>
      </c>
      <c r="J101" s="960">
        <v>68.08</v>
      </c>
      <c r="K101" s="960">
        <v>40.840000000000003</v>
      </c>
      <c r="L101" s="962"/>
      <c r="M101" s="962"/>
      <c r="N101" s="962">
        <v>40.840000000000003</v>
      </c>
      <c r="O101" s="962">
        <v>24.5</v>
      </c>
      <c r="P101" s="962">
        <v>54.46</v>
      </c>
      <c r="Q101" s="962">
        <v>32.68</v>
      </c>
      <c r="R101" s="995"/>
      <c r="S101" s="995"/>
      <c r="T101" s="962"/>
      <c r="U101" s="962"/>
      <c r="V101" s="962"/>
      <c r="W101" s="962"/>
    </row>
    <row r="102" spans="1:25" ht="15.75" customHeight="1" x14ac:dyDescent="0.2">
      <c r="A102" s="958">
        <v>95</v>
      </c>
      <c r="B102" s="960">
        <v>34.32</v>
      </c>
      <c r="C102" s="960">
        <v>20.58</v>
      </c>
      <c r="D102" s="960"/>
      <c r="E102" s="960"/>
      <c r="F102" s="960">
        <v>20.59</v>
      </c>
      <c r="G102" s="960">
        <v>12.35</v>
      </c>
      <c r="H102" s="960">
        <v>27.46</v>
      </c>
      <c r="I102" s="960">
        <v>16.46</v>
      </c>
      <c r="J102" s="960">
        <v>68.64</v>
      </c>
      <c r="K102" s="960">
        <v>41.16</v>
      </c>
      <c r="L102" s="962"/>
      <c r="M102" s="962"/>
      <c r="N102" s="962">
        <v>41.18</v>
      </c>
      <c r="O102" s="962">
        <v>24.7</v>
      </c>
      <c r="P102" s="962">
        <v>54.92</v>
      </c>
      <c r="Q102" s="962">
        <v>32.92</v>
      </c>
      <c r="R102" s="995"/>
      <c r="S102" s="995"/>
      <c r="T102" s="962"/>
      <c r="U102" s="962"/>
      <c r="V102" s="962"/>
      <c r="W102" s="962"/>
    </row>
    <row r="103" spans="1:25" ht="15.75" customHeight="1" x14ac:dyDescent="0.2">
      <c r="A103" s="958">
        <v>96</v>
      </c>
      <c r="B103" s="960">
        <v>34.590000000000003</v>
      </c>
      <c r="C103" s="960">
        <v>20.74</v>
      </c>
      <c r="D103" s="960"/>
      <c r="E103" s="960"/>
      <c r="F103" s="960">
        <v>20.75</v>
      </c>
      <c r="G103" s="960">
        <v>12.44</v>
      </c>
      <c r="H103" s="960">
        <v>27.67</v>
      </c>
      <c r="I103" s="960">
        <v>16.59</v>
      </c>
      <c r="J103" s="960">
        <v>69.180000000000007</v>
      </c>
      <c r="K103" s="960">
        <v>41.48</v>
      </c>
      <c r="L103" s="962"/>
      <c r="M103" s="962"/>
      <c r="N103" s="962">
        <v>41.5</v>
      </c>
      <c r="O103" s="962">
        <v>24.88</v>
      </c>
      <c r="P103" s="962">
        <v>55.34</v>
      </c>
      <c r="Q103" s="962">
        <v>33.18</v>
      </c>
      <c r="R103" s="962"/>
      <c r="S103" s="962"/>
      <c r="T103" s="962"/>
      <c r="U103" s="962"/>
      <c r="V103" s="962"/>
      <c r="W103" s="962"/>
    </row>
    <row r="104" spans="1:25" ht="15.75" customHeight="1" x14ac:dyDescent="0.2">
      <c r="A104" s="958">
        <v>97</v>
      </c>
      <c r="B104" s="960">
        <v>34.86</v>
      </c>
      <c r="C104" s="960">
        <v>20.9</v>
      </c>
      <c r="D104" s="960"/>
      <c r="E104" s="960"/>
      <c r="F104" s="960">
        <v>20.92</v>
      </c>
      <c r="G104" s="960">
        <v>12.54</v>
      </c>
      <c r="H104" s="960">
        <v>27.89</v>
      </c>
      <c r="I104" s="960">
        <v>16.72</v>
      </c>
      <c r="J104" s="960">
        <v>69.72</v>
      </c>
      <c r="K104" s="960">
        <v>41.8</v>
      </c>
      <c r="L104" s="962"/>
      <c r="M104" s="962"/>
      <c r="N104" s="962">
        <v>41.84</v>
      </c>
      <c r="O104" s="962">
        <v>25.08</v>
      </c>
      <c r="P104" s="962">
        <v>55.78</v>
      </c>
      <c r="Q104" s="962">
        <v>33.44</v>
      </c>
      <c r="R104" s="962"/>
      <c r="S104" s="962"/>
      <c r="T104" s="962"/>
      <c r="U104" s="962"/>
      <c r="V104" s="962"/>
      <c r="W104" s="962"/>
    </row>
    <row r="105" spans="1:25" ht="15.75" customHeight="1" x14ac:dyDescent="0.2">
      <c r="A105" s="958">
        <v>98</v>
      </c>
      <c r="B105" s="960">
        <v>35.130000000000003</v>
      </c>
      <c r="C105" s="960">
        <v>21.06</v>
      </c>
      <c r="D105" s="960"/>
      <c r="E105" s="960"/>
      <c r="F105" s="960">
        <v>21.08</v>
      </c>
      <c r="G105" s="960">
        <v>12.64</v>
      </c>
      <c r="H105" s="960">
        <v>28.1</v>
      </c>
      <c r="I105" s="960">
        <v>16.850000000000001</v>
      </c>
      <c r="J105" s="960">
        <v>70.260000000000005</v>
      </c>
      <c r="K105" s="960">
        <v>42.12</v>
      </c>
      <c r="L105" s="962"/>
      <c r="M105" s="962"/>
      <c r="N105" s="962">
        <v>42.16</v>
      </c>
      <c r="O105" s="962">
        <v>25.28</v>
      </c>
      <c r="P105" s="962">
        <v>56.2</v>
      </c>
      <c r="Q105" s="962">
        <v>33.700000000000003</v>
      </c>
      <c r="R105" s="962"/>
      <c r="S105" s="962"/>
      <c r="T105" s="962"/>
      <c r="U105" s="962"/>
      <c r="V105" s="962"/>
      <c r="W105" s="962"/>
    </row>
    <row r="106" spans="1:25" ht="15.75" customHeight="1" x14ac:dyDescent="0.2">
      <c r="A106" s="958">
        <v>99</v>
      </c>
      <c r="B106" s="960">
        <v>35.4</v>
      </c>
      <c r="C106" s="960">
        <v>21.22</v>
      </c>
      <c r="D106" s="960"/>
      <c r="E106" s="960"/>
      <c r="F106" s="960">
        <v>21.24</v>
      </c>
      <c r="G106" s="960">
        <v>12.73</v>
      </c>
      <c r="H106" s="960">
        <v>28.32</v>
      </c>
      <c r="I106" s="960">
        <v>16.98</v>
      </c>
      <c r="J106" s="960">
        <v>70.8</v>
      </c>
      <c r="K106" s="960">
        <v>42.44</v>
      </c>
      <c r="L106" s="962"/>
      <c r="M106" s="962"/>
      <c r="N106" s="962">
        <v>42.48</v>
      </c>
      <c r="O106" s="962">
        <v>25.46</v>
      </c>
      <c r="P106" s="962">
        <v>56.64</v>
      </c>
      <c r="Q106" s="962">
        <v>33.96</v>
      </c>
      <c r="R106" s="962"/>
      <c r="S106" s="962"/>
      <c r="T106" s="962"/>
      <c r="U106" s="962"/>
      <c r="V106" s="962"/>
      <c r="W106" s="962"/>
    </row>
    <row r="107" spans="1:25" ht="15.75" customHeight="1" x14ac:dyDescent="0.2">
      <c r="A107" s="958">
        <v>100</v>
      </c>
      <c r="B107" s="960">
        <v>35.68</v>
      </c>
      <c r="C107" s="960">
        <v>21.38</v>
      </c>
      <c r="D107" s="960"/>
      <c r="E107" s="960"/>
      <c r="F107" s="960">
        <v>21.41</v>
      </c>
      <c r="G107" s="960">
        <v>12.83</v>
      </c>
      <c r="H107" s="960">
        <v>28.54</v>
      </c>
      <c r="I107" s="960">
        <v>17.100000000000001</v>
      </c>
      <c r="J107" s="960">
        <v>71.36</v>
      </c>
      <c r="K107" s="960">
        <v>42.76</v>
      </c>
      <c r="L107" s="962"/>
      <c r="M107" s="962"/>
      <c r="N107" s="962">
        <v>42.82</v>
      </c>
      <c r="O107" s="962">
        <v>25.66</v>
      </c>
      <c r="P107" s="962">
        <v>57.08</v>
      </c>
      <c r="Q107" s="962">
        <v>34.200000000000003</v>
      </c>
      <c r="R107" s="962"/>
      <c r="S107" s="962"/>
      <c r="T107" s="962"/>
      <c r="U107" s="962"/>
      <c r="V107" s="962"/>
      <c r="W107" s="962"/>
    </row>
    <row r="108" spans="1:25" ht="15.75" customHeight="1" x14ac:dyDescent="0.2">
      <c r="A108" s="958">
        <v>101</v>
      </c>
      <c r="B108" s="960">
        <v>35.93</v>
      </c>
      <c r="C108" s="960">
        <v>21.53</v>
      </c>
      <c r="D108" s="960"/>
      <c r="E108" s="960"/>
      <c r="F108" s="960">
        <v>21.56</v>
      </c>
      <c r="G108" s="960">
        <v>12.92</v>
      </c>
      <c r="H108" s="960">
        <v>28.74</v>
      </c>
      <c r="I108" s="960">
        <v>17.22</v>
      </c>
      <c r="J108" s="960">
        <v>71.86</v>
      </c>
      <c r="K108" s="960">
        <v>43.06</v>
      </c>
      <c r="L108" s="962"/>
      <c r="M108" s="962"/>
      <c r="N108" s="962">
        <v>43.12</v>
      </c>
      <c r="O108" s="962">
        <v>25.84</v>
      </c>
      <c r="P108" s="962">
        <v>57.48</v>
      </c>
      <c r="Q108" s="962">
        <v>34.44</v>
      </c>
      <c r="R108" s="962"/>
      <c r="S108" s="962"/>
      <c r="T108" s="962"/>
      <c r="U108" s="962"/>
      <c r="V108" s="962"/>
      <c r="W108" s="962"/>
    </row>
    <row r="109" spans="1:25" ht="15.75" customHeight="1" x14ac:dyDescent="0.2">
      <c r="A109" s="958">
        <v>102</v>
      </c>
      <c r="B109" s="960">
        <v>36.18</v>
      </c>
      <c r="C109" s="960">
        <v>21.68</v>
      </c>
      <c r="D109" s="960"/>
      <c r="E109" s="960"/>
      <c r="F109" s="960">
        <v>21.71</v>
      </c>
      <c r="G109" s="960">
        <v>13.01</v>
      </c>
      <c r="H109" s="960">
        <v>28.94</v>
      </c>
      <c r="I109" s="960">
        <v>17.34</v>
      </c>
      <c r="J109" s="960">
        <v>72.36</v>
      </c>
      <c r="K109" s="960">
        <v>43.36</v>
      </c>
      <c r="L109" s="962"/>
      <c r="M109" s="962"/>
      <c r="N109" s="962">
        <v>43.42</v>
      </c>
      <c r="O109" s="962">
        <v>26.02</v>
      </c>
      <c r="P109" s="962">
        <v>57.88</v>
      </c>
      <c r="Q109" s="962">
        <v>34.68</v>
      </c>
      <c r="R109" s="962"/>
      <c r="S109" s="962"/>
      <c r="T109" s="962"/>
      <c r="U109" s="962"/>
      <c r="V109" s="962"/>
      <c r="W109" s="962"/>
    </row>
    <row r="110" spans="1:25" ht="15.75" customHeight="1" x14ac:dyDescent="0.2">
      <c r="A110" s="958">
        <v>103</v>
      </c>
      <c r="B110" s="960">
        <v>36.44</v>
      </c>
      <c r="C110" s="960">
        <v>21.83</v>
      </c>
      <c r="D110" s="960"/>
      <c r="E110" s="960"/>
      <c r="F110" s="960">
        <v>21.86</v>
      </c>
      <c r="G110" s="960">
        <v>13.1</v>
      </c>
      <c r="H110" s="960">
        <v>29.15</v>
      </c>
      <c r="I110" s="960">
        <v>17.46</v>
      </c>
      <c r="J110" s="960">
        <v>72.88</v>
      </c>
      <c r="K110" s="960">
        <v>43.66</v>
      </c>
      <c r="L110" s="962"/>
      <c r="M110" s="962"/>
      <c r="N110" s="962">
        <v>43.72</v>
      </c>
      <c r="O110" s="962">
        <v>26.2</v>
      </c>
      <c r="P110" s="962">
        <v>58.3</v>
      </c>
      <c r="Q110" s="962">
        <v>34.92</v>
      </c>
      <c r="R110" s="962"/>
      <c r="S110" s="962"/>
      <c r="T110" s="962"/>
      <c r="U110" s="962"/>
      <c r="V110" s="962"/>
      <c r="W110" s="962"/>
    </row>
    <row r="111" spans="1:25" ht="15.75" customHeight="1" x14ac:dyDescent="0.2">
      <c r="A111" s="958">
        <v>104</v>
      </c>
      <c r="B111" s="960">
        <v>36.69</v>
      </c>
      <c r="C111" s="960">
        <v>21.98</v>
      </c>
      <c r="D111" s="960"/>
      <c r="E111" s="960"/>
      <c r="F111" s="960">
        <v>22.01</v>
      </c>
      <c r="G111" s="960">
        <v>13.19</v>
      </c>
      <c r="H111" s="960">
        <v>29.35</v>
      </c>
      <c r="I111" s="960">
        <v>17.579999999999998</v>
      </c>
      <c r="J111" s="960">
        <v>73.38</v>
      </c>
      <c r="K111" s="960">
        <v>43.96</v>
      </c>
      <c r="L111" s="962"/>
      <c r="M111" s="962"/>
      <c r="N111" s="962">
        <v>44.02</v>
      </c>
      <c r="O111" s="962">
        <v>26.38</v>
      </c>
      <c r="P111" s="962">
        <v>58.7</v>
      </c>
      <c r="Q111" s="962">
        <v>35.159999999999997</v>
      </c>
      <c r="R111" s="962"/>
      <c r="S111" s="962"/>
      <c r="T111" s="962"/>
      <c r="U111" s="962"/>
      <c r="V111" s="962"/>
      <c r="W111" s="962"/>
    </row>
    <row r="112" spans="1:25" ht="15.75" customHeight="1" x14ac:dyDescent="0.2">
      <c r="A112" s="958">
        <v>105</v>
      </c>
      <c r="B112" s="960">
        <v>36.950000000000003</v>
      </c>
      <c r="C112" s="960">
        <v>22.13</v>
      </c>
      <c r="D112" s="960"/>
      <c r="E112" s="960"/>
      <c r="F112" s="960">
        <v>22.17</v>
      </c>
      <c r="G112" s="960">
        <v>13.28</v>
      </c>
      <c r="H112" s="960">
        <v>29.56</v>
      </c>
      <c r="I112" s="960">
        <v>17.7</v>
      </c>
      <c r="J112" s="960">
        <v>73.900000000000006</v>
      </c>
      <c r="K112" s="960">
        <v>44.26</v>
      </c>
      <c r="L112" s="962"/>
      <c r="M112" s="962"/>
      <c r="N112" s="962">
        <v>44.34</v>
      </c>
      <c r="O112" s="962">
        <v>26.56</v>
      </c>
      <c r="P112" s="962">
        <v>59.12</v>
      </c>
      <c r="Q112" s="962">
        <v>35.4</v>
      </c>
      <c r="R112" s="962"/>
      <c r="S112" s="962"/>
      <c r="T112" s="962"/>
      <c r="U112" s="962"/>
      <c r="V112" s="962"/>
      <c r="W112" s="962"/>
    </row>
    <row r="113" spans="1:23" ht="15.75" customHeight="1" x14ac:dyDescent="0.2">
      <c r="A113" s="958">
        <v>106</v>
      </c>
      <c r="B113" s="960">
        <v>37.200000000000003</v>
      </c>
      <c r="C113" s="960">
        <v>22.28</v>
      </c>
      <c r="D113" s="960"/>
      <c r="E113" s="960"/>
      <c r="F113" s="960">
        <v>22.32</v>
      </c>
      <c r="G113" s="960">
        <v>13.37</v>
      </c>
      <c r="H113" s="960">
        <v>29.76</v>
      </c>
      <c r="I113" s="960">
        <v>17.82</v>
      </c>
      <c r="J113" s="960">
        <v>74.400000000000006</v>
      </c>
      <c r="K113" s="960">
        <v>44.56</v>
      </c>
      <c r="L113" s="962"/>
      <c r="M113" s="962"/>
      <c r="N113" s="962">
        <v>44.64</v>
      </c>
      <c r="O113" s="962">
        <v>26.74</v>
      </c>
      <c r="P113" s="962">
        <v>59.52</v>
      </c>
      <c r="Q113" s="962">
        <v>35.64</v>
      </c>
      <c r="R113" s="962"/>
      <c r="S113" s="962"/>
      <c r="T113" s="962"/>
      <c r="U113" s="962"/>
      <c r="V113" s="962"/>
      <c r="W113" s="962"/>
    </row>
    <row r="114" spans="1:23" ht="15.75" customHeight="1" x14ac:dyDescent="0.2">
      <c r="A114" s="958">
        <v>107</v>
      </c>
      <c r="B114" s="960">
        <v>37.46</v>
      </c>
      <c r="C114" s="960">
        <v>22.43</v>
      </c>
      <c r="D114" s="960"/>
      <c r="E114" s="960"/>
      <c r="F114" s="960">
        <v>22.48</v>
      </c>
      <c r="G114" s="960">
        <v>13.46</v>
      </c>
      <c r="H114" s="960">
        <v>29.97</v>
      </c>
      <c r="I114" s="960">
        <v>17.940000000000001</v>
      </c>
      <c r="J114" s="960">
        <v>74.92</v>
      </c>
      <c r="K114" s="960">
        <v>44.86</v>
      </c>
      <c r="L114" s="962"/>
      <c r="M114" s="962"/>
      <c r="N114" s="962">
        <v>44.96</v>
      </c>
      <c r="O114" s="962">
        <v>26.92</v>
      </c>
      <c r="P114" s="962">
        <v>59.94</v>
      </c>
      <c r="Q114" s="962">
        <v>35.880000000000003</v>
      </c>
      <c r="R114" s="962"/>
      <c r="S114" s="962"/>
      <c r="T114" s="962"/>
      <c r="U114" s="962"/>
      <c r="V114" s="962"/>
      <c r="W114" s="962"/>
    </row>
    <row r="115" spans="1:23" ht="15.75" customHeight="1" x14ac:dyDescent="0.2">
      <c r="A115" s="958">
        <v>108</v>
      </c>
      <c r="B115" s="960">
        <v>37.71</v>
      </c>
      <c r="C115" s="960">
        <v>22.58</v>
      </c>
      <c r="D115" s="960"/>
      <c r="E115" s="960"/>
      <c r="F115" s="960">
        <v>22.63</v>
      </c>
      <c r="G115" s="960">
        <v>13.55</v>
      </c>
      <c r="H115" s="960">
        <v>30.17</v>
      </c>
      <c r="I115" s="960">
        <v>18.059999999999999</v>
      </c>
      <c r="J115" s="960">
        <v>75.42</v>
      </c>
      <c r="K115" s="960">
        <v>45.16</v>
      </c>
      <c r="L115" s="962"/>
      <c r="M115" s="962"/>
      <c r="N115" s="962">
        <v>45.26</v>
      </c>
      <c r="O115" s="962">
        <v>27.1</v>
      </c>
      <c r="P115" s="962">
        <v>60.34</v>
      </c>
      <c r="Q115" s="962">
        <v>36.119999999999997</v>
      </c>
      <c r="R115" s="962"/>
      <c r="S115" s="962"/>
      <c r="T115" s="962"/>
      <c r="U115" s="962"/>
      <c r="V115" s="962"/>
      <c r="W115" s="962"/>
    </row>
    <row r="116" spans="1:23" ht="15.75" customHeight="1" x14ac:dyDescent="0.2">
      <c r="A116" s="958">
        <v>109</v>
      </c>
      <c r="B116" s="960">
        <v>37.96</v>
      </c>
      <c r="C116" s="960">
        <v>22.73</v>
      </c>
      <c r="D116" s="960"/>
      <c r="E116" s="960"/>
      <c r="F116" s="960">
        <v>22.78</v>
      </c>
      <c r="G116" s="960">
        <v>13.64</v>
      </c>
      <c r="H116" s="960">
        <v>30.37</v>
      </c>
      <c r="I116" s="960">
        <v>18.18</v>
      </c>
      <c r="J116" s="960">
        <v>75.92</v>
      </c>
      <c r="K116" s="960">
        <v>45.46</v>
      </c>
      <c r="L116" s="962"/>
      <c r="M116" s="962"/>
      <c r="N116" s="962">
        <v>45.56</v>
      </c>
      <c r="O116" s="962">
        <v>27.28</v>
      </c>
      <c r="P116" s="962">
        <v>60.74</v>
      </c>
      <c r="Q116" s="962">
        <v>36.36</v>
      </c>
      <c r="R116" s="962"/>
      <c r="S116" s="962"/>
      <c r="T116" s="962"/>
      <c r="U116" s="962"/>
      <c r="V116" s="962"/>
      <c r="W116" s="962"/>
    </row>
    <row r="117" spans="1:23" ht="15.75" customHeight="1" x14ac:dyDescent="0.2">
      <c r="A117" s="958">
        <v>110</v>
      </c>
      <c r="B117" s="960">
        <v>38.22</v>
      </c>
      <c r="C117" s="960">
        <v>22.87</v>
      </c>
      <c r="D117" s="960"/>
      <c r="E117" s="960"/>
      <c r="F117" s="960">
        <v>22.93</v>
      </c>
      <c r="G117" s="960">
        <v>13.72</v>
      </c>
      <c r="H117" s="960">
        <v>30.58</v>
      </c>
      <c r="I117" s="960">
        <v>18.3</v>
      </c>
      <c r="J117" s="960">
        <v>76.44</v>
      </c>
      <c r="K117" s="960">
        <v>45.74</v>
      </c>
      <c r="L117" s="962"/>
      <c r="M117" s="962"/>
      <c r="N117" s="962">
        <v>45.86</v>
      </c>
      <c r="O117" s="962">
        <v>27.44</v>
      </c>
      <c r="P117" s="962">
        <v>61.16</v>
      </c>
      <c r="Q117" s="962">
        <v>36.6</v>
      </c>
      <c r="R117" s="962"/>
      <c r="S117" s="962"/>
      <c r="T117" s="962"/>
      <c r="U117" s="962"/>
      <c r="V117" s="962"/>
      <c r="W117" s="962"/>
    </row>
    <row r="118" spans="1:23" ht="15.75" customHeight="1" x14ac:dyDescent="0.2">
      <c r="A118" s="958">
        <v>111</v>
      </c>
      <c r="B118" s="960">
        <v>38.47</v>
      </c>
      <c r="C118" s="960">
        <v>23.02</v>
      </c>
      <c r="D118" s="960"/>
      <c r="E118" s="960"/>
      <c r="F118" s="960">
        <v>23.08</v>
      </c>
      <c r="G118" s="960">
        <v>13.81</v>
      </c>
      <c r="H118" s="960">
        <v>30.78</v>
      </c>
      <c r="I118" s="960">
        <v>18.420000000000002</v>
      </c>
      <c r="J118" s="960">
        <v>76.94</v>
      </c>
      <c r="K118" s="960">
        <v>46.04</v>
      </c>
      <c r="L118" s="962"/>
      <c r="M118" s="962"/>
      <c r="N118" s="962">
        <v>46.16</v>
      </c>
      <c r="O118" s="962">
        <v>27.62</v>
      </c>
      <c r="P118" s="962">
        <v>61.56</v>
      </c>
      <c r="Q118" s="962">
        <v>36.840000000000003</v>
      </c>
      <c r="R118" s="962"/>
      <c r="S118" s="962"/>
      <c r="T118" s="962"/>
      <c r="U118" s="962"/>
      <c r="V118" s="962"/>
      <c r="W118" s="962"/>
    </row>
    <row r="119" spans="1:23" ht="15.75" customHeight="1" x14ac:dyDescent="0.2">
      <c r="A119" s="958">
        <v>112</v>
      </c>
      <c r="B119" s="960">
        <v>38.729999999999997</v>
      </c>
      <c r="C119" s="960">
        <v>23.17</v>
      </c>
      <c r="D119" s="960"/>
      <c r="E119" s="960"/>
      <c r="F119" s="960">
        <v>23.24</v>
      </c>
      <c r="G119" s="960">
        <v>13.9</v>
      </c>
      <c r="H119" s="960">
        <v>30.98</v>
      </c>
      <c r="I119" s="960">
        <v>18.54</v>
      </c>
      <c r="J119" s="960">
        <v>77.459999999999994</v>
      </c>
      <c r="K119" s="960">
        <v>46.34</v>
      </c>
      <c r="L119" s="962"/>
      <c r="M119" s="962"/>
      <c r="N119" s="962">
        <v>46.48</v>
      </c>
      <c r="O119" s="962">
        <v>27.8</v>
      </c>
      <c r="P119" s="962">
        <v>61.96</v>
      </c>
      <c r="Q119" s="962">
        <v>37.08</v>
      </c>
      <c r="R119" s="962"/>
      <c r="S119" s="962"/>
      <c r="T119" s="962"/>
      <c r="U119" s="962"/>
      <c r="V119" s="962"/>
      <c r="W119" s="962"/>
    </row>
    <row r="120" spans="1:23" ht="15.75" customHeight="1" x14ac:dyDescent="0.2">
      <c r="A120" s="958">
        <v>113</v>
      </c>
      <c r="B120" s="960">
        <v>38.979999999999997</v>
      </c>
      <c r="C120" s="960">
        <v>23.32</v>
      </c>
      <c r="D120" s="960"/>
      <c r="E120" s="960"/>
      <c r="F120" s="960">
        <v>23.39</v>
      </c>
      <c r="G120" s="960">
        <v>13.99</v>
      </c>
      <c r="H120" s="960">
        <v>31.18</v>
      </c>
      <c r="I120" s="960">
        <v>18.66</v>
      </c>
      <c r="J120" s="960">
        <v>77.959999999999994</v>
      </c>
      <c r="K120" s="960">
        <v>46.64</v>
      </c>
      <c r="L120" s="962"/>
      <c r="M120" s="962"/>
      <c r="N120" s="962">
        <v>46.78</v>
      </c>
      <c r="O120" s="962">
        <v>27.98</v>
      </c>
      <c r="P120" s="962">
        <v>62.36</v>
      </c>
      <c r="Q120" s="962">
        <v>37.32</v>
      </c>
      <c r="R120" s="962"/>
      <c r="S120" s="962"/>
      <c r="T120" s="962"/>
      <c r="U120" s="962"/>
      <c r="V120" s="962"/>
      <c r="W120" s="962"/>
    </row>
    <row r="121" spans="1:23" ht="15.75" customHeight="1" x14ac:dyDescent="0.2">
      <c r="A121" s="958">
        <v>114</v>
      </c>
      <c r="B121" s="960">
        <v>39.229999999999997</v>
      </c>
      <c r="C121" s="960">
        <v>23.47</v>
      </c>
      <c r="D121" s="960"/>
      <c r="E121" s="960"/>
      <c r="F121" s="960">
        <v>23.54</v>
      </c>
      <c r="G121" s="960">
        <v>14.08</v>
      </c>
      <c r="H121" s="960">
        <v>31.38</v>
      </c>
      <c r="I121" s="960">
        <v>18.78</v>
      </c>
      <c r="J121" s="960">
        <v>78.459999999999994</v>
      </c>
      <c r="K121" s="960">
        <v>46.94</v>
      </c>
      <c r="L121" s="962"/>
      <c r="M121" s="962"/>
      <c r="N121" s="962">
        <v>47.08</v>
      </c>
      <c r="O121" s="962">
        <v>28.16</v>
      </c>
      <c r="P121" s="962">
        <v>62.76</v>
      </c>
      <c r="Q121" s="962">
        <v>37.56</v>
      </c>
      <c r="R121" s="962"/>
      <c r="S121" s="962"/>
      <c r="T121" s="962"/>
      <c r="U121" s="962"/>
      <c r="V121" s="962"/>
      <c r="W121" s="962"/>
    </row>
    <row r="122" spans="1:23" ht="15.75" customHeight="1" x14ac:dyDescent="0.2">
      <c r="A122" s="958">
        <v>115</v>
      </c>
      <c r="B122" s="960">
        <v>39.49</v>
      </c>
      <c r="C122" s="960">
        <v>23.62</v>
      </c>
      <c r="D122" s="960"/>
      <c r="E122" s="960"/>
      <c r="F122" s="960">
        <v>23.69</v>
      </c>
      <c r="G122" s="960">
        <v>14.17</v>
      </c>
      <c r="H122" s="960">
        <v>31.59</v>
      </c>
      <c r="I122" s="960">
        <v>18.899999999999999</v>
      </c>
      <c r="J122" s="960">
        <v>78.98</v>
      </c>
      <c r="K122" s="960">
        <v>47.24</v>
      </c>
      <c r="L122" s="962"/>
      <c r="M122" s="962"/>
      <c r="N122" s="962">
        <v>47.38</v>
      </c>
      <c r="O122" s="962">
        <v>28.34</v>
      </c>
      <c r="P122" s="962">
        <v>63.18</v>
      </c>
      <c r="Q122" s="962">
        <v>37.799999999999997</v>
      </c>
      <c r="R122" s="962"/>
      <c r="S122" s="962"/>
      <c r="T122" s="962"/>
      <c r="U122" s="962"/>
      <c r="V122" s="962"/>
      <c r="W122" s="962"/>
    </row>
    <row r="123" spans="1:23" ht="15.75" customHeight="1" x14ac:dyDescent="0.2">
      <c r="A123" s="958">
        <v>116</v>
      </c>
      <c r="B123" s="960">
        <v>39.74</v>
      </c>
      <c r="C123" s="960">
        <v>23.77</v>
      </c>
      <c r="D123" s="960"/>
      <c r="E123" s="960"/>
      <c r="F123" s="960">
        <v>23.84</v>
      </c>
      <c r="G123" s="960">
        <v>14.26</v>
      </c>
      <c r="H123" s="960">
        <v>31.79</v>
      </c>
      <c r="I123" s="960">
        <v>19.02</v>
      </c>
      <c r="J123" s="960">
        <v>79.48</v>
      </c>
      <c r="K123" s="960">
        <v>47.54</v>
      </c>
      <c r="L123" s="962"/>
      <c r="M123" s="962"/>
      <c r="N123" s="962">
        <v>47.68</v>
      </c>
      <c r="O123" s="962">
        <v>28.52</v>
      </c>
      <c r="P123" s="962">
        <v>63.58</v>
      </c>
      <c r="Q123" s="962">
        <v>38.04</v>
      </c>
      <c r="R123" s="962"/>
      <c r="S123" s="962"/>
      <c r="T123" s="962"/>
      <c r="U123" s="962"/>
      <c r="V123" s="962"/>
      <c r="W123" s="962"/>
    </row>
    <row r="124" spans="1:23" ht="15.75" customHeight="1" x14ac:dyDescent="0.2">
      <c r="A124" s="958">
        <v>117</v>
      </c>
      <c r="B124" s="960">
        <v>40</v>
      </c>
      <c r="C124" s="960">
        <v>23.92</v>
      </c>
      <c r="D124" s="960"/>
      <c r="E124" s="960"/>
      <c r="F124" s="960">
        <v>24</v>
      </c>
      <c r="G124" s="960">
        <v>14.35</v>
      </c>
      <c r="H124" s="960">
        <v>32</v>
      </c>
      <c r="I124" s="960">
        <v>19.14</v>
      </c>
      <c r="J124" s="960">
        <v>80</v>
      </c>
      <c r="K124" s="960">
        <v>47.84</v>
      </c>
      <c r="L124" s="962"/>
      <c r="M124" s="962"/>
      <c r="N124" s="962">
        <v>48</v>
      </c>
      <c r="O124" s="962">
        <v>28.7</v>
      </c>
      <c r="P124" s="962">
        <v>64</v>
      </c>
      <c r="Q124" s="962">
        <v>38.28</v>
      </c>
      <c r="R124" s="962"/>
      <c r="S124" s="962"/>
      <c r="T124" s="962"/>
      <c r="U124" s="962"/>
      <c r="V124" s="962"/>
      <c r="W124" s="962"/>
    </row>
    <row r="125" spans="1:23" ht="15.75" customHeight="1" x14ac:dyDescent="0.2">
      <c r="A125" s="958">
        <v>118</v>
      </c>
      <c r="B125" s="960">
        <v>40.25</v>
      </c>
      <c r="C125" s="960">
        <v>24.07</v>
      </c>
      <c r="D125" s="960"/>
      <c r="E125" s="960"/>
      <c r="F125" s="960">
        <v>24.15</v>
      </c>
      <c r="G125" s="960">
        <v>14.44</v>
      </c>
      <c r="H125" s="960">
        <v>32.200000000000003</v>
      </c>
      <c r="I125" s="960">
        <v>19.260000000000002</v>
      </c>
      <c r="J125" s="960">
        <v>80.5</v>
      </c>
      <c r="K125" s="960">
        <v>48.14</v>
      </c>
      <c r="L125" s="962"/>
      <c r="M125" s="962"/>
      <c r="N125" s="962">
        <v>48.3</v>
      </c>
      <c r="O125" s="962">
        <v>28.88</v>
      </c>
      <c r="P125" s="962">
        <v>64.400000000000006</v>
      </c>
      <c r="Q125" s="962">
        <v>38.520000000000003</v>
      </c>
      <c r="R125" s="962"/>
      <c r="S125" s="962"/>
      <c r="T125" s="962"/>
      <c r="U125" s="962"/>
      <c r="V125" s="962"/>
      <c r="W125" s="962"/>
    </row>
    <row r="126" spans="1:23" ht="15.75" customHeight="1" x14ac:dyDescent="0.2">
      <c r="A126" s="958">
        <v>119</v>
      </c>
      <c r="B126" s="960">
        <v>40.5</v>
      </c>
      <c r="C126" s="960">
        <v>24.22</v>
      </c>
      <c r="D126" s="960"/>
      <c r="E126" s="960"/>
      <c r="F126" s="960">
        <v>24.3</v>
      </c>
      <c r="G126" s="960">
        <v>14.53</v>
      </c>
      <c r="H126" s="960">
        <v>32.4</v>
      </c>
      <c r="I126" s="960">
        <v>19.38</v>
      </c>
      <c r="J126" s="960">
        <v>81</v>
      </c>
      <c r="K126" s="960">
        <v>48.44</v>
      </c>
      <c r="L126" s="962"/>
      <c r="M126" s="962"/>
      <c r="N126" s="962">
        <v>48.6</v>
      </c>
      <c r="O126" s="962">
        <v>29.06</v>
      </c>
      <c r="P126" s="962">
        <v>64.8</v>
      </c>
      <c r="Q126" s="962">
        <v>38.76</v>
      </c>
      <c r="R126" s="962"/>
      <c r="S126" s="962"/>
      <c r="T126" s="962"/>
      <c r="U126" s="962"/>
      <c r="V126" s="962"/>
      <c r="W126" s="962"/>
    </row>
    <row r="127" spans="1:23" ht="15.75" customHeight="1" x14ac:dyDescent="0.2">
      <c r="A127" s="958">
        <v>120</v>
      </c>
      <c r="B127" s="960">
        <v>40.76</v>
      </c>
      <c r="C127" s="960">
        <v>24.37</v>
      </c>
      <c r="D127" s="960"/>
      <c r="E127" s="960"/>
      <c r="F127" s="960">
        <v>24.46</v>
      </c>
      <c r="G127" s="960">
        <v>14.62</v>
      </c>
      <c r="H127" s="960">
        <v>32.61</v>
      </c>
      <c r="I127" s="960">
        <v>19.5</v>
      </c>
      <c r="J127" s="960">
        <v>81.52</v>
      </c>
      <c r="K127" s="960">
        <v>48.74</v>
      </c>
      <c r="L127" s="962"/>
      <c r="M127" s="962"/>
      <c r="N127" s="962">
        <v>48.92</v>
      </c>
      <c r="O127" s="962">
        <v>29.24</v>
      </c>
      <c r="P127" s="962">
        <v>65.22</v>
      </c>
      <c r="Q127" s="962">
        <v>39</v>
      </c>
      <c r="R127" s="962"/>
      <c r="S127" s="962"/>
      <c r="T127" s="962"/>
      <c r="U127" s="962"/>
      <c r="V127" s="962"/>
      <c r="W127" s="962"/>
    </row>
    <row r="128" spans="1:23" ht="15.75" customHeight="1" x14ac:dyDescent="0.2">
      <c r="A128" s="958">
        <v>121</v>
      </c>
      <c r="B128" s="960">
        <v>40.93</v>
      </c>
      <c r="C128" s="960">
        <v>24.47</v>
      </c>
      <c r="D128" s="960"/>
      <c r="E128" s="960"/>
      <c r="F128" s="960">
        <v>24.56</v>
      </c>
      <c r="G128" s="960">
        <v>14.68</v>
      </c>
      <c r="H128" s="960">
        <v>32.74</v>
      </c>
      <c r="I128" s="960">
        <v>19.579999999999998</v>
      </c>
      <c r="J128" s="960">
        <v>81.86</v>
      </c>
      <c r="K128" s="960">
        <v>48.94</v>
      </c>
      <c r="L128" s="962"/>
      <c r="M128" s="962"/>
      <c r="N128" s="962">
        <v>49.12</v>
      </c>
      <c r="O128" s="962">
        <v>29.36</v>
      </c>
      <c r="P128" s="962">
        <v>65.48</v>
      </c>
      <c r="Q128" s="962">
        <v>39.159999999999997</v>
      </c>
      <c r="R128" s="962"/>
      <c r="S128" s="962"/>
      <c r="T128" s="962"/>
      <c r="U128" s="962"/>
      <c r="V128" s="962"/>
      <c r="W128" s="962"/>
    </row>
    <row r="129" spans="1:23" ht="15.75" customHeight="1" x14ac:dyDescent="0.2">
      <c r="A129" s="958">
        <v>122</v>
      </c>
      <c r="B129" s="960">
        <v>41.11</v>
      </c>
      <c r="C129" s="960">
        <v>24.57</v>
      </c>
      <c r="D129" s="960"/>
      <c r="E129" s="960"/>
      <c r="F129" s="960">
        <v>24.67</v>
      </c>
      <c r="G129" s="960">
        <v>14.74</v>
      </c>
      <c r="H129" s="960">
        <v>32.89</v>
      </c>
      <c r="I129" s="960">
        <v>19.66</v>
      </c>
      <c r="J129" s="960">
        <v>82.22</v>
      </c>
      <c r="K129" s="960">
        <v>49.14</v>
      </c>
      <c r="L129" s="962"/>
      <c r="M129" s="962"/>
      <c r="N129" s="962">
        <v>49.34</v>
      </c>
      <c r="O129" s="962">
        <v>29.48</v>
      </c>
      <c r="P129" s="962">
        <v>65.78</v>
      </c>
      <c r="Q129" s="962">
        <v>39.32</v>
      </c>
      <c r="R129" s="962"/>
      <c r="S129" s="962"/>
      <c r="T129" s="962"/>
      <c r="U129" s="962"/>
      <c r="V129" s="962"/>
      <c r="W129" s="962"/>
    </row>
    <row r="130" spans="1:23" ht="15.75" customHeight="1" x14ac:dyDescent="0.2">
      <c r="A130" s="958">
        <v>123</v>
      </c>
      <c r="B130" s="960">
        <v>41.28</v>
      </c>
      <c r="C130" s="960">
        <v>24.67</v>
      </c>
      <c r="D130" s="960"/>
      <c r="E130" s="960"/>
      <c r="F130" s="960">
        <v>24.77</v>
      </c>
      <c r="G130" s="960">
        <v>14.8</v>
      </c>
      <c r="H130" s="960">
        <v>33.020000000000003</v>
      </c>
      <c r="I130" s="960">
        <v>19.739999999999998</v>
      </c>
      <c r="J130" s="960">
        <v>82.56</v>
      </c>
      <c r="K130" s="960">
        <v>49.34</v>
      </c>
      <c r="L130" s="962"/>
      <c r="M130" s="962"/>
      <c r="N130" s="962">
        <v>49.54</v>
      </c>
      <c r="O130" s="962">
        <v>29.6</v>
      </c>
      <c r="P130" s="962">
        <v>66.040000000000006</v>
      </c>
      <c r="Q130" s="962">
        <v>39.479999999999997</v>
      </c>
      <c r="R130" s="962"/>
      <c r="S130" s="962"/>
      <c r="T130" s="962"/>
      <c r="U130" s="962"/>
      <c r="V130" s="962"/>
      <c r="W130" s="962"/>
    </row>
    <row r="131" spans="1:23" ht="15.75" customHeight="1" x14ac:dyDescent="0.2">
      <c r="A131" s="958">
        <v>124</v>
      </c>
      <c r="B131" s="960">
        <v>41.46</v>
      </c>
      <c r="C131" s="960">
        <v>24.78</v>
      </c>
      <c r="D131" s="960"/>
      <c r="E131" s="960"/>
      <c r="F131" s="960">
        <v>24.88</v>
      </c>
      <c r="G131" s="960">
        <v>14.87</v>
      </c>
      <c r="H131" s="960">
        <v>33.17</v>
      </c>
      <c r="I131" s="960">
        <v>19.82</v>
      </c>
      <c r="J131" s="960">
        <v>82.92</v>
      </c>
      <c r="K131" s="960">
        <v>49.56</v>
      </c>
      <c r="L131" s="962"/>
      <c r="M131" s="962"/>
      <c r="N131" s="962">
        <v>49.76</v>
      </c>
      <c r="O131" s="962">
        <v>29.74</v>
      </c>
      <c r="P131" s="962">
        <v>66.34</v>
      </c>
      <c r="Q131" s="962">
        <v>39.64</v>
      </c>
      <c r="R131" s="962"/>
      <c r="S131" s="962"/>
      <c r="T131" s="962"/>
      <c r="U131" s="962"/>
      <c r="V131" s="962"/>
      <c r="W131" s="962"/>
    </row>
    <row r="132" spans="1:23" ht="15.75" customHeight="1" x14ac:dyDescent="0.2">
      <c r="A132" s="958">
        <v>125</v>
      </c>
      <c r="B132" s="960">
        <v>41.63</v>
      </c>
      <c r="C132" s="960">
        <v>24.88</v>
      </c>
      <c r="D132" s="960"/>
      <c r="E132" s="960"/>
      <c r="F132" s="960">
        <v>24.98</v>
      </c>
      <c r="G132" s="960">
        <v>14.93</v>
      </c>
      <c r="H132" s="960">
        <v>33.299999999999997</v>
      </c>
      <c r="I132" s="960">
        <v>19.899999999999999</v>
      </c>
      <c r="J132" s="960">
        <v>83.26</v>
      </c>
      <c r="K132" s="960">
        <v>49.76</v>
      </c>
      <c r="L132" s="962"/>
      <c r="M132" s="962"/>
      <c r="N132" s="962">
        <v>49.96</v>
      </c>
      <c r="O132" s="962">
        <v>29.86</v>
      </c>
      <c r="P132" s="962">
        <v>66.599999999999994</v>
      </c>
      <c r="Q132" s="962">
        <v>39.799999999999997</v>
      </c>
      <c r="R132" s="962"/>
      <c r="S132" s="962"/>
      <c r="T132" s="962"/>
      <c r="U132" s="962"/>
      <c r="V132" s="962"/>
      <c r="W132" s="962"/>
    </row>
    <row r="133" spans="1:23" ht="15.75" customHeight="1" x14ac:dyDescent="0.2">
      <c r="A133" s="958">
        <v>126</v>
      </c>
      <c r="B133" s="960">
        <v>41.8</v>
      </c>
      <c r="C133" s="960">
        <v>24.98</v>
      </c>
      <c r="D133" s="960"/>
      <c r="E133" s="960"/>
      <c r="F133" s="960">
        <v>25.08</v>
      </c>
      <c r="G133" s="960">
        <v>14.99</v>
      </c>
      <c r="H133" s="960">
        <v>33.44</v>
      </c>
      <c r="I133" s="960">
        <v>19.98</v>
      </c>
      <c r="J133" s="960">
        <v>83.6</v>
      </c>
      <c r="K133" s="960">
        <v>49.96</v>
      </c>
      <c r="L133" s="962"/>
      <c r="M133" s="962"/>
      <c r="N133" s="962">
        <v>50.16</v>
      </c>
      <c r="O133" s="962">
        <v>29.98</v>
      </c>
      <c r="P133" s="962">
        <v>66.88</v>
      </c>
      <c r="Q133" s="962">
        <v>39.96</v>
      </c>
      <c r="R133" s="962"/>
      <c r="S133" s="962"/>
      <c r="T133" s="962"/>
      <c r="U133" s="962"/>
      <c r="V133" s="962"/>
      <c r="W133" s="962"/>
    </row>
    <row r="134" spans="1:23" ht="15.75" customHeight="1" x14ac:dyDescent="0.2">
      <c r="A134" s="958">
        <v>127</v>
      </c>
      <c r="B134" s="960">
        <v>41.98</v>
      </c>
      <c r="C134" s="960">
        <v>25.08</v>
      </c>
      <c r="D134" s="960"/>
      <c r="E134" s="960"/>
      <c r="F134" s="960">
        <v>25.19</v>
      </c>
      <c r="G134" s="960">
        <v>15.05</v>
      </c>
      <c r="H134" s="960">
        <v>33.58</v>
      </c>
      <c r="I134" s="960">
        <v>20.059999999999999</v>
      </c>
      <c r="J134" s="960">
        <v>83.96</v>
      </c>
      <c r="K134" s="960">
        <v>50.16</v>
      </c>
      <c r="L134" s="962"/>
      <c r="M134" s="962"/>
      <c r="N134" s="962">
        <v>50.38</v>
      </c>
      <c r="O134" s="962">
        <v>30.1</v>
      </c>
      <c r="P134" s="962">
        <v>67.16</v>
      </c>
      <c r="Q134" s="962">
        <v>40.119999999999997</v>
      </c>
      <c r="R134" s="962"/>
      <c r="S134" s="962"/>
      <c r="T134" s="962"/>
      <c r="U134" s="962"/>
      <c r="V134" s="962"/>
      <c r="W134" s="962"/>
    </row>
    <row r="135" spans="1:23" ht="15.75" customHeight="1" x14ac:dyDescent="0.2">
      <c r="A135" s="958">
        <v>128</v>
      </c>
      <c r="B135" s="960">
        <v>42.15</v>
      </c>
      <c r="C135" s="960">
        <v>25.19</v>
      </c>
      <c r="D135" s="960"/>
      <c r="E135" s="960"/>
      <c r="F135" s="960">
        <v>25.29</v>
      </c>
      <c r="G135" s="960">
        <v>15.11</v>
      </c>
      <c r="H135" s="960">
        <v>33.72</v>
      </c>
      <c r="I135" s="960">
        <v>20.149999999999999</v>
      </c>
      <c r="J135" s="960">
        <v>84.3</v>
      </c>
      <c r="K135" s="960">
        <v>50.38</v>
      </c>
      <c r="L135" s="962"/>
      <c r="M135" s="962"/>
      <c r="N135" s="962">
        <v>50.58</v>
      </c>
      <c r="O135" s="962">
        <v>30.22</v>
      </c>
      <c r="P135" s="962">
        <v>67.44</v>
      </c>
      <c r="Q135" s="962">
        <v>40.299999999999997</v>
      </c>
      <c r="R135" s="962"/>
      <c r="S135" s="962"/>
      <c r="T135" s="962"/>
      <c r="U135" s="962"/>
      <c r="V135" s="962"/>
      <c r="W135" s="962"/>
    </row>
    <row r="136" spans="1:23" ht="15.75" customHeight="1" x14ac:dyDescent="0.2">
      <c r="A136" s="958">
        <v>129</v>
      </c>
      <c r="B136" s="960">
        <v>42.33</v>
      </c>
      <c r="C136" s="960">
        <v>25.29</v>
      </c>
      <c r="D136" s="960"/>
      <c r="E136" s="960"/>
      <c r="F136" s="960">
        <v>25.4</v>
      </c>
      <c r="G136" s="960">
        <v>15.17</v>
      </c>
      <c r="H136" s="960">
        <v>33.86</v>
      </c>
      <c r="I136" s="960">
        <v>20.23</v>
      </c>
      <c r="J136" s="960">
        <v>84.66</v>
      </c>
      <c r="K136" s="960">
        <v>50.58</v>
      </c>
      <c r="L136" s="962"/>
      <c r="M136" s="962"/>
      <c r="N136" s="962">
        <v>50.8</v>
      </c>
      <c r="O136" s="962">
        <v>30.34</v>
      </c>
      <c r="P136" s="962">
        <v>67.72</v>
      </c>
      <c r="Q136" s="962">
        <v>40.46</v>
      </c>
      <c r="R136" s="962"/>
      <c r="S136" s="962"/>
      <c r="T136" s="962"/>
      <c r="U136" s="962"/>
      <c r="V136" s="962"/>
      <c r="W136" s="962"/>
    </row>
    <row r="137" spans="1:23" ht="15.75" customHeight="1" x14ac:dyDescent="0.2">
      <c r="A137" s="958">
        <v>130</v>
      </c>
      <c r="B137" s="960">
        <v>42.5</v>
      </c>
      <c r="C137" s="960">
        <v>25.39</v>
      </c>
      <c r="D137" s="960"/>
      <c r="E137" s="960"/>
      <c r="F137" s="960">
        <v>25.5</v>
      </c>
      <c r="G137" s="960">
        <v>15.23</v>
      </c>
      <c r="H137" s="960">
        <v>34</v>
      </c>
      <c r="I137" s="960">
        <v>20.309999999999999</v>
      </c>
      <c r="J137" s="960">
        <v>85</v>
      </c>
      <c r="K137" s="960">
        <v>50.78</v>
      </c>
      <c r="L137" s="962"/>
      <c r="M137" s="962"/>
      <c r="N137" s="962">
        <v>51</v>
      </c>
      <c r="O137" s="962">
        <v>30.46</v>
      </c>
      <c r="P137" s="962">
        <v>68</v>
      </c>
      <c r="Q137" s="962">
        <v>40.619999999999997</v>
      </c>
      <c r="R137" s="962"/>
      <c r="S137" s="962"/>
      <c r="T137" s="962"/>
      <c r="U137" s="962"/>
      <c r="V137" s="962"/>
      <c r="W137" s="962"/>
    </row>
    <row r="138" spans="1:23" ht="15.75" customHeight="1" x14ac:dyDescent="0.2">
      <c r="A138" s="958">
        <v>131</v>
      </c>
      <c r="B138" s="960">
        <v>42.68</v>
      </c>
      <c r="C138" s="960">
        <v>25.49</v>
      </c>
      <c r="D138" s="960"/>
      <c r="E138" s="960"/>
      <c r="F138" s="960">
        <v>25.61</v>
      </c>
      <c r="G138" s="960">
        <v>15.29</v>
      </c>
      <c r="H138" s="960">
        <v>34.14</v>
      </c>
      <c r="I138" s="960">
        <v>20.39</v>
      </c>
      <c r="J138" s="960">
        <v>85.36</v>
      </c>
      <c r="K138" s="960">
        <v>50.98</v>
      </c>
      <c r="L138" s="962"/>
      <c r="M138" s="962"/>
      <c r="N138" s="962">
        <v>51.22</v>
      </c>
      <c r="O138" s="962">
        <v>30.58</v>
      </c>
      <c r="P138" s="962">
        <v>68.28</v>
      </c>
      <c r="Q138" s="962">
        <v>40.78</v>
      </c>
      <c r="R138" s="962"/>
      <c r="S138" s="962"/>
      <c r="T138" s="962"/>
      <c r="U138" s="962"/>
      <c r="V138" s="962"/>
      <c r="W138" s="962"/>
    </row>
    <row r="139" spans="1:23" ht="15.75" customHeight="1" x14ac:dyDescent="0.2">
      <c r="A139" s="958">
        <v>132</v>
      </c>
      <c r="B139" s="960">
        <v>42.85</v>
      </c>
      <c r="C139" s="960">
        <v>25.6</v>
      </c>
      <c r="D139" s="960"/>
      <c r="E139" s="960"/>
      <c r="F139" s="960">
        <v>25.71</v>
      </c>
      <c r="G139" s="960">
        <v>15.36</v>
      </c>
      <c r="H139" s="960">
        <v>34.28</v>
      </c>
      <c r="I139" s="960">
        <v>20.48</v>
      </c>
      <c r="J139" s="960">
        <v>85.7</v>
      </c>
      <c r="K139" s="960">
        <v>51.2</v>
      </c>
      <c r="L139" s="962"/>
      <c r="M139" s="962"/>
      <c r="N139" s="962">
        <v>51.42</v>
      </c>
      <c r="O139" s="962">
        <v>30.72</v>
      </c>
      <c r="P139" s="962">
        <v>68.56</v>
      </c>
      <c r="Q139" s="962">
        <v>40.96</v>
      </c>
      <c r="R139" s="962"/>
      <c r="S139" s="962"/>
      <c r="T139" s="962"/>
      <c r="U139" s="962"/>
      <c r="V139" s="962"/>
      <c r="W139" s="962"/>
    </row>
    <row r="140" spans="1:23" ht="15.75" customHeight="1" x14ac:dyDescent="0.2">
      <c r="A140" s="958">
        <v>133</v>
      </c>
      <c r="B140" s="960">
        <v>43.02</v>
      </c>
      <c r="C140" s="960">
        <v>25.7</v>
      </c>
      <c r="D140" s="960"/>
      <c r="E140" s="960"/>
      <c r="F140" s="960">
        <v>25.81</v>
      </c>
      <c r="G140" s="960">
        <v>15.42</v>
      </c>
      <c r="H140" s="960">
        <v>34.42</v>
      </c>
      <c r="I140" s="960">
        <v>20.56</v>
      </c>
      <c r="J140" s="960">
        <v>86.04</v>
      </c>
      <c r="K140" s="960">
        <v>51.4</v>
      </c>
      <c r="L140" s="962"/>
      <c r="M140" s="962"/>
      <c r="N140" s="962">
        <v>51.62</v>
      </c>
      <c r="O140" s="962">
        <v>30.84</v>
      </c>
      <c r="P140" s="962">
        <v>68.84</v>
      </c>
      <c r="Q140" s="962">
        <v>41.12</v>
      </c>
      <c r="R140" s="962"/>
      <c r="S140" s="962"/>
      <c r="T140" s="962"/>
      <c r="U140" s="962"/>
      <c r="V140" s="962"/>
      <c r="W140" s="962"/>
    </row>
    <row r="141" spans="1:23" ht="15.75" customHeight="1" x14ac:dyDescent="0.2">
      <c r="A141" s="958">
        <v>134</v>
      </c>
      <c r="B141" s="960">
        <v>43.2</v>
      </c>
      <c r="C141" s="960">
        <v>25.8</v>
      </c>
      <c r="D141" s="960"/>
      <c r="E141" s="960"/>
      <c r="F141" s="960">
        <v>25.92</v>
      </c>
      <c r="G141" s="960">
        <v>15.48</v>
      </c>
      <c r="H141" s="960">
        <v>34.56</v>
      </c>
      <c r="I141" s="960">
        <v>20.64</v>
      </c>
      <c r="J141" s="960">
        <v>86.4</v>
      </c>
      <c r="K141" s="960">
        <v>51.6</v>
      </c>
      <c r="L141" s="962"/>
      <c r="M141" s="962"/>
      <c r="N141" s="962">
        <v>51.84</v>
      </c>
      <c r="O141" s="962">
        <v>30.96</v>
      </c>
      <c r="P141" s="962">
        <v>69.12</v>
      </c>
      <c r="Q141" s="962">
        <v>41.28</v>
      </c>
      <c r="R141" s="962"/>
      <c r="S141" s="962"/>
      <c r="T141" s="962"/>
      <c r="U141" s="962"/>
      <c r="V141" s="962"/>
      <c r="W141" s="962"/>
    </row>
    <row r="142" spans="1:23" ht="15.75" customHeight="1" x14ac:dyDescent="0.2">
      <c r="A142" s="958">
        <v>135</v>
      </c>
      <c r="B142" s="960">
        <v>43.37</v>
      </c>
      <c r="C142" s="960">
        <v>25.9</v>
      </c>
      <c r="D142" s="960"/>
      <c r="E142" s="960"/>
      <c r="F142" s="960">
        <v>26.02</v>
      </c>
      <c r="G142" s="960">
        <v>15.54</v>
      </c>
      <c r="H142" s="960">
        <v>34.700000000000003</v>
      </c>
      <c r="I142" s="960">
        <v>20.72</v>
      </c>
      <c r="J142" s="960">
        <v>86.74</v>
      </c>
      <c r="K142" s="960">
        <v>51.8</v>
      </c>
      <c r="L142" s="962"/>
      <c r="M142" s="962"/>
      <c r="N142" s="962">
        <v>52.04</v>
      </c>
      <c r="O142" s="962">
        <v>31.08</v>
      </c>
      <c r="P142" s="962">
        <v>69.400000000000006</v>
      </c>
      <c r="Q142" s="962">
        <v>41.44</v>
      </c>
      <c r="R142" s="962"/>
      <c r="S142" s="962"/>
      <c r="T142" s="962"/>
      <c r="U142" s="962"/>
      <c r="V142" s="962"/>
      <c r="W142" s="962"/>
    </row>
    <row r="143" spans="1:23" ht="15.75" customHeight="1" x14ac:dyDescent="0.2">
      <c r="A143" s="958">
        <v>136</v>
      </c>
      <c r="B143" s="960">
        <v>43.55</v>
      </c>
      <c r="C143" s="960">
        <v>26.01</v>
      </c>
      <c r="D143" s="960"/>
      <c r="E143" s="960"/>
      <c r="F143" s="960">
        <v>26.13</v>
      </c>
      <c r="G143" s="960">
        <v>15.61</v>
      </c>
      <c r="H143" s="960">
        <v>34.840000000000003</v>
      </c>
      <c r="I143" s="960">
        <v>20.81</v>
      </c>
      <c r="J143" s="960">
        <v>87.1</v>
      </c>
      <c r="K143" s="960">
        <v>52.02</v>
      </c>
      <c r="L143" s="962"/>
      <c r="M143" s="962"/>
      <c r="N143" s="962">
        <v>52.26</v>
      </c>
      <c r="O143" s="962">
        <v>31.22</v>
      </c>
      <c r="P143" s="962">
        <v>69.680000000000007</v>
      </c>
      <c r="Q143" s="962">
        <v>41.62</v>
      </c>
      <c r="R143" s="962"/>
      <c r="S143" s="962"/>
      <c r="T143" s="962"/>
      <c r="U143" s="962"/>
      <c r="V143" s="962"/>
      <c r="W143" s="962"/>
    </row>
    <row r="144" spans="1:23" ht="15.75" customHeight="1" x14ac:dyDescent="0.2">
      <c r="A144" s="958">
        <v>137</v>
      </c>
      <c r="B144" s="960">
        <v>43.72</v>
      </c>
      <c r="C144" s="960">
        <v>26.11</v>
      </c>
      <c r="D144" s="960"/>
      <c r="E144" s="960"/>
      <c r="F144" s="960">
        <v>26.23</v>
      </c>
      <c r="G144" s="960">
        <v>15.67</v>
      </c>
      <c r="H144" s="960">
        <v>34.979999999999997</v>
      </c>
      <c r="I144" s="960">
        <v>20.89</v>
      </c>
      <c r="J144" s="960">
        <v>87.44</v>
      </c>
      <c r="K144" s="960">
        <v>52.22</v>
      </c>
      <c r="L144" s="962"/>
      <c r="M144" s="962"/>
      <c r="N144" s="962">
        <v>52.46</v>
      </c>
      <c r="O144" s="962">
        <v>31.34</v>
      </c>
      <c r="P144" s="962">
        <v>69.959999999999994</v>
      </c>
      <c r="Q144" s="962">
        <v>41.78</v>
      </c>
      <c r="R144" s="962"/>
      <c r="S144" s="962"/>
      <c r="T144" s="962"/>
      <c r="U144" s="962"/>
      <c r="V144" s="962"/>
      <c r="W144" s="962"/>
    </row>
    <row r="145" spans="1:23" ht="15.75" customHeight="1" x14ac:dyDescent="0.2">
      <c r="A145" s="958">
        <v>138</v>
      </c>
      <c r="B145" s="960">
        <v>43.89</v>
      </c>
      <c r="C145" s="960">
        <v>26.21</v>
      </c>
      <c r="D145" s="960"/>
      <c r="E145" s="960"/>
      <c r="F145" s="960">
        <v>26.33</v>
      </c>
      <c r="G145" s="960">
        <v>15.73</v>
      </c>
      <c r="H145" s="960">
        <v>35.11</v>
      </c>
      <c r="I145" s="960">
        <v>20.97</v>
      </c>
      <c r="J145" s="960">
        <v>87.78</v>
      </c>
      <c r="K145" s="960">
        <v>52.42</v>
      </c>
      <c r="L145" s="962"/>
      <c r="M145" s="962"/>
      <c r="N145" s="962">
        <v>52.66</v>
      </c>
      <c r="O145" s="962">
        <v>31.46</v>
      </c>
      <c r="P145" s="962">
        <v>70.22</v>
      </c>
      <c r="Q145" s="962">
        <v>41.94</v>
      </c>
      <c r="R145" s="962"/>
      <c r="S145" s="962"/>
      <c r="T145" s="962"/>
      <c r="U145" s="962"/>
      <c r="V145" s="962"/>
      <c r="W145" s="962"/>
    </row>
    <row r="146" spans="1:23" ht="15.75" customHeight="1" x14ac:dyDescent="0.2">
      <c r="A146" s="958">
        <v>139</v>
      </c>
      <c r="B146" s="960">
        <v>44.07</v>
      </c>
      <c r="C146" s="960">
        <v>26.31</v>
      </c>
      <c r="D146" s="960"/>
      <c r="E146" s="960"/>
      <c r="F146" s="960">
        <v>26.44</v>
      </c>
      <c r="G146" s="960">
        <v>15.79</v>
      </c>
      <c r="H146" s="960">
        <v>35.26</v>
      </c>
      <c r="I146" s="960">
        <v>21.05</v>
      </c>
      <c r="J146" s="960">
        <v>88.14</v>
      </c>
      <c r="K146" s="960">
        <v>52.62</v>
      </c>
      <c r="L146" s="962"/>
      <c r="M146" s="962"/>
      <c r="N146" s="962">
        <v>52.88</v>
      </c>
      <c r="O146" s="962">
        <v>31.58</v>
      </c>
      <c r="P146" s="962">
        <v>70.52</v>
      </c>
      <c r="Q146" s="962">
        <v>42.1</v>
      </c>
      <c r="R146" s="962"/>
      <c r="S146" s="962"/>
      <c r="T146" s="962"/>
      <c r="U146" s="962"/>
      <c r="V146" s="962"/>
      <c r="W146" s="962"/>
    </row>
    <row r="147" spans="1:23" ht="15.75" customHeight="1" x14ac:dyDescent="0.2">
      <c r="A147" s="958">
        <v>140</v>
      </c>
      <c r="B147" s="960">
        <v>44.24</v>
      </c>
      <c r="C147" s="960">
        <v>26.42</v>
      </c>
      <c r="D147" s="960"/>
      <c r="E147" s="960"/>
      <c r="F147" s="960">
        <v>26.54</v>
      </c>
      <c r="G147" s="960">
        <v>15.85</v>
      </c>
      <c r="H147" s="960">
        <v>35.39</v>
      </c>
      <c r="I147" s="960">
        <v>21.14</v>
      </c>
      <c r="J147" s="960">
        <v>88.48</v>
      </c>
      <c r="K147" s="960">
        <v>52.84</v>
      </c>
      <c r="L147" s="962"/>
      <c r="M147" s="962"/>
      <c r="N147" s="962">
        <v>53.08</v>
      </c>
      <c r="O147" s="962">
        <v>31.7</v>
      </c>
      <c r="P147" s="962">
        <v>70.78</v>
      </c>
      <c r="Q147" s="962">
        <v>42.28</v>
      </c>
      <c r="R147" s="962"/>
      <c r="S147" s="962"/>
      <c r="T147" s="962"/>
      <c r="U147" s="962"/>
      <c r="V147" s="962"/>
      <c r="W147" s="962"/>
    </row>
    <row r="148" spans="1:23" ht="15.75" customHeight="1" x14ac:dyDescent="0.2">
      <c r="A148" s="958">
        <v>141</v>
      </c>
      <c r="B148" s="960">
        <v>44.42</v>
      </c>
      <c r="C148" s="960">
        <v>26.52</v>
      </c>
      <c r="D148" s="960"/>
      <c r="E148" s="960"/>
      <c r="F148" s="960">
        <v>26.65</v>
      </c>
      <c r="G148" s="960">
        <v>15.91</v>
      </c>
      <c r="H148" s="960">
        <v>35.54</v>
      </c>
      <c r="I148" s="960">
        <v>21.22</v>
      </c>
      <c r="J148" s="960">
        <v>88.84</v>
      </c>
      <c r="K148" s="960">
        <v>53.04</v>
      </c>
      <c r="L148" s="962"/>
      <c r="M148" s="962"/>
      <c r="N148" s="962">
        <v>53.3</v>
      </c>
      <c r="O148" s="962">
        <v>31.82</v>
      </c>
      <c r="P148" s="962">
        <v>71.08</v>
      </c>
      <c r="Q148" s="962">
        <v>42.44</v>
      </c>
      <c r="R148" s="962"/>
      <c r="S148" s="962"/>
      <c r="T148" s="962"/>
      <c r="U148" s="962"/>
      <c r="V148" s="962"/>
      <c r="W148" s="962"/>
    </row>
    <row r="149" spans="1:23" ht="15.75" customHeight="1" x14ac:dyDescent="0.2">
      <c r="A149" s="958">
        <v>142</v>
      </c>
      <c r="B149" s="960">
        <v>44.59</v>
      </c>
      <c r="C149" s="960">
        <v>26.62</v>
      </c>
      <c r="D149" s="960"/>
      <c r="E149" s="960"/>
      <c r="F149" s="960">
        <v>26.75</v>
      </c>
      <c r="G149" s="960">
        <v>15.97</v>
      </c>
      <c r="H149" s="960">
        <v>35.67</v>
      </c>
      <c r="I149" s="960">
        <v>21.3</v>
      </c>
      <c r="J149" s="960">
        <v>89.18</v>
      </c>
      <c r="K149" s="960">
        <v>53.24</v>
      </c>
      <c r="L149" s="962"/>
      <c r="M149" s="962"/>
      <c r="N149" s="962">
        <v>53.5</v>
      </c>
      <c r="O149" s="962">
        <v>31.94</v>
      </c>
      <c r="P149" s="962">
        <v>71.34</v>
      </c>
      <c r="Q149" s="962">
        <v>42.6</v>
      </c>
      <c r="R149" s="962"/>
      <c r="S149" s="962"/>
      <c r="T149" s="962"/>
      <c r="U149" s="962"/>
      <c r="V149" s="962"/>
      <c r="W149" s="962"/>
    </row>
    <row r="150" spans="1:23" ht="15.75" customHeight="1" x14ac:dyDescent="0.2">
      <c r="A150" s="958">
        <v>143</v>
      </c>
      <c r="B150" s="960">
        <v>44.77</v>
      </c>
      <c r="C150" s="960">
        <v>26.72</v>
      </c>
      <c r="D150" s="960"/>
      <c r="E150" s="960"/>
      <c r="F150" s="960">
        <v>26.86</v>
      </c>
      <c r="G150" s="960">
        <v>16.03</v>
      </c>
      <c r="H150" s="960">
        <v>35.82</v>
      </c>
      <c r="I150" s="960">
        <v>21.38</v>
      </c>
      <c r="J150" s="960">
        <v>89.54</v>
      </c>
      <c r="K150" s="960">
        <v>53.44</v>
      </c>
      <c r="L150" s="962"/>
      <c r="M150" s="962"/>
      <c r="N150" s="962">
        <v>53.72</v>
      </c>
      <c r="O150" s="962">
        <v>32.06</v>
      </c>
      <c r="P150" s="962">
        <v>71.64</v>
      </c>
      <c r="Q150" s="962">
        <v>42.76</v>
      </c>
      <c r="R150" s="962"/>
      <c r="S150" s="962"/>
      <c r="T150" s="962"/>
      <c r="U150" s="962"/>
      <c r="V150" s="962"/>
      <c r="W150" s="962"/>
    </row>
    <row r="151" spans="1:23" ht="15.75" customHeight="1" x14ac:dyDescent="0.2">
      <c r="A151" s="958">
        <v>144</v>
      </c>
      <c r="B151" s="960">
        <v>44.94</v>
      </c>
      <c r="C151" s="960">
        <v>26.83</v>
      </c>
      <c r="D151" s="960"/>
      <c r="E151" s="960"/>
      <c r="F151" s="960">
        <v>26.96</v>
      </c>
      <c r="G151" s="960">
        <v>16.100000000000001</v>
      </c>
      <c r="H151" s="960">
        <v>35.950000000000003</v>
      </c>
      <c r="I151" s="960">
        <v>21.46</v>
      </c>
      <c r="J151" s="960">
        <v>89.88</v>
      </c>
      <c r="K151" s="960">
        <v>53.66</v>
      </c>
      <c r="L151" s="962"/>
      <c r="M151" s="962"/>
      <c r="N151" s="962">
        <v>53.92</v>
      </c>
      <c r="O151" s="962">
        <v>32.200000000000003</v>
      </c>
      <c r="P151" s="962">
        <v>71.900000000000006</v>
      </c>
      <c r="Q151" s="962">
        <v>42.92</v>
      </c>
      <c r="R151" s="962"/>
      <c r="S151" s="962"/>
      <c r="T151" s="962"/>
      <c r="U151" s="962"/>
      <c r="V151" s="962"/>
      <c r="W151" s="962"/>
    </row>
    <row r="152" spans="1:23" ht="15.75" customHeight="1" x14ac:dyDescent="0.2">
      <c r="A152" s="958">
        <v>145</v>
      </c>
      <c r="B152" s="960">
        <v>45.11</v>
      </c>
      <c r="C152" s="960">
        <v>26.93</v>
      </c>
      <c r="D152" s="960"/>
      <c r="E152" s="960"/>
      <c r="F152" s="960">
        <v>27.07</v>
      </c>
      <c r="G152" s="960">
        <v>16.16</v>
      </c>
      <c r="H152" s="960">
        <v>36.090000000000003</v>
      </c>
      <c r="I152" s="960">
        <v>21.54</v>
      </c>
      <c r="J152" s="960">
        <v>90.22</v>
      </c>
      <c r="K152" s="960">
        <v>53.86</v>
      </c>
      <c r="L152" s="962"/>
      <c r="M152" s="962"/>
      <c r="N152" s="962">
        <v>54.14</v>
      </c>
      <c r="O152" s="962">
        <v>32.32</v>
      </c>
      <c r="P152" s="962">
        <v>72.180000000000007</v>
      </c>
      <c r="Q152" s="962">
        <v>43.08</v>
      </c>
      <c r="R152" s="962"/>
      <c r="S152" s="962"/>
      <c r="T152" s="962"/>
      <c r="U152" s="962"/>
      <c r="V152" s="962"/>
      <c r="W152" s="962"/>
    </row>
    <row r="153" spans="1:23" ht="15.75" customHeight="1" x14ac:dyDescent="0.2">
      <c r="A153" s="958">
        <v>146</v>
      </c>
      <c r="B153" s="960">
        <v>45.29</v>
      </c>
      <c r="C153" s="960">
        <v>27.03</v>
      </c>
      <c r="D153" s="960"/>
      <c r="E153" s="960"/>
      <c r="F153" s="960">
        <v>27.17</v>
      </c>
      <c r="G153" s="960">
        <v>16.22</v>
      </c>
      <c r="H153" s="960">
        <v>36.229999999999997</v>
      </c>
      <c r="I153" s="960">
        <v>21.62</v>
      </c>
      <c r="J153" s="960">
        <v>90.58</v>
      </c>
      <c r="K153" s="960">
        <v>54.06</v>
      </c>
      <c r="L153" s="962"/>
      <c r="M153" s="962"/>
      <c r="N153" s="962">
        <v>54.34</v>
      </c>
      <c r="O153" s="962">
        <v>32.44</v>
      </c>
      <c r="P153" s="962">
        <v>72.459999999999994</v>
      </c>
      <c r="Q153" s="962">
        <v>43.24</v>
      </c>
      <c r="R153" s="962"/>
      <c r="S153" s="962"/>
      <c r="T153" s="962"/>
      <c r="U153" s="962"/>
      <c r="V153" s="962"/>
      <c r="W153" s="962"/>
    </row>
    <row r="154" spans="1:23" ht="15.75" customHeight="1" x14ac:dyDescent="0.2">
      <c r="A154" s="958">
        <v>147</v>
      </c>
      <c r="B154" s="960">
        <v>45.46</v>
      </c>
      <c r="C154" s="960">
        <v>27.13</v>
      </c>
      <c r="D154" s="960"/>
      <c r="E154" s="960"/>
      <c r="F154" s="960">
        <v>27.28</v>
      </c>
      <c r="G154" s="960">
        <v>16.28</v>
      </c>
      <c r="H154" s="960">
        <v>36.369999999999997</v>
      </c>
      <c r="I154" s="960">
        <v>21.7</v>
      </c>
      <c r="J154" s="960">
        <v>90.92</v>
      </c>
      <c r="K154" s="960">
        <v>54.26</v>
      </c>
      <c r="L154" s="962"/>
      <c r="M154" s="962"/>
      <c r="N154" s="962">
        <v>54.56</v>
      </c>
      <c r="O154" s="962">
        <v>32.56</v>
      </c>
      <c r="P154" s="962">
        <v>72.739999999999995</v>
      </c>
      <c r="Q154" s="962">
        <v>43.4</v>
      </c>
      <c r="R154" s="962"/>
      <c r="S154" s="962"/>
      <c r="T154" s="962"/>
      <c r="U154" s="962"/>
      <c r="V154" s="962"/>
      <c r="W154" s="962"/>
    </row>
    <row r="155" spans="1:23" ht="15.75" customHeight="1" x14ac:dyDescent="0.2">
      <c r="A155" s="958">
        <v>148</v>
      </c>
      <c r="B155" s="960">
        <v>45.64</v>
      </c>
      <c r="C155" s="960">
        <v>27.23</v>
      </c>
      <c r="D155" s="960"/>
      <c r="E155" s="960"/>
      <c r="F155" s="960">
        <v>27.38</v>
      </c>
      <c r="G155" s="960">
        <v>16.34</v>
      </c>
      <c r="H155" s="960">
        <v>36.51</v>
      </c>
      <c r="I155" s="960">
        <v>21.78</v>
      </c>
      <c r="J155" s="960">
        <v>91.28</v>
      </c>
      <c r="K155" s="960">
        <v>54.46</v>
      </c>
      <c r="L155" s="962"/>
      <c r="M155" s="962"/>
      <c r="N155" s="962">
        <v>54.76</v>
      </c>
      <c r="O155" s="962">
        <v>32.68</v>
      </c>
      <c r="P155" s="962">
        <v>73.02</v>
      </c>
      <c r="Q155" s="962">
        <v>43.56</v>
      </c>
      <c r="R155" s="962"/>
      <c r="S155" s="962"/>
      <c r="T155" s="962"/>
      <c r="U155" s="962"/>
      <c r="V155" s="962"/>
      <c r="W155" s="962"/>
    </row>
    <row r="156" spans="1:23" ht="15.75" customHeight="1" x14ac:dyDescent="0.2">
      <c r="A156" s="958">
        <v>149</v>
      </c>
      <c r="B156" s="960">
        <v>45.81</v>
      </c>
      <c r="C156" s="960">
        <v>27.34</v>
      </c>
      <c r="D156" s="960"/>
      <c r="E156" s="960"/>
      <c r="F156" s="960">
        <v>27.49</v>
      </c>
      <c r="G156" s="960">
        <v>16.399999999999999</v>
      </c>
      <c r="H156" s="960">
        <v>36.65</v>
      </c>
      <c r="I156" s="960">
        <v>21.87</v>
      </c>
      <c r="J156" s="960">
        <v>91.62</v>
      </c>
      <c r="K156" s="960">
        <v>54.68</v>
      </c>
      <c r="L156" s="962"/>
      <c r="M156" s="962"/>
      <c r="N156" s="962">
        <v>54.98</v>
      </c>
      <c r="O156" s="962">
        <v>32.799999999999997</v>
      </c>
      <c r="P156" s="962">
        <v>73.3</v>
      </c>
      <c r="Q156" s="962">
        <v>43.74</v>
      </c>
      <c r="R156" s="962"/>
      <c r="S156" s="962"/>
      <c r="T156" s="962"/>
      <c r="U156" s="962"/>
      <c r="V156" s="962"/>
      <c r="W156" s="962"/>
    </row>
    <row r="157" spans="1:23" ht="15.75" customHeight="1" x14ac:dyDescent="0.2">
      <c r="A157" s="958">
        <v>150</v>
      </c>
      <c r="B157" s="960">
        <v>45.99</v>
      </c>
      <c r="C157" s="960">
        <v>27.44</v>
      </c>
      <c r="D157" s="960"/>
      <c r="E157" s="960"/>
      <c r="F157" s="960">
        <v>27.59</v>
      </c>
      <c r="G157" s="960">
        <v>16.46</v>
      </c>
      <c r="H157" s="960">
        <v>36.79</v>
      </c>
      <c r="I157" s="960">
        <v>21.95</v>
      </c>
      <c r="J157" s="960">
        <v>91.98</v>
      </c>
      <c r="K157" s="960">
        <v>54.88</v>
      </c>
      <c r="L157" s="962"/>
      <c r="M157" s="962"/>
      <c r="N157" s="962">
        <v>55.18</v>
      </c>
      <c r="O157" s="962">
        <v>32.92</v>
      </c>
      <c r="P157" s="962">
        <v>73.58</v>
      </c>
      <c r="Q157" s="962">
        <v>43.9</v>
      </c>
      <c r="R157" s="962"/>
      <c r="S157" s="962"/>
      <c r="T157" s="962"/>
      <c r="U157" s="962"/>
      <c r="V157" s="962"/>
      <c r="W157" s="962"/>
    </row>
    <row r="158" spans="1:23" ht="15.75" customHeight="1" x14ac:dyDescent="0.2">
      <c r="A158" s="958">
        <v>151</v>
      </c>
      <c r="B158" s="960">
        <v>46.13</v>
      </c>
      <c r="C158" s="960">
        <v>27.52</v>
      </c>
      <c r="D158" s="960"/>
      <c r="E158" s="960"/>
      <c r="F158" s="960">
        <v>27.68</v>
      </c>
      <c r="G158" s="960">
        <v>16.510000000000002</v>
      </c>
      <c r="H158" s="960">
        <v>36.9</v>
      </c>
      <c r="I158" s="960">
        <v>22.02</v>
      </c>
      <c r="J158" s="960">
        <v>92.05</v>
      </c>
      <c r="K158" s="960">
        <v>55.04</v>
      </c>
      <c r="L158" s="962"/>
      <c r="M158" s="962"/>
      <c r="N158" s="962">
        <v>55.36</v>
      </c>
      <c r="O158" s="962">
        <v>33.020000000000003</v>
      </c>
      <c r="P158" s="962">
        <v>73.8</v>
      </c>
      <c r="Q158" s="962">
        <v>44.04</v>
      </c>
      <c r="R158" s="962"/>
      <c r="S158" s="962"/>
      <c r="T158" s="962"/>
      <c r="U158" s="962"/>
      <c r="V158" s="962"/>
      <c r="W158" s="962"/>
    </row>
    <row r="159" spans="1:23" ht="15.75" customHeight="1" x14ac:dyDescent="0.2">
      <c r="A159" s="958">
        <v>152</v>
      </c>
      <c r="B159" s="960">
        <v>46.28</v>
      </c>
      <c r="C159" s="960">
        <v>27.61</v>
      </c>
      <c r="D159" s="960"/>
      <c r="E159" s="960"/>
      <c r="F159" s="960">
        <v>27.77</v>
      </c>
      <c r="G159" s="960">
        <v>16.57</v>
      </c>
      <c r="H159" s="960">
        <v>37.020000000000003</v>
      </c>
      <c r="I159" s="960">
        <v>22.09</v>
      </c>
      <c r="J159" s="960">
        <v>92.05</v>
      </c>
      <c r="K159" s="960">
        <v>55.22</v>
      </c>
      <c r="L159" s="962"/>
      <c r="M159" s="962"/>
      <c r="N159" s="962">
        <v>55.54</v>
      </c>
      <c r="O159" s="962">
        <v>33.14</v>
      </c>
      <c r="P159" s="962">
        <v>74.040000000000006</v>
      </c>
      <c r="Q159" s="962">
        <v>44.18</v>
      </c>
      <c r="R159" s="962"/>
      <c r="S159" s="962"/>
      <c r="T159" s="962"/>
      <c r="U159" s="962"/>
      <c r="V159" s="962"/>
      <c r="W159" s="962"/>
    </row>
    <row r="160" spans="1:23" ht="15.75" customHeight="1" x14ac:dyDescent="0.2">
      <c r="A160" s="958">
        <v>153</v>
      </c>
      <c r="B160" s="960">
        <v>46.42</v>
      </c>
      <c r="C160" s="960">
        <v>27.7</v>
      </c>
      <c r="D160" s="960"/>
      <c r="E160" s="960"/>
      <c r="F160" s="960">
        <v>27.85</v>
      </c>
      <c r="G160" s="960">
        <v>16.62</v>
      </c>
      <c r="H160" s="960">
        <v>37.14</v>
      </c>
      <c r="I160" s="960">
        <v>22.16</v>
      </c>
      <c r="J160" s="960">
        <v>92.05</v>
      </c>
      <c r="K160" s="960">
        <v>55.4</v>
      </c>
      <c r="L160" s="962"/>
      <c r="M160" s="962"/>
      <c r="N160" s="962">
        <v>55.7</v>
      </c>
      <c r="O160" s="962">
        <v>33.24</v>
      </c>
      <c r="P160" s="962">
        <v>74.28</v>
      </c>
      <c r="Q160" s="962">
        <v>44.32</v>
      </c>
      <c r="R160" s="962"/>
      <c r="S160" s="962"/>
      <c r="T160" s="962"/>
      <c r="U160" s="962"/>
      <c r="V160" s="962"/>
      <c r="W160" s="962"/>
    </row>
    <row r="161" spans="1:23" ht="15.75" customHeight="1" x14ac:dyDescent="0.2">
      <c r="A161" s="958">
        <v>154</v>
      </c>
      <c r="B161" s="960">
        <v>46.57</v>
      </c>
      <c r="C161" s="960">
        <v>27.78</v>
      </c>
      <c r="D161" s="960"/>
      <c r="E161" s="960"/>
      <c r="F161" s="960">
        <v>27.94</v>
      </c>
      <c r="G161" s="960">
        <v>16.670000000000002</v>
      </c>
      <c r="H161" s="960">
        <v>37.26</v>
      </c>
      <c r="I161" s="960">
        <v>22.22</v>
      </c>
      <c r="J161" s="960">
        <v>92.05</v>
      </c>
      <c r="K161" s="960">
        <v>55.56</v>
      </c>
      <c r="L161" s="962"/>
      <c r="M161" s="962"/>
      <c r="N161" s="962">
        <v>55.88</v>
      </c>
      <c r="O161" s="962">
        <v>33.340000000000003</v>
      </c>
      <c r="P161" s="962">
        <v>74.52</v>
      </c>
      <c r="Q161" s="962">
        <v>44.44</v>
      </c>
      <c r="R161" s="962"/>
      <c r="S161" s="962"/>
      <c r="T161" s="962"/>
      <c r="U161" s="962"/>
      <c r="V161" s="962"/>
      <c r="W161" s="962"/>
    </row>
    <row r="162" spans="1:23" ht="15.75" customHeight="1" x14ac:dyDescent="0.2">
      <c r="A162" s="958">
        <v>155</v>
      </c>
      <c r="B162" s="960">
        <v>46.71</v>
      </c>
      <c r="C162" s="960">
        <v>27.87</v>
      </c>
      <c r="D162" s="960"/>
      <c r="E162" s="960"/>
      <c r="F162" s="960">
        <v>28.03</v>
      </c>
      <c r="G162" s="960">
        <v>16.72</v>
      </c>
      <c r="H162" s="960">
        <v>37.369999999999997</v>
      </c>
      <c r="I162" s="960">
        <v>22.3</v>
      </c>
      <c r="J162" s="960">
        <v>92.05</v>
      </c>
      <c r="K162" s="960">
        <v>55.74</v>
      </c>
      <c r="L162" s="962"/>
      <c r="M162" s="962"/>
      <c r="N162" s="962">
        <v>56.06</v>
      </c>
      <c r="O162" s="962">
        <v>33.44</v>
      </c>
      <c r="P162" s="962">
        <v>74.739999999999995</v>
      </c>
      <c r="Q162" s="962">
        <v>44.6</v>
      </c>
      <c r="R162" s="962"/>
      <c r="S162" s="962"/>
      <c r="T162" s="962"/>
      <c r="U162" s="962"/>
      <c r="V162" s="962"/>
      <c r="W162" s="962"/>
    </row>
    <row r="163" spans="1:23" ht="15.75" customHeight="1" x14ac:dyDescent="0.2">
      <c r="A163" s="958">
        <v>156</v>
      </c>
      <c r="B163" s="960">
        <v>46.86</v>
      </c>
      <c r="C163" s="960">
        <v>27.95</v>
      </c>
      <c r="D163" s="960"/>
      <c r="E163" s="960"/>
      <c r="F163" s="960">
        <v>28.12</v>
      </c>
      <c r="G163" s="960">
        <v>16.77</v>
      </c>
      <c r="H163" s="960">
        <v>37.49</v>
      </c>
      <c r="I163" s="960">
        <v>22.36</v>
      </c>
      <c r="J163" s="960">
        <v>92.05</v>
      </c>
      <c r="K163" s="960">
        <v>55.79</v>
      </c>
      <c r="L163" s="962"/>
      <c r="M163" s="962"/>
      <c r="N163" s="962">
        <v>56.24</v>
      </c>
      <c r="O163" s="962">
        <v>33.54</v>
      </c>
      <c r="P163" s="962">
        <v>74.98</v>
      </c>
      <c r="Q163" s="962">
        <v>44.72</v>
      </c>
      <c r="R163" s="962"/>
      <c r="S163" s="962"/>
      <c r="T163" s="962"/>
      <c r="U163" s="962"/>
      <c r="V163" s="962"/>
      <c r="W163" s="962"/>
    </row>
    <row r="164" spans="1:23" ht="15.75" customHeight="1" x14ac:dyDescent="0.2">
      <c r="A164" s="958">
        <v>157</v>
      </c>
      <c r="B164" s="960">
        <v>47</v>
      </c>
      <c r="C164" s="960">
        <v>28.04</v>
      </c>
      <c r="D164" s="960"/>
      <c r="E164" s="960"/>
      <c r="F164" s="960">
        <v>28.2</v>
      </c>
      <c r="G164" s="960">
        <v>16.82</v>
      </c>
      <c r="H164" s="960">
        <v>37.6</v>
      </c>
      <c r="I164" s="960">
        <v>22.43</v>
      </c>
      <c r="J164" s="960">
        <v>92.05</v>
      </c>
      <c r="K164" s="960">
        <v>55.8</v>
      </c>
      <c r="L164" s="962"/>
      <c r="M164" s="962"/>
      <c r="N164" s="962">
        <v>56.4</v>
      </c>
      <c r="O164" s="962">
        <v>33.64</v>
      </c>
      <c r="P164" s="962">
        <v>75.2</v>
      </c>
      <c r="Q164" s="962">
        <v>44.86</v>
      </c>
      <c r="R164" s="962"/>
      <c r="S164" s="962"/>
      <c r="T164" s="962"/>
      <c r="U164" s="962"/>
      <c r="V164" s="962"/>
      <c r="W164" s="962"/>
    </row>
    <row r="165" spans="1:23" ht="15.75" customHeight="1" x14ac:dyDescent="0.2">
      <c r="A165" s="958">
        <v>158</v>
      </c>
      <c r="B165" s="960">
        <v>47.15</v>
      </c>
      <c r="C165" s="960">
        <v>28.12</v>
      </c>
      <c r="D165" s="960"/>
      <c r="E165" s="960"/>
      <c r="F165" s="960">
        <v>28.29</v>
      </c>
      <c r="G165" s="960">
        <v>16.87</v>
      </c>
      <c r="H165" s="960">
        <v>37.72</v>
      </c>
      <c r="I165" s="960">
        <v>22.5</v>
      </c>
      <c r="J165" s="960">
        <v>92.05</v>
      </c>
      <c r="K165" s="960">
        <v>55.8</v>
      </c>
      <c r="L165" s="962"/>
      <c r="M165" s="962"/>
      <c r="N165" s="962">
        <v>56.58</v>
      </c>
      <c r="O165" s="962">
        <v>33.74</v>
      </c>
      <c r="P165" s="962">
        <v>75.44</v>
      </c>
      <c r="Q165" s="962">
        <v>45</v>
      </c>
      <c r="R165" s="962"/>
      <c r="S165" s="962"/>
      <c r="T165" s="962"/>
      <c r="U165" s="962"/>
      <c r="V165" s="962"/>
      <c r="W165" s="962"/>
    </row>
    <row r="166" spans="1:23" ht="15.75" customHeight="1" x14ac:dyDescent="0.2">
      <c r="A166" s="958">
        <v>159</v>
      </c>
      <c r="B166" s="960">
        <v>47.29</v>
      </c>
      <c r="C166" s="960">
        <v>28.21</v>
      </c>
      <c r="D166" s="960"/>
      <c r="E166" s="960"/>
      <c r="F166" s="960">
        <v>28.37</v>
      </c>
      <c r="G166" s="960">
        <v>16.93</v>
      </c>
      <c r="H166" s="960">
        <v>37.83</v>
      </c>
      <c r="I166" s="960">
        <v>22.57</v>
      </c>
      <c r="J166" s="960">
        <v>92.05</v>
      </c>
      <c r="K166" s="960">
        <v>55.8</v>
      </c>
      <c r="L166" s="962"/>
      <c r="M166" s="962"/>
      <c r="N166" s="962">
        <v>56.74</v>
      </c>
      <c r="O166" s="962">
        <v>33.86</v>
      </c>
      <c r="P166" s="962">
        <v>75.66</v>
      </c>
      <c r="Q166" s="962">
        <v>45.14</v>
      </c>
      <c r="R166" s="962"/>
      <c r="S166" s="962"/>
      <c r="T166" s="962"/>
      <c r="U166" s="962"/>
      <c r="V166" s="962"/>
      <c r="W166" s="962"/>
    </row>
    <row r="167" spans="1:23" ht="15.75" customHeight="1" x14ac:dyDescent="0.2">
      <c r="A167" s="958">
        <v>160</v>
      </c>
      <c r="B167" s="960">
        <v>47.44</v>
      </c>
      <c r="C167" s="960">
        <v>28.29</v>
      </c>
      <c r="D167" s="960"/>
      <c r="E167" s="960"/>
      <c r="F167" s="960">
        <v>28.46</v>
      </c>
      <c r="G167" s="960">
        <v>16.97</v>
      </c>
      <c r="H167" s="960">
        <v>37.950000000000003</v>
      </c>
      <c r="I167" s="960">
        <v>22.63</v>
      </c>
      <c r="J167" s="960">
        <v>92.05</v>
      </c>
      <c r="K167" s="960">
        <v>55.8</v>
      </c>
      <c r="L167" s="962"/>
      <c r="M167" s="962"/>
      <c r="N167" s="962">
        <v>56.92</v>
      </c>
      <c r="O167" s="962">
        <v>33.94</v>
      </c>
      <c r="P167" s="962">
        <v>75.900000000000006</v>
      </c>
      <c r="Q167" s="962">
        <v>45.26</v>
      </c>
      <c r="R167" s="962"/>
      <c r="S167" s="962"/>
      <c r="T167" s="962"/>
      <c r="U167" s="962"/>
      <c r="V167" s="962"/>
      <c r="W167" s="962"/>
    </row>
    <row r="168" spans="1:23" ht="15.75" customHeight="1" x14ac:dyDescent="0.2">
      <c r="A168" s="958">
        <v>161</v>
      </c>
      <c r="B168" s="960">
        <v>47.58</v>
      </c>
      <c r="C168" s="960">
        <v>28.38</v>
      </c>
      <c r="D168" s="960"/>
      <c r="E168" s="960"/>
      <c r="F168" s="960">
        <v>28.55</v>
      </c>
      <c r="G168" s="960">
        <v>17.03</v>
      </c>
      <c r="H168" s="960">
        <v>38.06</v>
      </c>
      <c r="I168" s="960">
        <v>22.7</v>
      </c>
      <c r="J168" s="960">
        <v>92.05</v>
      </c>
      <c r="K168" s="960">
        <v>55.8</v>
      </c>
      <c r="L168" s="962"/>
      <c r="M168" s="962"/>
      <c r="N168" s="962">
        <v>57.1</v>
      </c>
      <c r="O168" s="962">
        <v>34.06</v>
      </c>
      <c r="P168" s="962">
        <v>76.12</v>
      </c>
      <c r="Q168" s="962">
        <v>45.4</v>
      </c>
      <c r="R168" s="962"/>
      <c r="S168" s="962"/>
      <c r="T168" s="962"/>
      <c r="U168" s="962"/>
      <c r="V168" s="962"/>
      <c r="W168" s="962"/>
    </row>
    <row r="169" spans="1:23" ht="15.75" customHeight="1" x14ac:dyDescent="0.2">
      <c r="A169" s="958">
        <v>162</v>
      </c>
      <c r="B169" s="960">
        <v>47.73</v>
      </c>
      <c r="C169" s="960">
        <v>28.46</v>
      </c>
      <c r="D169" s="960"/>
      <c r="E169" s="960"/>
      <c r="F169" s="960">
        <v>28.64</v>
      </c>
      <c r="G169" s="960">
        <v>17.079999999999998</v>
      </c>
      <c r="H169" s="960">
        <v>38.18</v>
      </c>
      <c r="I169" s="960">
        <v>22.77</v>
      </c>
      <c r="J169" s="960">
        <v>92.05</v>
      </c>
      <c r="K169" s="960">
        <v>55.8</v>
      </c>
      <c r="L169" s="962"/>
      <c r="M169" s="962"/>
      <c r="N169" s="962">
        <v>57.28</v>
      </c>
      <c r="O169" s="962">
        <v>34.159999999999997</v>
      </c>
      <c r="P169" s="962">
        <v>76.36</v>
      </c>
      <c r="Q169" s="962">
        <v>45.54</v>
      </c>
      <c r="R169" s="962"/>
      <c r="S169" s="962"/>
      <c r="T169" s="962"/>
      <c r="U169" s="962"/>
      <c r="V169" s="962"/>
      <c r="W169" s="962"/>
    </row>
    <row r="170" spans="1:23" ht="15.75" customHeight="1" x14ac:dyDescent="0.2">
      <c r="A170" s="958">
        <v>163</v>
      </c>
      <c r="B170" s="960">
        <v>47.87</v>
      </c>
      <c r="C170" s="960">
        <v>28.55</v>
      </c>
      <c r="D170" s="960"/>
      <c r="E170" s="960"/>
      <c r="F170" s="960">
        <v>28.72</v>
      </c>
      <c r="G170" s="960">
        <v>17.13</v>
      </c>
      <c r="H170" s="960">
        <v>38.299999999999997</v>
      </c>
      <c r="I170" s="960">
        <v>22.84</v>
      </c>
      <c r="J170" s="960">
        <v>92.05</v>
      </c>
      <c r="K170" s="960">
        <v>55.8</v>
      </c>
      <c r="L170" s="962"/>
      <c r="M170" s="962"/>
      <c r="N170" s="962">
        <v>57.44</v>
      </c>
      <c r="O170" s="962">
        <v>34.26</v>
      </c>
      <c r="P170" s="962">
        <v>76.599999999999994</v>
      </c>
      <c r="Q170" s="962">
        <v>45.68</v>
      </c>
      <c r="R170" s="962"/>
      <c r="S170" s="962"/>
      <c r="T170" s="962"/>
      <c r="U170" s="962"/>
      <c r="V170" s="962"/>
      <c r="W170" s="962"/>
    </row>
    <row r="171" spans="1:23" ht="15.75" customHeight="1" x14ac:dyDescent="0.2">
      <c r="A171" s="958">
        <v>164</v>
      </c>
      <c r="B171" s="960">
        <v>48.02</v>
      </c>
      <c r="C171" s="960">
        <v>28.63</v>
      </c>
      <c r="D171" s="960"/>
      <c r="E171" s="960"/>
      <c r="F171" s="960">
        <v>28.81</v>
      </c>
      <c r="G171" s="960">
        <v>17.18</v>
      </c>
      <c r="H171" s="960">
        <v>38.42</v>
      </c>
      <c r="I171" s="960">
        <v>22.9</v>
      </c>
      <c r="J171" s="960">
        <v>92.05</v>
      </c>
      <c r="K171" s="960">
        <v>55.8</v>
      </c>
      <c r="L171" s="962"/>
      <c r="M171" s="962"/>
      <c r="N171" s="962">
        <v>57.62</v>
      </c>
      <c r="O171" s="962">
        <v>34.36</v>
      </c>
      <c r="P171" s="962">
        <v>76.84</v>
      </c>
      <c r="Q171" s="962">
        <v>45.8</v>
      </c>
      <c r="R171" s="962"/>
      <c r="S171" s="962"/>
      <c r="T171" s="962"/>
      <c r="U171" s="962"/>
      <c r="V171" s="962"/>
      <c r="W171" s="962"/>
    </row>
    <row r="172" spans="1:23" ht="15.75" customHeight="1" x14ac:dyDescent="0.2">
      <c r="A172" s="958">
        <v>165</v>
      </c>
      <c r="B172" s="960">
        <v>48.16</v>
      </c>
      <c r="C172" s="960">
        <v>28.72</v>
      </c>
      <c r="D172" s="960"/>
      <c r="E172" s="960"/>
      <c r="F172" s="960">
        <v>28.9</v>
      </c>
      <c r="G172" s="960">
        <v>17.23</v>
      </c>
      <c r="H172" s="960">
        <v>38.53</v>
      </c>
      <c r="I172" s="960">
        <v>22.98</v>
      </c>
      <c r="J172" s="960">
        <v>92.05</v>
      </c>
      <c r="K172" s="960">
        <v>55.8</v>
      </c>
      <c r="L172" s="962"/>
      <c r="M172" s="962"/>
      <c r="N172" s="962">
        <v>57.8</v>
      </c>
      <c r="O172" s="962">
        <v>34.46</v>
      </c>
      <c r="P172" s="962">
        <v>77.06</v>
      </c>
      <c r="Q172" s="962">
        <v>45.96</v>
      </c>
      <c r="R172" s="962"/>
      <c r="S172" s="962"/>
      <c r="T172" s="962"/>
      <c r="U172" s="962"/>
      <c r="V172" s="962"/>
      <c r="W172" s="962"/>
    </row>
    <row r="173" spans="1:23" ht="15.75" customHeight="1" x14ac:dyDescent="0.2">
      <c r="A173" s="958">
        <v>166</v>
      </c>
      <c r="B173" s="960">
        <v>48.31</v>
      </c>
      <c r="C173" s="960">
        <v>28.8</v>
      </c>
      <c r="D173" s="960"/>
      <c r="E173" s="960"/>
      <c r="F173" s="960">
        <v>28.99</v>
      </c>
      <c r="G173" s="960">
        <v>17.28</v>
      </c>
      <c r="H173" s="960">
        <v>38.65</v>
      </c>
      <c r="I173" s="960">
        <v>23.04</v>
      </c>
      <c r="J173" s="960">
        <v>92.05</v>
      </c>
      <c r="K173" s="960">
        <v>55.8</v>
      </c>
      <c r="L173" s="962"/>
      <c r="M173" s="962"/>
      <c r="N173" s="962">
        <v>57.98</v>
      </c>
      <c r="O173" s="962">
        <v>34.56</v>
      </c>
      <c r="P173" s="962">
        <v>77.3</v>
      </c>
      <c r="Q173" s="962">
        <v>46.08</v>
      </c>
      <c r="R173" s="962"/>
      <c r="S173" s="962"/>
      <c r="T173" s="962"/>
      <c r="U173" s="962"/>
      <c r="V173" s="962"/>
      <c r="W173" s="962"/>
    </row>
    <row r="174" spans="1:23" ht="15.75" customHeight="1" x14ac:dyDescent="0.2">
      <c r="A174" s="958">
        <v>167</v>
      </c>
      <c r="B174" s="960">
        <v>48.45</v>
      </c>
      <c r="C174" s="960">
        <v>28.89</v>
      </c>
      <c r="D174" s="960"/>
      <c r="E174" s="960"/>
      <c r="F174" s="960">
        <v>29.07</v>
      </c>
      <c r="G174" s="960">
        <v>17.329999999999998</v>
      </c>
      <c r="H174" s="960">
        <v>38.76</v>
      </c>
      <c r="I174" s="960">
        <v>23.11</v>
      </c>
      <c r="J174" s="960">
        <v>92.05</v>
      </c>
      <c r="K174" s="960">
        <v>55.8</v>
      </c>
      <c r="L174" s="962"/>
      <c r="M174" s="962"/>
      <c r="N174" s="962">
        <v>58.14</v>
      </c>
      <c r="O174" s="962">
        <v>34.659999999999997</v>
      </c>
      <c r="P174" s="962">
        <v>77.52</v>
      </c>
      <c r="Q174" s="962">
        <v>46.22</v>
      </c>
      <c r="R174" s="962"/>
      <c r="S174" s="962"/>
      <c r="T174" s="962"/>
      <c r="U174" s="962"/>
      <c r="V174" s="962"/>
      <c r="W174" s="962"/>
    </row>
    <row r="175" spans="1:23" ht="15.75" customHeight="1" x14ac:dyDescent="0.2">
      <c r="A175" s="958">
        <v>168</v>
      </c>
      <c r="B175" s="960">
        <v>48.6</v>
      </c>
      <c r="C175" s="960">
        <v>28.98</v>
      </c>
      <c r="D175" s="960"/>
      <c r="E175" s="960"/>
      <c r="F175" s="960">
        <v>29.16</v>
      </c>
      <c r="G175" s="960">
        <v>17.39</v>
      </c>
      <c r="H175" s="960">
        <v>38.880000000000003</v>
      </c>
      <c r="I175" s="960">
        <v>23.18</v>
      </c>
      <c r="J175" s="960">
        <v>92.05</v>
      </c>
      <c r="K175" s="960">
        <v>55.8</v>
      </c>
      <c r="L175" s="962"/>
      <c r="M175" s="962"/>
      <c r="N175" s="962">
        <v>58.32</v>
      </c>
      <c r="O175" s="962">
        <v>34.78</v>
      </c>
      <c r="P175" s="962">
        <v>77.760000000000005</v>
      </c>
      <c r="Q175" s="962">
        <v>46.36</v>
      </c>
      <c r="R175" s="962"/>
      <c r="S175" s="962"/>
      <c r="T175" s="962"/>
      <c r="U175" s="962"/>
      <c r="V175" s="962"/>
      <c r="W175" s="962"/>
    </row>
    <row r="176" spans="1:23" ht="15.75" customHeight="1" x14ac:dyDescent="0.2">
      <c r="A176" s="958">
        <v>169</v>
      </c>
      <c r="B176" s="960">
        <v>48.74</v>
      </c>
      <c r="C176" s="960">
        <v>29.06</v>
      </c>
      <c r="D176" s="960"/>
      <c r="E176" s="960"/>
      <c r="F176" s="960">
        <v>29.24</v>
      </c>
      <c r="G176" s="960">
        <v>17.440000000000001</v>
      </c>
      <c r="H176" s="960">
        <v>38.99</v>
      </c>
      <c r="I176" s="960">
        <v>23.25</v>
      </c>
      <c r="J176" s="960">
        <v>92.05</v>
      </c>
      <c r="K176" s="960">
        <v>55.8</v>
      </c>
      <c r="L176" s="962"/>
      <c r="M176" s="962"/>
      <c r="N176" s="962">
        <v>58.48</v>
      </c>
      <c r="O176" s="962">
        <v>34.880000000000003</v>
      </c>
      <c r="P176" s="962">
        <v>77.98</v>
      </c>
      <c r="Q176" s="962">
        <v>46.5</v>
      </c>
      <c r="R176" s="962"/>
      <c r="S176" s="962"/>
      <c r="T176" s="962"/>
      <c r="U176" s="962"/>
      <c r="V176" s="962"/>
      <c r="W176" s="962"/>
    </row>
    <row r="177" spans="1:23" ht="15.75" customHeight="1" x14ac:dyDescent="0.2">
      <c r="A177" s="958">
        <v>170</v>
      </c>
      <c r="B177" s="960">
        <v>48.89</v>
      </c>
      <c r="C177" s="960">
        <v>29.15</v>
      </c>
      <c r="D177" s="960"/>
      <c r="E177" s="960"/>
      <c r="F177" s="960">
        <v>29.33</v>
      </c>
      <c r="G177" s="960">
        <v>17.489999999999998</v>
      </c>
      <c r="H177" s="960">
        <v>39.11</v>
      </c>
      <c r="I177" s="960">
        <v>23.32</v>
      </c>
      <c r="J177" s="960">
        <v>92.05</v>
      </c>
      <c r="K177" s="960">
        <v>55.8</v>
      </c>
      <c r="L177" s="962"/>
      <c r="M177" s="962"/>
      <c r="N177" s="962">
        <v>58.66</v>
      </c>
      <c r="O177" s="962">
        <v>34.979999999999997</v>
      </c>
      <c r="P177" s="962">
        <v>78.22</v>
      </c>
      <c r="Q177" s="962">
        <v>46.64</v>
      </c>
      <c r="R177" s="962"/>
      <c r="S177" s="962"/>
      <c r="T177" s="962"/>
      <c r="U177" s="962"/>
      <c r="V177" s="962"/>
      <c r="W177" s="962"/>
    </row>
    <row r="178" spans="1:23" ht="15.75" customHeight="1" x14ac:dyDescent="0.2">
      <c r="A178" s="958">
        <v>171</v>
      </c>
      <c r="B178" s="960">
        <v>49.03</v>
      </c>
      <c r="C178" s="960">
        <v>29.23</v>
      </c>
      <c r="D178" s="960"/>
      <c r="E178" s="960"/>
      <c r="F178" s="960">
        <v>29.42</v>
      </c>
      <c r="G178" s="960">
        <v>17.54</v>
      </c>
      <c r="H178" s="960">
        <v>39.22</v>
      </c>
      <c r="I178" s="960">
        <v>23.38</v>
      </c>
      <c r="J178" s="960">
        <v>92.05</v>
      </c>
      <c r="K178" s="960">
        <v>55.8</v>
      </c>
      <c r="L178" s="962"/>
      <c r="M178" s="962"/>
      <c r="N178" s="962">
        <v>58.84</v>
      </c>
      <c r="O178" s="962">
        <v>35.08</v>
      </c>
      <c r="P178" s="962">
        <v>78.44</v>
      </c>
      <c r="Q178" s="962">
        <v>46.76</v>
      </c>
      <c r="R178" s="962"/>
      <c r="S178" s="962"/>
      <c r="T178" s="962"/>
      <c r="U178" s="962"/>
      <c r="V178" s="962"/>
      <c r="W178" s="962"/>
    </row>
    <row r="179" spans="1:23" ht="15.75" customHeight="1" x14ac:dyDescent="0.2">
      <c r="A179" s="958">
        <v>172</v>
      </c>
      <c r="B179" s="960">
        <v>49.18</v>
      </c>
      <c r="C179" s="960">
        <v>29.32</v>
      </c>
      <c r="D179" s="960"/>
      <c r="E179" s="960"/>
      <c r="F179" s="960">
        <v>29.51</v>
      </c>
      <c r="G179" s="960">
        <v>17.59</v>
      </c>
      <c r="H179" s="960">
        <v>39.340000000000003</v>
      </c>
      <c r="I179" s="960">
        <v>23.46</v>
      </c>
      <c r="J179" s="960">
        <v>92.05</v>
      </c>
      <c r="K179" s="960">
        <v>55.8</v>
      </c>
      <c r="L179" s="962"/>
      <c r="M179" s="962"/>
      <c r="N179" s="962">
        <v>59.02</v>
      </c>
      <c r="O179" s="962">
        <v>35.18</v>
      </c>
      <c r="P179" s="962">
        <v>78.680000000000007</v>
      </c>
      <c r="Q179" s="962">
        <v>46.92</v>
      </c>
      <c r="R179" s="962"/>
      <c r="S179" s="962"/>
      <c r="T179" s="962"/>
      <c r="U179" s="962"/>
      <c r="V179" s="962"/>
      <c r="W179" s="962"/>
    </row>
    <row r="180" spans="1:23" ht="15.75" customHeight="1" x14ac:dyDescent="0.2">
      <c r="A180" s="958">
        <v>173</v>
      </c>
      <c r="B180" s="960">
        <v>49.33</v>
      </c>
      <c r="C180" s="960">
        <v>29.4</v>
      </c>
      <c r="D180" s="960"/>
      <c r="E180" s="960"/>
      <c r="F180" s="960">
        <v>29.6</v>
      </c>
      <c r="G180" s="960">
        <v>17.64</v>
      </c>
      <c r="H180" s="960">
        <v>39.46</v>
      </c>
      <c r="I180" s="960">
        <v>23.52</v>
      </c>
      <c r="J180" s="960">
        <v>92.05</v>
      </c>
      <c r="K180" s="960">
        <v>55.8</v>
      </c>
      <c r="L180" s="962"/>
      <c r="M180" s="962"/>
      <c r="N180" s="962">
        <v>59.2</v>
      </c>
      <c r="O180" s="962">
        <v>35.28</v>
      </c>
      <c r="P180" s="962">
        <v>78.92</v>
      </c>
      <c r="Q180" s="962">
        <v>47.04</v>
      </c>
      <c r="R180" s="962"/>
      <c r="S180" s="962"/>
      <c r="T180" s="962"/>
      <c r="U180" s="962"/>
      <c r="V180" s="962"/>
      <c r="W180" s="962"/>
    </row>
    <row r="181" spans="1:23" ht="15.75" customHeight="1" x14ac:dyDescent="0.2">
      <c r="A181" s="958">
        <v>174</v>
      </c>
      <c r="B181" s="960">
        <v>49.47</v>
      </c>
      <c r="C181" s="960">
        <v>29.49</v>
      </c>
      <c r="D181" s="960"/>
      <c r="E181" s="960"/>
      <c r="F181" s="960">
        <v>29.68</v>
      </c>
      <c r="G181" s="960">
        <v>17.690000000000001</v>
      </c>
      <c r="H181" s="960">
        <v>39.58</v>
      </c>
      <c r="I181" s="960">
        <v>23.59</v>
      </c>
      <c r="J181" s="960">
        <v>92.05</v>
      </c>
      <c r="K181" s="960">
        <v>55.8</v>
      </c>
      <c r="L181" s="962"/>
      <c r="M181" s="962"/>
      <c r="N181" s="962">
        <v>59.36</v>
      </c>
      <c r="O181" s="962">
        <v>35.380000000000003</v>
      </c>
      <c r="P181" s="962">
        <v>79.16</v>
      </c>
      <c r="Q181" s="962">
        <v>47.18</v>
      </c>
      <c r="R181" s="962"/>
      <c r="S181" s="962"/>
      <c r="T181" s="962"/>
      <c r="U181" s="962"/>
      <c r="V181" s="962"/>
      <c r="W181" s="962"/>
    </row>
    <row r="182" spans="1:23" ht="15.75" customHeight="1" x14ac:dyDescent="0.2">
      <c r="A182" s="958">
        <v>175</v>
      </c>
      <c r="B182" s="960">
        <v>49.62</v>
      </c>
      <c r="C182" s="960">
        <v>29.57</v>
      </c>
      <c r="D182" s="960"/>
      <c r="E182" s="960"/>
      <c r="F182" s="960">
        <v>29.77</v>
      </c>
      <c r="G182" s="960">
        <v>17.739999999999998</v>
      </c>
      <c r="H182" s="960">
        <v>39.700000000000003</v>
      </c>
      <c r="I182" s="960">
        <v>23.66</v>
      </c>
      <c r="J182" s="960">
        <v>92.05</v>
      </c>
      <c r="K182" s="960">
        <v>55.8</v>
      </c>
      <c r="L182" s="962"/>
      <c r="M182" s="962"/>
      <c r="N182" s="962">
        <v>59.54</v>
      </c>
      <c r="O182" s="962">
        <v>35.479999999999997</v>
      </c>
      <c r="P182" s="962">
        <v>79.400000000000006</v>
      </c>
      <c r="Q182" s="962">
        <v>47.32</v>
      </c>
      <c r="R182" s="962"/>
      <c r="S182" s="962"/>
      <c r="T182" s="962"/>
      <c r="U182" s="962"/>
      <c r="V182" s="962"/>
      <c r="W182" s="962"/>
    </row>
    <row r="183" spans="1:23" ht="15.75" customHeight="1" x14ac:dyDescent="0.2">
      <c r="A183" s="958">
        <v>176</v>
      </c>
      <c r="B183" s="960">
        <v>49.76</v>
      </c>
      <c r="C183" s="960">
        <v>29.66</v>
      </c>
      <c r="D183" s="960"/>
      <c r="E183" s="960"/>
      <c r="F183" s="960">
        <v>29.86</v>
      </c>
      <c r="G183" s="960">
        <v>17.8</v>
      </c>
      <c r="H183" s="960">
        <v>39.81</v>
      </c>
      <c r="I183" s="960">
        <v>23.73</v>
      </c>
      <c r="J183" s="960">
        <v>92.05</v>
      </c>
      <c r="K183" s="960">
        <v>55.8</v>
      </c>
      <c r="L183" s="962"/>
      <c r="M183" s="962"/>
      <c r="N183" s="962">
        <v>59.72</v>
      </c>
      <c r="O183" s="962">
        <v>35.6</v>
      </c>
      <c r="P183" s="962">
        <v>79.62</v>
      </c>
      <c r="Q183" s="962">
        <v>47.46</v>
      </c>
      <c r="R183" s="962"/>
      <c r="S183" s="962"/>
      <c r="T183" s="962"/>
      <c r="U183" s="962"/>
      <c r="V183" s="962"/>
      <c r="W183" s="962"/>
    </row>
    <row r="184" spans="1:23" ht="15.75" customHeight="1" x14ac:dyDescent="0.2">
      <c r="A184" s="958">
        <v>177</v>
      </c>
      <c r="B184" s="960">
        <v>49.91</v>
      </c>
      <c r="C184" s="960">
        <v>29.74</v>
      </c>
      <c r="D184" s="960"/>
      <c r="E184" s="960"/>
      <c r="F184" s="960">
        <v>29.95</v>
      </c>
      <c r="G184" s="960">
        <v>17.84</v>
      </c>
      <c r="H184" s="960">
        <v>39.93</v>
      </c>
      <c r="I184" s="960">
        <v>23.79</v>
      </c>
      <c r="J184" s="960">
        <v>92.05</v>
      </c>
      <c r="K184" s="960">
        <v>55.8</v>
      </c>
      <c r="L184" s="962"/>
      <c r="M184" s="962"/>
      <c r="N184" s="962">
        <v>59.9</v>
      </c>
      <c r="O184" s="962">
        <v>35.68</v>
      </c>
      <c r="P184" s="962">
        <v>79.86</v>
      </c>
      <c r="Q184" s="962">
        <v>47.58</v>
      </c>
      <c r="R184" s="962"/>
      <c r="S184" s="962"/>
      <c r="T184" s="962"/>
      <c r="U184" s="962"/>
      <c r="V184" s="962"/>
      <c r="W184" s="962"/>
    </row>
    <row r="185" spans="1:23" ht="15.75" customHeight="1" x14ac:dyDescent="0.2">
      <c r="A185" s="958">
        <v>178</v>
      </c>
      <c r="B185" s="960">
        <v>50.05</v>
      </c>
      <c r="C185" s="960">
        <v>29.83</v>
      </c>
      <c r="D185" s="960"/>
      <c r="E185" s="960"/>
      <c r="F185" s="960">
        <v>30.03</v>
      </c>
      <c r="G185" s="960">
        <v>17.899999999999999</v>
      </c>
      <c r="H185" s="960">
        <v>40.04</v>
      </c>
      <c r="I185" s="960">
        <v>23.86</v>
      </c>
      <c r="J185" s="960">
        <v>92.05</v>
      </c>
      <c r="K185" s="960">
        <v>55.8</v>
      </c>
      <c r="L185" s="962"/>
      <c r="M185" s="962"/>
      <c r="N185" s="962">
        <v>60.06</v>
      </c>
      <c r="O185" s="962">
        <v>35.799999999999997</v>
      </c>
      <c r="P185" s="962">
        <v>80.08</v>
      </c>
      <c r="Q185" s="962">
        <v>47.72</v>
      </c>
      <c r="R185" s="962"/>
      <c r="S185" s="962"/>
      <c r="T185" s="962"/>
      <c r="U185" s="962"/>
      <c r="V185" s="962"/>
      <c r="W185" s="962"/>
    </row>
    <row r="186" spans="1:23" ht="15.75" customHeight="1" x14ac:dyDescent="0.2">
      <c r="A186" s="958">
        <v>179</v>
      </c>
      <c r="B186" s="960">
        <v>50.2</v>
      </c>
      <c r="C186" s="960">
        <v>29.91</v>
      </c>
      <c r="D186" s="960"/>
      <c r="E186" s="960"/>
      <c r="F186" s="960">
        <v>30.12</v>
      </c>
      <c r="G186" s="960">
        <v>17.95</v>
      </c>
      <c r="H186" s="960">
        <v>40.159999999999997</v>
      </c>
      <c r="I186" s="960">
        <v>23.93</v>
      </c>
      <c r="J186" s="960">
        <v>92.05</v>
      </c>
      <c r="K186" s="960">
        <v>55.8</v>
      </c>
      <c r="L186" s="962"/>
      <c r="M186" s="962"/>
      <c r="N186" s="962">
        <v>60.24</v>
      </c>
      <c r="O186" s="962">
        <v>35.9</v>
      </c>
      <c r="P186" s="962">
        <v>80.319999999999993</v>
      </c>
      <c r="Q186" s="962">
        <v>47.86</v>
      </c>
      <c r="R186" s="962"/>
      <c r="S186" s="962"/>
      <c r="T186" s="962"/>
      <c r="U186" s="962"/>
      <c r="V186" s="962"/>
      <c r="W186" s="962"/>
    </row>
    <row r="187" spans="1:23" ht="15.75" customHeight="1" x14ac:dyDescent="0.2">
      <c r="A187" s="958">
        <v>180</v>
      </c>
      <c r="B187" s="960">
        <v>50.34</v>
      </c>
      <c r="C187" s="960">
        <v>30</v>
      </c>
      <c r="D187" s="960"/>
      <c r="E187" s="960"/>
      <c r="F187" s="960">
        <v>30.2</v>
      </c>
      <c r="G187" s="960">
        <v>18</v>
      </c>
      <c r="H187" s="960">
        <v>40.270000000000003</v>
      </c>
      <c r="I187" s="960">
        <v>24</v>
      </c>
      <c r="J187" s="960">
        <v>92.05</v>
      </c>
      <c r="K187" s="960">
        <v>55.8</v>
      </c>
      <c r="L187" s="962"/>
      <c r="M187" s="962"/>
      <c r="N187" s="962">
        <v>60.4</v>
      </c>
      <c r="O187" s="962">
        <v>36</v>
      </c>
      <c r="P187" s="962">
        <v>80.540000000000006</v>
      </c>
      <c r="Q187" s="962">
        <v>48</v>
      </c>
      <c r="R187" s="962"/>
      <c r="S187" s="962"/>
      <c r="T187" s="962"/>
      <c r="U187" s="962"/>
      <c r="V187" s="962"/>
      <c r="W187" s="962"/>
    </row>
    <row r="188" spans="1:23" ht="15.75" customHeight="1" x14ac:dyDescent="0.2">
      <c r="A188" s="958">
        <v>181</v>
      </c>
      <c r="B188" s="960">
        <v>50.49</v>
      </c>
      <c r="C188" s="960">
        <v>30.08</v>
      </c>
      <c r="D188" s="960"/>
      <c r="E188" s="960"/>
      <c r="F188" s="960">
        <v>30.29</v>
      </c>
      <c r="G188" s="960">
        <v>18.05</v>
      </c>
      <c r="H188" s="960">
        <v>40.39</v>
      </c>
      <c r="I188" s="960">
        <v>24.06</v>
      </c>
      <c r="J188" s="960">
        <v>92.05</v>
      </c>
      <c r="K188" s="960">
        <v>55.8</v>
      </c>
      <c r="L188" s="962"/>
      <c r="M188" s="962"/>
      <c r="N188" s="962">
        <v>60.58</v>
      </c>
      <c r="O188" s="962">
        <v>36.1</v>
      </c>
      <c r="P188" s="962">
        <v>80.78</v>
      </c>
      <c r="Q188" s="962">
        <v>48.12</v>
      </c>
      <c r="R188" s="962"/>
      <c r="S188" s="962"/>
      <c r="T188" s="962"/>
      <c r="U188" s="962"/>
      <c r="V188" s="962"/>
      <c r="W188" s="962"/>
    </row>
    <row r="189" spans="1:23" ht="15.75" customHeight="1" x14ac:dyDescent="0.2">
      <c r="A189" s="958">
        <v>182</v>
      </c>
      <c r="B189" s="960">
        <v>50.63</v>
      </c>
      <c r="C189" s="960">
        <v>30.17</v>
      </c>
      <c r="D189" s="960"/>
      <c r="E189" s="960"/>
      <c r="F189" s="960">
        <v>30.38</v>
      </c>
      <c r="G189" s="960">
        <v>18.100000000000001</v>
      </c>
      <c r="H189" s="960">
        <v>40.5</v>
      </c>
      <c r="I189" s="960">
        <v>24.14</v>
      </c>
      <c r="J189" s="960">
        <v>92.05</v>
      </c>
      <c r="K189" s="960">
        <v>55.8</v>
      </c>
      <c r="L189" s="962"/>
      <c r="M189" s="962"/>
      <c r="N189" s="962">
        <v>60.76</v>
      </c>
      <c r="O189" s="962">
        <v>36.200000000000003</v>
      </c>
      <c r="P189" s="962">
        <v>81</v>
      </c>
      <c r="Q189" s="962">
        <v>48.28</v>
      </c>
      <c r="R189" s="962"/>
      <c r="S189" s="962"/>
      <c r="T189" s="962"/>
      <c r="U189" s="962"/>
      <c r="V189" s="962"/>
      <c r="W189" s="962"/>
    </row>
    <row r="190" spans="1:23" ht="15.75" customHeight="1" x14ac:dyDescent="0.2">
      <c r="A190" s="958">
        <v>183</v>
      </c>
      <c r="B190" s="960">
        <v>50.78</v>
      </c>
      <c r="C190" s="960">
        <v>30.26</v>
      </c>
      <c r="D190" s="960"/>
      <c r="E190" s="960"/>
      <c r="F190" s="960">
        <v>30.47</v>
      </c>
      <c r="G190" s="960">
        <v>18.16</v>
      </c>
      <c r="H190" s="960">
        <v>40.619999999999997</v>
      </c>
      <c r="I190" s="960">
        <v>24.21</v>
      </c>
      <c r="J190" s="960">
        <v>92.05</v>
      </c>
      <c r="K190" s="960">
        <v>55.8</v>
      </c>
      <c r="L190" s="962"/>
      <c r="M190" s="962"/>
      <c r="N190" s="962">
        <v>60.94</v>
      </c>
      <c r="O190" s="962">
        <v>36.32</v>
      </c>
      <c r="P190" s="962">
        <v>81.239999999999995</v>
      </c>
      <c r="Q190" s="962">
        <v>48.42</v>
      </c>
      <c r="R190" s="962"/>
      <c r="S190" s="962"/>
      <c r="T190" s="962"/>
      <c r="U190" s="962"/>
      <c r="V190" s="962"/>
      <c r="W190" s="962"/>
    </row>
    <row r="191" spans="1:23" ht="15.75" customHeight="1" x14ac:dyDescent="0.2">
      <c r="A191" s="958">
        <v>184</v>
      </c>
      <c r="B191" s="960">
        <v>50.92</v>
      </c>
      <c r="C191" s="960">
        <v>30.34</v>
      </c>
      <c r="D191" s="960"/>
      <c r="E191" s="960"/>
      <c r="F191" s="960">
        <v>30.55</v>
      </c>
      <c r="G191" s="960">
        <v>18.2</v>
      </c>
      <c r="H191" s="960">
        <v>40.74</v>
      </c>
      <c r="I191" s="960">
        <v>24.27</v>
      </c>
      <c r="J191" s="960">
        <v>92.05</v>
      </c>
      <c r="K191" s="960">
        <v>55.8</v>
      </c>
      <c r="L191" s="962"/>
      <c r="M191" s="962"/>
      <c r="N191" s="962">
        <v>61.1</v>
      </c>
      <c r="O191" s="962">
        <v>36.4</v>
      </c>
      <c r="P191" s="962">
        <v>81.48</v>
      </c>
      <c r="Q191" s="962">
        <v>48.54</v>
      </c>
      <c r="R191" s="962"/>
      <c r="S191" s="962"/>
      <c r="T191" s="962"/>
      <c r="U191" s="962"/>
      <c r="V191" s="962"/>
      <c r="W191" s="962"/>
    </row>
    <row r="192" spans="1:23" ht="15.75" customHeight="1" x14ac:dyDescent="0.2">
      <c r="A192" s="958">
        <v>185</v>
      </c>
      <c r="B192" s="960">
        <v>51.07</v>
      </c>
      <c r="C192" s="960">
        <v>30.43</v>
      </c>
      <c r="D192" s="960"/>
      <c r="E192" s="960"/>
      <c r="F192" s="960">
        <v>30.64</v>
      </c>
      <c r="G192" s="960">
        <v>18.260000000000002</v>
      </c>
      <c r="H192" s="960">
        <v>40.86</v>
      </c>
      <c r="I192" s="960">
        <v>24.34</v>
      </c>
      <c r="J192" s="960">
        <v>92.05</v>
      </c>
      <c r="K192" s="960">
        <v>55.8</v>
      </c>
      <c r="L192" s="962"/>
      <c r="M192" s="962"/>
      <c r="N192" s="962">
        <v>61.28</v>
      </c>
      <c r="O192" s="962">
        <v>36.520000000000003</v>
      </c>
      <c r="P192" s="962">
        <v>81.72</v>
      </c>
      <c r="Q192" s="962">
        <v>48.68</v>
      </c>
      <c r="R192" s="962"/>
      <c r="S192" s="962"/>
      <c r="T192" s="962"/>
      <c r="U192" s="962"/>
      <c r="V192" s="962"/>
      <c r="W192" s="962"/>
    </row>
    <row r="193" spans="1:23" ht="15.75" customHeight="1" x14ac:dyDescent="0.2">
      <c r="A193" s="958">
        <v>186</v>
      </c>
      <c r="B193" s="960">
        <v>51.21</v>
      </c>
      <c r="C193" s="960">
        <v>30.51</v>
      </c>
      <c r="D193" s="960"/>
      <c r="E193" s="960"/>
      <c r="F193" s="960">
        <v>30.73</v>
      </c>
      <c r="G193" s="960">
        <v>18.309999999999999</v>
      </c>
      <c r="H193" s="960">
        <v>40.97</v>
      </c>
      <c r="I193" s="960">
        <v>24.41</v>
      </c>
      <c r="J193" s="960">
        <v>92.05</v>
      </c>
      <c r="K193" s="960">
        <v>55.8</v>
      </c>
      <c r="L193" s="962"/>
      <c r="M193" s="962"/>
      <c r="N193" s="962">
        <v>61.46</v>
      </c>
      <c r="O193" s="962">
        <v>36.619999999999997</v>
      </c>
      <c r="P193" s="962">
        <v>81.94</v>
      </c>
      <c r="Q193" s="962">
        <v>48.82</v>
      </c>
      <c r="R193" s="962"/>
      <c r="S193" s="962"/>
      <c r="T193" s="962"/>
      <c r="U193" s="962"/>
      <c r="V193" s="962"/>
      <c r="W193" s="962"/>
    </row>
    <row r="194" spans="1:23" ht="15.75" customHeight="1" x14ac:dyDescent="0.2">
      <c r="A194" s="958">
        <v>187</v>
      </c>
      <c r="B194" s="960">
        <v>51.36</v>
      </c>
      <c r="C194" s="960">
        <v>30.6</v>
      </c>
      <c r="D194" s="960"/>
      <c r="E194" s="960"/>
      <c r="F194" s="960">
        <v>30.82</v>
      </c>
      <c r="G194" s="960">
        <v>18.36</v>
      </c>
      <c r="H194" s="960">
        <v>41.09</v>
      </c>
      <c r="I194" s="960">
        <v>24.48</v>
      </c>
      <c r="J194" s="960">
        <v>92.05</v>
      </c>
      <c r="K194" s="960">
        <v>55.8</v>
      </c>
      <c r="L194" s="962"/>
      <c r="M194" s="962"/>
      <c r="N194" s="962">
        <v>61.64</v>
      </c>
      <c r="O194" s="962">
        <v>36.72</v>
      </c>
      <c r="P194" s="962">
        <v>82.18</v>
      </c>
      <c r="Q194" s="962">
        <v>48.96</v>
      </c>
      <c r="R194" s="962"/>
      <c r="S194" s="962"/>
      <c r="T194" s="962"/>
      <c r="U194" s="962"/>
      <c r="V194" s="962"/>
      <c r="W194" s="962"/>
    </row>
    <row r="195" spans="1:23" ht="15.75" customHeight="1" x14ac:dyDescent="0.2">
      <c r="A195" s="958">
        <v>188</v>
      </c>
      <c r="B195" s="960">
        <v>51.5</v>
      </c>
      <c r="C195" s="960">
        <v>30.68</v>
      </c>
      <c r="D195" s="960"/>
      <c r="E195" s="960"/>
      <c r="F195" s="960">
        <v>30.9</v>
      </c>
      <c r="G195" s="960">
        <v>18.41</v>
      </c>
      <c r="H195" s="960">
        <v>41.2</v>
      </c>
      <c r="I195" s="960">
        <v>24.54</v>
      </c>
      <c r="J195" s="960">
        <v>92.05</v>
      </c>
      <c r="K195" s="960">
        <v>55.8</v>
      </c>
      <c r="L195" s="962"/>
      <c r="M195" s="962"/>
      <c r="N195" s="962">
        <v>61.8</v>
      </c>
      <c r="O195" s="962">
        <v>36.82</v>
      </c>
      <c r="P195" s="962">
        <v>82.4</v>
      </c>
      <c r="Q195" s="962">
        <v>49.08</v>
      </c>
      <c r="R195" s="962"/>
      <c r="S195" s="962"/>
      <c r="T195" s="962"/>
      <c r="U195" s="962"/>
      <c r="V195" s="962"/>
      <c r="W195" s="962"/>
    </row>
    <row r="196" spans="1:23" ht="15.75" customHeight="1" x14ac:dyDescent="0.2">
      <c r="A196" s="958">
        <v>189</v>
      </c>
      <c r="B196" s="960">
        <v>51.65</v>
      </c>
      <c r="C196" s="960">
        <v>30.77</v>
      </c>
      <c r="D196" s="960"/>
      <c r="E196" s="960"/>
      <c r="F196" s="960">
        <v>30.99</v>
      </c>
      <c r="G196" s="960">
        <v>18.46</v>
      </c>
      <c r="H196" s="960">
        <v>41.32</v>
      </c>
      <c r="I196" s="960">
        <v>24.62</v>
      </c>
      <c r="J196" s="960">
        <v>92.05</v>
      </c>
      <c r="K196" s="960">
        <v>55.8</v>
      </c>
      <c r="L196" s="962"/>
      <c r="M196" s="962"/>
      <c r="N196" s="962">
        <v>61.98</v>
      </c>
      <c r="O196" s="962">
        <v>36.92</v>
      </c>
      <c r="P196" s="962">
        <v>82.64</v>
      </c>
      <c r="Q196" s="962">
        <v>49.24</v>
      </c>
      <c r="R196" s="962"/>
      <c r="S196" s="962"/>
      <c r="T196" s="962"/>
      <c r="U196" s="962"/>
      <c r="V196" s="962"/>
      <c r="W196" s="962"/>
    </row>
    <row r="197" spans="1:23" ht="15.75" customHeight="1" x14ac:dyDescent="0.2">
      <c r="A197" s="958">
        <v>190</v>
      </c>
      <c r="B197" s="960">
        <v>51.79</v>
      </c>
      <c r="C197" s="960">
        <v>30.85</v>
      </c>
      <c r="D197" s="960"/>
      <c r="E197" s="960"/>
      <c r="F197" s="960">
        <v>31.07</v>
      </c>
      <c r="G197" s="960">
        <v>18.510000000000002</v>
      </c>
      <c r="H197" s="960">
        <v>41.43</v>
      </c>
      <c r="I197" s="960">
        <v>24.68</v>
      </c>
      <c r="J197" s="960">
        <v>92.05</v>
      </c>
      <c r="K197" s="960">
        <v>55.8</v>
      </c>
      <c r="L197" s="962"/>
      <c r="M197" s="962"/>
      <c r="N197" s="962">
        <v>62.14</v>
      </c>
      <c r="O197" s="962">
        <v>37.020000000000003</v>
      </c>
      <c r="P197" s="962">
        <v>82.86</v>
      </c>
      <c r="Q197" s="962">
        <v>49.36</v>
      </c>
      <c r="R197" s="962"/>
      <c r="S197" s="962"/>
      <c r="T197" s="962"/>
      <c r="U197" s="962"/>
      <c r="V197" s="962"/>
      <c r="W197" s="962"/>
    </row>
    <row r="198" spans="1:23" ht="15.75" customHeight="1" x14ac:dyDescent="0.2">
      <c r="A198" s="958">
        <v>191</v>
      </c>
      <c r="B198" s="960">
        <v>51.94</v>
      </c>
      <c r="C198" s="960">
        <v>30.94</v>
      </c>
      <c r="D198" s="960"/>
      <c r="E198" s="960"/>
      <c r="F198" s="960">
        <v>31.16</v>
      </c>
      <c r="G198" s="960">
        <v>18.559999999999999</v>
      </c>
      <c r="H198" s="960">
        <v>41.55</v>
      </c>
      <c r="I198" s="960">
        <v>24.75</v>
      </c>
      <c r="J198" s="960">
        <v>92.05</v>
      </c>
      <c r="K198" s="960">
        <v>55.8</v>
      </c>
      <c r="L198" s="962"/>
      <c r="M198" s="962"/>
      <c r="N198" s="962">
        <v>62.32</v>
      </c>
      <c r="O198" s="962">
        <v>37.119999999999997</v>
      </c>
      <c r="P198" s="962">
        <v>83.1</v>
      </c>
      <c r="Q198" s="962">
        <v>49.5</v>
      </c>
      <c r="R198" s="962"/>
      <c r="S198" s="962"/>
      <c r="T198" s="962"/>
      <c r="U198" s="962"/>
      <c r="V198" s="962"/>
      <c r="W198" s="962"/>
    </row>
    <row r="199" spans="1:23" ht="15.75" customHeight="1" x14ac:dyDescent="0.2">
      <c r="A199" s="958">
        <v>192</v>
      </c>
      <c r="B199" s="960">
        <v>52.08</v>
      </c>
      <c r="C199" s="960">
        <v>31.02</v>
      </c>
      <c r="D199" s="960"/>
      <c r="E199" s="960"/>
      <c r="F199" s="960">
        <v>31.25</v>
      </c>
      <c r="G199" s="960">
        <v>18.61</v>
      </c>
      <c r="H199" s="960">
        <v>41.66</v>
      </c>
      <c r="I199" s="960">
        <v>24.82</v>
      </c>
      <c r="J199" s="960">
        <v>92.05</v>
      </c>
      <c r="K199" s="960">
        <v>55.8</v>
      </c>
      <c r="L199" s="962"/>
      <c r="M199" s="962"/>
      <c r="N199" s="962">
        <v>62.5</v>
      </c>
      <c r="O199" s="962">
        <v>37.22</v>
      </c>
      <c r="P199" s="962">
        <v>83.32</v>
      </c>
      <c r="Q199" s="962">
        <v>49.64</v>
      </c>
      <c r="R199" s="962"/>
      <c r="S199" s="962"/>
      <c r="T199" s="962"/>
      <c r="U199" s="962"/>
      <c r="V199" s="962"/>
      <c r="W199" s="962"/>
    </row>
    <row r="200" spans="1:23" ht="15.75" customHeight="1" x14ac:dyDescent="0.2">
      <c r="A200" s="958">
        <v>193</v>
      </c>
      <c r="B200" s="960">
        <v>52.23</v>
      </c>
      <c r="C200" s="960">
        <v>31.11</v>
      </c>
      <c r="D200" s="960"/>
      <c r="E200" s="960"/>
      <c r="F200" s="960">
        <v>31.34</v>
      </c>
      <c r="G200" s="960">
        <v>18.670000000000002</v>
      </c>
      <c r="H200" s="960">
        <v>41.78</v>
      </c>
      <c r="I200" s="960">
        <v>24.89</v>
      </c>
      <c r="J200" s="960">
        <v>92.05</v>
      </c>
      <c r="K200" s="960">
        <v>55.8</v>
      </c>
      <c r="L200" s="962"/>
      <c r="M200" s="962"/>
      <c r="N200" s="962">
        <v>62.68</v>
      </c>
      <c r="O200" s="962">
        <v>37.340000000000003</v>
      </c>
      <c r="P200" s="962">
        <v>83.56</v>
      </c>
      <c r="Q200" s="962">
        <v>49.78</v>
      </c>
      <c r="R200" s="962"/>
      <c r="S200" s="962"/>
      <c r="T200" s="962"/>
      <c r="U200" s="962"/>
      <c r="V200" s="962"/>
      <c r="W200" s="962"/>
    </row>
    <row r="201" spans="1:23" ht="15.75" customHeight="1" x14ac:dyDescent="0.2">
      <c r="A201" s="958">
        <v>194</v>
      </c>
      <c r="B201" s="960">
        <v>52.37</v>
      </c>
      <c r="C201" s="960">
        <v>31.19</v>
      </c>
      <c r="D201" s="960"/>
      <c r="E201" s="960"/>
      <c r="F201" s="960">
        <v>31.42</v>
      </c>
      <c r="G201" s="960">
        <v>18.71</v>
      </c>
      <c r="H201" s="960">
        <v>41.9</v>
      </c>
      <c r="I201" s="960">
        <v>24.95</v>
      </c>
      <c r="J201" s="960">
        <v>92.05</v>
      </c>
      <c r="K201" s="960">
        <v>55.8</v>
      </c>
      <c r="L201" s="962"/>
      <c r="M201" s="962"/>
      <c r="N201" s="962">
        <v>62.84</v>
      </c>
      <c r="O201" s="962">
        <v>37.42</v>
      </c>
      <c r="P201" s="962">
        <v>83.8</v>
      </c>
      <c r="Q201" s="962">
        <v>49.9</v>
      </c>
      <c r="R201" s="962"/>
      <c r="S201" s="962"/>
      <c r="T201" s="962"/>
      <c r="U201" s="962"/>
      <c r="V201" s="962"/>
      <c r="W201" s="962"/>
    </row>
    <row r="202" spans="1:23" ht="15.75" customHeight="1" x14ac:dyDescent="0.2">
      <c r="A202" s="958">
        <v>195</v>
      </c>
      <c r="B202" s="960">
        <v>52.52</v>
      </c>
      <c r="C202" s="960">
        <v>31.28</v>
      </c>
      <c r="D202" s="960"/>
      <c r="E202" s="960"/>
      <c r="F202" s="960">
        <v>31.51</v>
      </c>
      <c r="G202" s="960">
        <v>18.77</v>
      </c>
      <c r="H202" s="960">
        <v>42.02</v>
      </c>
      <c r="I202" s="960">
        <v>25.02</v>
      </c>
      <c r="J202" s="960">
        <v>92.05</v>
      </c>
      <c r="K202" s="960">
        <v>55.8</v>
      </c>
      <c r="L202" s="962"/>
      <c r="M202" s="962"/>
      <c r="N202" s="962">
        <v>63.02</v>
      </c>
      <c r="O202" s="962">
        <v>37.54</v>
      </c>
      <c r="P202" s="962">
        <v>84.04</v>
      </c>
      <c r="Q202" s="962">
        <v>50.04</v>
      </c>
      <c r="R202" s="962"/>
      <c r="S202" s="962"/>
      <c r="T202" s="962"/>
      <c r="U202" s="962"/>
      <c r="V202" s="962"/>
      <c r="W202" s="962"/>
    </row>
    <row r="203" spans="1:23" ht="15.75" customHeight="1" x14ac:dyDescent="0.2">
      <c r="A203" s="958">
        <v>196</v>
      </c>
      <c r="B203" s="960">
        <v>52.66</v>
      </c>
      <c r="C203" s="960">
        <v>31.36</v>
      </c>
      <c r="D203" s="960"/>
      <c r="E203" s="960"/>
      <c r="F203" s="960">
        <v>31.6</v>
      </c>
      <c r="G203" s="960">
        <v>18.82</v>
      </c>
      <c r="H203" s="960">
        <v>42.13</v>
      </c>
      <c r="I203" s="960">
        <v>25.09</v>
      </c>
      <c r="J203" s="960">
        <v>92.05</v>
      </c>
      <c r="K203" s="960">
        <v>55.8</v>
      </c>
      <c r="L203" s="962"/>
      <c r="M203" s="962"/>
      <c r="N203" s="962">
        <v>63.2</v>
      </c>
      <c r="O203" s="962">
        <v>37.64</v>
      </c>
      <c r="P203" s="962">
        <v>84.26</v>
      </c>
      <c r="Q203" s="962">
        <v>50.18</v>
      </c>
      <c r="R203" s="962"/>
      <c r="S203" s="962"/>
      <c r="T203" s="962"/>
      <c r="U203" s="962"/>
      <c r="V203" s="962"/>
      <c r="W203" s="962"/>
    </row>
    <row r="204" spans="1:23" ht="15.75" customHeight="1" x14ac:dyDescent="0.2">
      <c r="A204" s="958">
        <v>197</v>
      </c>
      <c r="B204" s="960">
        <v>52.81</v>
      </c>
      <c r="C204" s="960">
        <v>31.45</v>
      </c>
      <c r="D204" s="960"/>
      <c r="E204" s="960"/>
      <c r="F204" s="960">
        <v>31.69</v>
      </c>
      <c r="G204" s="960">
        <v>18.87</v>
      </c>
      <c r="H204" s="960">
        <v>42.25</v>
      </c>
      <c r="I204" s="960">
        <v>25.16</v>
      </c>
      <c r="J204" s="960">
        <v>92.05</v>
      </c>
      <c r="K204" s="960">
        <v>55.8</v>
      </c>
      <c r="L204" s="962"/>
      <c r="M204" s="962"/>
      <c r="N204" s="962">
        <v>63.38</v>
      </c>
      <c r="O204" s="962">
        <v>37.74</v>
      </c>
      <c r="P204" s="962">
        <v>84.5</v>
      </c>
      <c r="Q204" s="962">
        <v>50.32</v>
      </c>
      <c r="R204" s="962"/>
      <c r="S204" s="962"/>
      <c r="T204" s="962"/>
      <c r="U204" s="962"/>
      <c r="V204" s="962"/>
      <c r="W204" s="962"/>
    </row>
    <row r="205" spans="1:23" ht="15.75" customHeight="1" x14ac:dyDescent="0.2">
      <c r="A205" s="958">
        <v>198</v>
      </c>
      <c r="B205" s="960">
        <v>52.96</v>
      </c>
      <c r="C205" s="960">
        <v>31.53</v>
      </c>
      <c r="D205" s="960"/>
      <c r="E205" s="960"/>
      <c r="F205" s="960">
        <v>31.78</v>
      </c>
      <c r="G205" s="960">
        <v>18.920000000000002</v>
      </c>
      <c r="H205" s="960">
        <v>42.37</v>
      </c>
      <c r="I205" s="960">
        <v>25.22</v>
      </c>
      <c r="J205" s="960">
        <v>92.05</v>
      </c>
      <c r="K205" s="960">
        <v>55.8</v>
      </c>
      <c r="L205" s="962"/>
      <c r="M205" s="962"/>
      <c r="N205" s="962">
        <v>63.56</v>
      </c>
      <c r="O205" s="962">
        <v>37.840000000000003</v>
      </c>
      <c r="P205" s="962">
        <v>84.74</v>
      </c>
      <c r="Q205" s="962">
        <v>50.44</v>
      </c>
      <c r="R205" s="962"/>
      <c r="S205" s="962"/>
      <c r="T205" s="962"/>
      <c r="U205" s="962"/>
      <c r="V205" s="962"/>
      <c r="W205" s="962"/>
    </row>
    <row r="206" spans="1:23" ht="15.75" customHeight="1" x14ac:dyDescent="0.2">
      <c r="A206" s="958">
        <v>199</v>
      </c>
      <c r="B206" s="960">
        <v>53.1</v>
      </c>
      <c r="C206" s="960">
        <v>31.62</v>
      </c>
      <c r="D206" s="960"/>
      <c r="E206" s="960"/>
      <c r="F206" s="960">
        <v>31.86</v>
      </c>
      <c r="G206" s="960">
        <v>18.97</v>
      </c>
      <c r="H206" s="960">
        <v>42.48</v>
      </c>
      <c r="I206" s="960">
        <v>25.3</v>
      </c>
      <c r="J206" s="960">
        <v>92.05</v>
      </c>
      <c r="K206" s="960">
        <v>55.8</v>
      </c>
      <c r="L206" s="962"/>
      <c r="M206" s="962"/>
      <c r="N206" s="962">
        <v>63.72</v>
      </c>
      <c r="O206" s="962">
        <v>37.94</v>
      </c>
      <c r="P206" s="962">
        <v>84.96</v>
      </c>
      <c r="Q206" s="962">
        <v>50.6</v>
      </c>
      <c r="R206" s="962"/>
      <c r="S206" s="962"/>
      <c r="T206" s="962"/>
      <c r="U206" s="962"/>
      <c r="V206" s="962"/>
      <c r="W206" s="962"/>
    </row>
    <row r="207" spans="1:23" ht="15.75" customHeight="1" x14ac:dyDescent="0.2">
      <c r="A207" s="958">
        <v>200</v>
      </c>
      <c r="B207" s="960">
        <v>53.25</v>
      </c>
      <c r="C207" s="960">
        <v>31.71</v>
      </c>
      <c r="D207" s="960"/>
      <c r="E207" s="960"/>
      <c r="F207" s="960">
        <v>31.95</v>
      </c>
      <c r="G207" s="960">
        <v>19.03</v>
      </c>
      <c r="H207" s="960">
        <v>42.6</v>
      </c>
      <c r="I207" s="960">
        <v>25.37</v>
      </c>
      <c r="J207" s="960">
        <v>92.05</v>
      </c>
      <c r="K207" s="960">
        <v>55.8</v>
      </c>
      <c r="L207" s="962"/>
      <c r="M207" s="962"/>
      <c r="N207" s="962">
        <v>63.9</v>
      </c>
      <c r="O207" s="962">
        <v>38.06</v>
      </c>
      <c r="P207" s="962">
        <v>85.2</v>
      </c>
      <c r="Q207" s="962">
        <v>50.74</v>
      </c>
      <c r="R207" s="962"/>
      <c r="S207" s="962"/>
      <c r="T207" s="962"/>
      <c r="U207" s="962"/>
      <c r="V207" s="962"/>
      <c r="W207" s="962"/>
    </row>
    <row r="208" spans="1:23" ht="15.75" customHeight="1" x14ac:dyDescent="0.2">
      <c r="A208" s="958">
        <v>201</v>
      </c>
      <c r="B208" s="960">
        <v>53.3</v>
      </c>
      <c r="C208" s="960">
        <v>31.74</v>
      </c>
      <c r="D208" s="960"/>
      <c r="E208" s="960"/>
      <c r="F208" s="960">
        <v>31.98</v>
      </c>
      <c r="G208" s="960">
        <v>19.04</v>
      </c>
      <c r="H208" s="960">
        <v>42.64</v>
      </c>
      <c r="I208" s="960">
        <v>25.39</v>
      </c>
      <c r="J208" s="960">
        <v>92.05</v>
      </c>
      <c r="K208" s="960">
        <v>55.8</v>
      </c>
      <c r="L208" s="962"/>
      <c r="M208" s="962"/>
      <c r="N208" s="962">
        <v>63.96</v>
      </c>
      <c r="O208" s="962">
        <v>38.08</v>
      </c>
      <c r="P208" s="962">
        <v>85.28</v>
      </c>
      <c r="Q208" s="962">
        <v>50.78</v>
      </c>
      <c r="R208" s="962"/>
      <c r="S208" s="962"/>
      <c r="T208" s="962"/>
      <c r="U208" s="962"/>
      <c r="V208" s="962"/>
      <c r="W208" s="962"/>
    </row>
    <row r="209" spans="1:23" ht="15.75" customHeight="1" x14ac:dyDescent="0.2">
      <c r="A209" s="958">
        <v>202</v>
      </c>
      <c r="B209" s="960">
        <v>53.35</v>
      </c>
      <c r="C209" s="960">
        <v>31.77</v>
      </c>
      <c r="D209" s="960"/>
      <c r="E209" s="960"/>
      <c r="F209" s="960">
        <v>32.01</v>
      </c>
      <c r="G209" s="960">
        <v>19.059999999999999</v>
      </c>
      <c r="H209" s="960">
        <v>42.68</v>
      </c>
      <c r="I209" s="960">
        <v>25.42</v>
      </c>
      <c r="J209" s="960">
        <v>92.05</v>
      </c>
      <c r="K209" s="960">
        <v>55.8</v>
      </c>
      <c r="L209" s="962"/>
      <c r="M209" s="962"/>
      <c r="N209" s="962">
        <v>64.02</v>
      </c>
      <c r="O209" s="962">
        <v>38.119999999999997</v>
      </c>
      <c r="P209" s="962">
        <v>85.36</v>
      </c>
      <c r="Q209" s="962">
        <v>50.84</v>
      </c>
      <c r="R209" s="962"/>
      <c r="S209" s="962"/>
      <c r="T209" s="962"/>
      <c r="U209" s="962"/>
      <c r="V209" s="962"/>
      <c r="W209" s="962"/>
    </row>
    <row r="210" spans="1:23" ht="15.75" customHeight="1" x14ac:dyDescent="0.2">
      <c r="A210" s="958">
        <v>203</v>
      </c>
      <c r="B210" s="960">
        <v>53.4</v>
      </c>
      <c r="C210" s="960">
        <v>31.8</v>
      </c>
      <c r="D210" s="960"/>
      <c r="E210" s="960"/>
      <c r="F210" s="960">
        <v>32.04</v>
      </c>
      <c r="G210" s="960">
        <v>19.079999999999998</v>
      </c>
      <c r="H210" s="960">
        <v>42.72</v>
      </c>
      <c r="I210" s="960">
        <v>25.44</v>
      </c>
      <c r="J210" s="960">
        <v>92.05</v>
      </c>
      <c r="K210" s="960">
        <v>55.8</v>
      </c>
      <c r="L210" s="962"/>
      <c r="M210" s="962"/>
      <c r="N210" s="962">
        <v>64.08</v>
      </c>
      <c r="O210" s="962">
        <v>38.159999999999997</v>
      </c>
      <c r="P210" s="962">
        <v>85.44</v>
      </c>
      <c r="Q210" s="962">
        <v>50.88</v>
      </c>
      <c r="R210" s="962"/>
      <c r="S210" s="962"/>
      <c r="T210" s="962"/>
      <c r="U210" s="962"/>
      <c r="V210" s="962"/>
      <c r="W210" s="962"/>
    </row>
    <row r="211" spans="1:23" ht="15.75" customHeight="1" x14ac:dyDescent="0.2">
      <c r="A211" s="958">
        <v>204</v>
      </c>
      <c r="B211" s="960">
        <v>53.46</v>
      </c>
      <c r="C211" s="960">
        <v>31.83</v>
      </c>
      <c r="D211" s="960"/>
      <c r="E211" s="960"/>
      <c r="F211" s="960">
        <v>32.08</v>
      </c>
      <c r="G211" s="960">
        <v>19.100000000000001</v>
      </c>
      <c r="H211" s="960">
        <v>42.77</v>
      </c>
      <c r="I211" s="960">
        <v>25.46</v>
      </c>
      <c r="J211" s="960">
        <v>92.05</v>
      </c>
      <c r="K211" s="960">
        <v>55.8</v>
      </c>
      <c r="L211" s="962"/>
      <c r="M211" s="962"/>
      <c r="N211" s="962">
        <v>64.16</v>
      </c>
      <c r="O211" s="962">
        <v>38.200000000000003</v>
      </c>
      <c r="P211" s="962">
        <v>85.54</v>
      </c>
      <c r="Q211" s="962">
        <v>50.92</v>
      </c>
      <c r="R211" s="962"/>
      <c r="S211" s="962"/>
      <c r="T211" s="962"/>
      <c r="U211" s="962"/>
      <c r="V211" s="962"/>
      <c r="W211" s="962"/>
    </row>
    <row r="212" spans="1:23" ht="15.75" customHeight="1" x14ac:dyDescent="0.2">
      <c r="A212" s="958">
        <v>205</v>
      </c>
      <c r="B212" s="960">
        <v>53.51</v>
      </c>
      <c r="C212" s="960">
        <v>31.86</v>
      </c>
      <c r="D212" s="960"/>
      <c r="E212" s="960"/>
      <c r="F212" s="960">
        <v>32.11</v>
      </c>
      <c r="G212" s="960">
        <v>19.12</v>
      </c>
      <c r="H212" s="960">
        <v>42.81</v>
      </c>
      <c r="I212" s="960">
        <v>25.49</v>
      </c>
      <c r="J212" s="960">
        <v>92.05</v>
      </c>
      <c r="K212" s="960">
        <v>55.8</v>
      </c>
      <c r="L212" s="962"/>
      <c r="M212" s="962"/>
      <c r="N212" s="962">
        <v>64.22</v>
      </c>
      <c r="O212" s="962">
        <v>38.24</v>
      </c>
      <c r="P212" s="962">
        <v>85.62</v>
      </c>
      <c r="Q212" s="962">
        <v>50.98</v>
      </c>
      <c r="R212" s="962"/>
      <c r="S212" s="962"/>
      <c r="T212" s="962"/>
      <c r="U212" s="962"/>
      <c r="V212" s="962"/>
      <c r="W212" s="962"/>
    </row>
    <row r="213" spans="1:23" ht="15.75" customHeight="1" x14ac:dyDescent="0.2">
      <c r="A213" s="958">
        <v>206</v>
      </c>
      <c r="B213" s="960">
        <v>53.56</v>
      </c>
      <c r="C213" s="960">
        <v>31.89</v>
      </c>
      <c r="D213" s="960"/>
      <c r="E213" s="960"/>
      <c r="F213" s="960">
        <v>32.14</v>
      </c>
      <c r="G213" s="960">
        <v>19.13</v>
      </c>
      <c r="H213" s="960">
        <v>42.85</v>
      </c>
      <c r="I213" s="960">
        <v>25.51</v>
      </c>
      <c r="J213" s="960">
        <v>92.05</v>
      </c>
      <c r="K213" s="960">
        <v>55.8</v>
      </c>
      <c r="L213" s="962"/>
      <c r="M213" s="962"/>
      <c r="N213" s="962">
        <v>64.28</v>
      </c>
      <c r="O213" s="962">
        <v>38.26</v>
      </c>
      <c r="P213" s="962">
        <v>85.7</v>
      </c>
      <c r="Q213" s="962">
        <v>51.02</v>
      </c>
      <c r="R213" s="962"/>
      <c r="S213" s="962"/>
      <c r="T213" s="962"/>
      <c r="U213" s="962"/>
      <c r="V213" s="962"/>
      <c r="W213" s="962"/>
    </row>
    <row r="214" spans="1:23" ht="15.75" customHeight="1" x14ac:dyDescent="0.2">
      <c r="A214" s="958">
        <v>207</v>
      </c>
      <c r="B214" s="960">
        <v>53.61</v>
      </c>
      <c r="C214" s="960">
        <v>31.92</v>
      </c>
      <c r="D214" s="960"/>
      <c r="E214" s="960"/>
      <c r="F214" s="960">
        <v>32.17</v>
      </c>
      <c r="G214" s="960">
        <v>19.149999999999999</v>
      </c>
      <c r="H214" s="960">
        <v>42.89</v>
      </c>
      <c r="I214" s="960">
        <v>25.54</v>
      </c>
      <c r="J214" s="960">
        <v>92.05</v>
      </c>
      <c r="K214" s="960">
        <v>55.8</v>
      </c>
      <c r="L214" s="962"/>
      <c r="M214" s="962"/>
      <c r="N214" s="962">
        <v>64.34</v>
      </c>
      <c r="O214" s="962">
        <v>38.299999999999997</v>
      </c>
      <c r="P214" s="962">
        <v>85.78</v>
      </c>
      <c r="Q214" s="962">
        <v>51.08</v>
      </c>
      <c r="R214" s="962"/>
      <c r="S214" s="962"/>
      <c r="T214" s="962"/>
      <c r="U214" s="962"/>
      <c r="V214" s="962"/>
      <c r="W214" s="962"/>
    </row>
    <row r="215" spans="1:23" ht="15.75" customHeight="1" x14ac:dyDescent="0.2">
      <c r="A215" s="958">
        <v>208</v>
      </c>
      <c r="B215" s="960">
        <v>53.67</v>
      </c>
      <c r="C215" s="960">
        <v>31.95</v>
      </c>
      <c r="D215" s="960"/>
      <c r="E215" s="960"/>
      <c r="F215" s="960">
        <v>32.200000000000003</v>
      </c>
      <c r="G215" s="960">
        <v>19.170000000000002</v>
      </c>
      <c r="H215" s="960">
        <v>42.94</v>
      </c>
      <c r="I215" s="960">
        <v>25.56</v>
      </c>
      <c r="J215" s="960">
        <v>92.05</v>
      </c>
      <c r="K215" s="960">
        <v>55.8</v>
      </c>
      <c r="L215" s="962"/>
      <c r="M215" s="962"/>
      <c r="N215" s="962">
        <v>64.400000000000006</v>
      </c>
      <c r="O215" s="962">
        <v>38.340000000000003</v>
      </c>
      <c r="P215" s="962">
        <v>85.88</v>
      </c>
      <c r="Q215" s="962">
        <v>51.12</v>
      </c>
      <c r="R215" s="962"/>
      <c r="S215" s="962"/>
      <c r="T215" s="962"/>
      <c r="U215" s="962"/>
      <c r="V215" s="962"/>
      <c r="W215" s="962"/>
    </row>
    <row r="216" spans="1:23" ht="15.75" customHeight="1" x14ac:dyDescent="0.2">
      <c r="A216" s="958">
        <v>209</v>
      </c>
      <c r="B216" s="960">
        <v>53.72</v>
      </c>
      <c r="C216" s="960">
        <v>31.98</v>
      </c>
      <c r="D216" s="960"/>
      <c r="E216" s="960"/>
      <c r="F216" s="960">
        <v>32.229999999999997</v>
      </c>
      <c r="G216" s="960">
        <v>19.190000000000001</v>
      </c>
      <c r="H216" s="960">
        <v>42.98</v>
      </c>
      <c r="I216" s="960">
        <v>25.58</v>
      </c>
      <c r="J216" s="960">
        <v>92.05</v>
      </c>
      <c r="K216" s="960">
        <v>55.8</v>
      </c>
      <c r="L216" s="962"/>
      <c r="M216" s="962"/>
      <c r="N216" s="962">
        <v>64.459999999999994</v>
      </c>
      <c r="O216" s="962">
        <v>38.380000000000003</v>
      </c>
      <c r="P216" s="962">
        <v>85.96</v>
      </c>
      <c r="Q216" s="962">
        <v>51.16</v>
      </c>
      <c r="R216" s="962"/>
      <c r="S216" s="962"/>
      <c r="T216" s="962"/>
      <c r="U216" s="962"/>
      <c r="V216" s="962"/>
      <c r="W216" s="962"/>
    </row>
    <row r="217" spans="1:23" ht="15.75" customHeight="1" x14ac:dyDescent="0.2">
      <c r="A217" s="958">
        <v>210</v>
      </c>
      <c r="B217" s="960">
        <v>53.77</v>
      </c>
      <c r="C217" s="960">
        <v>32.01</v>
      </c>
      <c r="D217" s="960"/>
      <c r="E217" s="960"/>
      <c r="F217" s="960">
        <v>32.26</v>
      </c>
      <c r="G217" s="960">
        <v>19.21</v>
      </c>
      <c r="H217" s="960">
        <v>43.02</v>
      </c>
      <c r="I217" s="960">
        <v>25.61</v>
      </c>
      <c r="J217" s="960">
        <v>92.05</v>
      </c>
      <c r="K217" s="960">
        <v>55.8</v>
      </c>
      <c r="L217" s="962"/>
      <c r="M217" s="962"/>
      <c r="N217" s="962">
        <v>64.52</v>
      </c>
      <c r="O217" s="962">
        <v>38.42</v>
      </c>
      <c r="P217" s="962">
        <v>86.04</v>
      </c>
      <c r="Q217" s="962">
        <v>51.22</v>
      </c>
      <c r="R217" s="962"/>
      <c r="S217" s="962"/>
      <c r="T217" s="962"/>
      <c r="U217" s="962"/>
      <c r="V217" s="962"/>
      <c r="W217" s="962"/>
    </row>
    <row r="218" spans="1:23" ht="15.75" customHeight="1" x14ac:dyDescent="0.2">
      <c r="A218" s="958">
        <v>211</v>
      </c>
      <c r="B218" s="960">
        <v>53.82</v>
      </c>
      <c r="C218" s="960">
        <v>32.049999999999997</v>
      </c>
      <c r="D218" s="960"/>
      <c r="E218" s="960"/>
      <c r="F218" s="960">
        <v>32.29</v>
      </c>
      <c r="G218" s="960">
        <v>19.23</v>
      </c>
      <c r="H218" s="960">
        <v>43.06</v>
      </c>
      <c r="I218" s="960">
        <v>25.64</v>
      </c>
      <c r="J218" s="960">
        <v>92.05</v>
      </c>
      <c r="K218" s="960">
        <v>55.8</v>
      </c>
      <c r="L218" s="962"/>
      <c r="M218" s="962"/>
      <c r="N218" s="962">
        <v>64.58</v>
      </c>
      <c r="O218" s="962">
        <v>38.46</v>
      </c>
      <c r="P218" s="962">
        <v>86.12</v>
      </c>
      <c r="Q218" s="962">
        <v>51.28</v>
      </c>
      <c r="R218" s="962"/>
      <c r="S218" s="962"/>
      <c r="T218" s="962"/>
      <c r="U218" s="962"/>
      <c r="V218" s="962"/>
      <c r="W218" s="962"/>
    </row>
    <row r="219" spans="1:23" ht="15.75" customHeight="1" x14ac:dyDescent="0.2">
      <c r="A219" s="958">
        <v>212</v>
      </c>
      <c r="B219" s="960">
        <v>53.88</v>
      </c>
      <c r="C219" s="960">
        <v>32.08</v>
      </c>
      <c r="D219" s="960"/>
      <c r="E219" s="960"/>
      <c r="F219" s="960">
        <v>32.33</v>
      </c>
      <c r="G219" s="960">
        <v>19.25</v>
      </c>
      <c r="H219" s="960">
        <v>43.1</v>
      </c>
      <c r="I219" s="960">
        <v>25.66</v>
      </c>
      <c r="J219" s="960">
        <v>92.05</v>
      </c>
      <c r="K219" s="960">
        <v>55.8</v>
      </c>
      <c r="L219" s="962"/>
      <c r="M219" s="962"/>
      <c r="N219" s="962">
        <v>64.66</v>
      </c>
      <c r="O219" s="962">
        <v>38.5</v>
      </c>
      <c r="P219" s="962">
        <v>86.2</v>
      </c>
      <c r="Q219" s="962">
        <v>51.32</v>
      </c>
      <c r="R219" s="962"/>
      <c r="S219" s="962"/>
      <c r="T219" s="962"/>
      <c r="U219" s="962"/>
      <c r="V219" s="962"/>
      <c r="W219" s="962"/>
    </row>
    <row r="220" spans="1:23" ht="15.75" customHeight="1" x14ac:dyDescent="0.2">
      <c r="A220" s="958">
        <v>213</v>
      </c>
      <c r="B220" s="960">
        <v>53.93</v>
      </c>
      <c r="C220" s="960">
        <v>32.11</v>
      </c>
      <c r="D220" s="960"/>
      <c r="E220" s="960"/>
      <c r="F220" s="960">
        <v>32.36</v>
      </c>
      <c r="G220" s="960">
        <v>19.27</v>
      </c>
      <c r="H220" s="960">
        <v>43.14</v>
      </c>
      <c r="I220" s="960">
        <v>25.69</v>
      </c>
      <c r="J220" s="960">
        <v>92.05</v>
      </c>
      <c r="K220" s="960">
        <v>55.8</v>
      </c>
      <c r="L220" s="962"/>
      <c r="M220" s="962"/>
      <c r="N220" s="962">
        <v>64.72</v>
      </c>
      <c r="O220" s="962">
        <v>38.54</v>
      </c>
      <c r="P220" s="962">
        <v>86.28</v>
      </c>
      <c r="Q220" s="962">
        <v>51.38</v>
      </c>
      <c r="R220" s="962"/>
      <c r="S220" s="962"/>
      <c r="T220" s="962"/>
      <c r="U220" s="962"/>
      <c r="V220" s="962"/>
      <c r="W220" s="962"/>
    </row>
    <row r="221" spans="1:23" ht="15.75" customHeight="1" x14ac:dyDescent="0.2">
      <c r="A221" s="958">
        <v>214</v>
      </c>
      <c r="B221" s="960">
        <v>53.98</v>
      </c>
      <c r="C221" s="960">
        <v>32.14</v>
      </c>
      <c r="D221" s="960"/>
      <c r="E221" s="960"/>
      <c r="F221" s="960">
        <v>32.39</v>
      </c>
      <c r="G221" s="960">
        <v>19.28</v>
      </c>
      <c r="H221" s="960">
        <v>43.18</v>
      </c>
      <c r="I221" s="960">
        <v>25.71</v>
      </c>
      <c r="J221" s="960">
        <v>92.05</v>
      </c>
      <c r="K221" s="960">
        <v>55.8</v>
      </c>
      <c r="L221" s="962"/>
      <c r="M221" s="962"/>
      <c r="N221" s="962">
        <v>64.78</v>
      </c>
      <c r="O221" s="962">
        <v>38.56</v>
      </c>
      <c r="P221" s="962">
        <v>86.36</v>
      </c>
      <c r="Q221" s="962">
        <v>51.42</v>
      </c>
      <c r="R221" s="962"/>
      <c r="S221" s="962"/>
      <c r="T221" s="962"/>
      <c r="U221" s="962"/>
      <c r="V221" s="962"/>
      <c r="W221" s="962"/>
    </row>
    <row r="222" spans="1:23" ht="15.75" customHeight="1" x14ac:dyDescent="0.2">
      <c r="A222" s="958">
        <v>215</v>
      </c>
      <c r="B222" s="960">
        <v>54.04</v>
      </c>
      <c r="C222" s="960">
        <v>32.17</v>
      </c>
      <c r="D222" s="960"/>
      <c r="E222" s="960"/>
      <c r="F222" s="960">
        <v>32.42</v>
      </c>
      <c r="G222" s="960">
        <v>19.3</v>
      </c>
      <c r="H222" s="960">
        <v>43.23</v>
      </c>
      <c r="I222" s="960">
        <v>25.74</v>
      </c>
      <c r="J222" s="960">
        <v>92.05</v>
      </c>
      <c r="K222" s="960">
        <v>55.8</v>
      </c>
      <c r="L222" s="962"/>
      <c r="M222" s="962"/>
      <c r="N222" s="962">
        <v>64.84</v>
      </c>
      <c r="O222" s="962">
        <v>38.6</v>
      </c>
      <c r="P222" s="962">
        <v>86.46</v>
      </c>
      <c r="Q222" s="962">
        <v>51.48</v>
      </c>
      <c r="R222" s="962"/>
      <c r="S222" s="962"/>
      <c r="T222" s="962"/>
      <c r="U222" s="962"/>
      <c r="V222" s="962"/>
      <c r="W222" s="962"/>
    </row>
    <row r="223" spans="1:23" ht="15.75" customHeight="1" x14ac:dyDescent="0.2">
      <c r="A223" s="958">
        <v>216</v>
      </c>
      <c r="B223" s="960">
        <v>54.09</v>
      </c>
      <c r="C223" s="960">
        <v>32.200000000000003</v>
      </c>
      <c r="D223" s="960"/>
      <c r="E223" s="960"/>
      <c r="F223" s="960">
        <v>32.450000000000003</v>
      </c>
      <c r="G223" s="960">
        <v>19.32</v>
      </c>
      <c r="H223" s="960">
        <v>43.27</v>
      </c>
      <c r="I223" s="960">
        <v>25.76</v>
      </c>
      <c r="J223" s="960">
        <v>92.05</v>
      </c>
      <c r="K223" s="960">
        <v>55.8</v>
      </c>
      <c r="L223" s="962"/>
      <c r="M223" s="962"/>
      <c r="N223" s="962">
        <v>64.900000000000006</v>
      </c>
      <c r="O223" s="962">
        <v>38.64</v>
      </c>
      <c r="P223" s="962">
        <v>86.54</v>
      </c>
      <c r="Q223" s="962">
        <v>51.52</v>
      </c>
      <c r="R223" s="962"/>
      <c r="S223" s="962"/>
      <c r="T223" s="962"/>
      <c r="U223" s="962"/>
      <c r="V223" s="962"/>
      <c r="W223" s="962"/>
    </row>
    <row r="224" spans="1:23" ht="15.75" customHeight="1" x14ac:dyDescent="0.2">
      <c r="A224" s="958">
        <v>217</v>
      </c>
      <c r="B224" s="960">
        <v>54.14</v>
      </c>
      <c r="C224" s="960">
        <v>32.229999999999997</v>
      </c>
      <c r="D224" s="960"/>
      <c r="E224" s="960"/>
      <c r="F224" s="960">
        <v>32.479999999999997</v>
      </c>
      <c r="G224" s="960">
        <v>19.34</v>
      </c>
      <c r="H224" s="960">
        <v>43.31</v>
      </c>
      <c r="I224" s="960">
        <v>25.78</v>
      </c>
      <c r="J224" s="960">
        <v>92.05</v>
      </c>
      <c r="K224" s="960">
        <v>55.8</v>
      </c>
      <c r="L224" s="962"/>
      <c r="M224" s="962"/>
      <c r="N224" s="962">
        <v>64.959999999999994</v>
      </c>
      <c r="O224" s="962">
        <v>38.68</v>
      </c>
      <c r="P224" s="962">
        <v>86.62</v>
      </c>
      <c r="Q224" s="962">
        <v>51.56</v>
      </c>
      <c r="R224" s="962"/>
      <c r="S224" s="962"/>
      <c r="T224" s="962"/>
      <c r="U224" s="962"/>
      <c r="V224" s="962"/>
      <c r="W224" s="962"/>
    </row>
    <row r="225" spans="1:23" ht="15.75" customHeight="1" x14ac:dyDescent="0.2">
      <c r="A225" s="958">
        <v>218</v>
      </c>
      <c r="B225" s="960">
        <v>54.19</v>
      </c>
      <c r="C225" s="960">
        <v>32.26</v>
      </c>
      <c r="D225" s="960"/>
      <c r="E225" s="960"/>
      <c r="F225" s="960">
        <v>32.51</v>
      </c>
      <c r="G225" s="960">
        <v>19.36</v>
      </c>
      <c r="H225" s="960">
        <v>43.35</v>
      </c>
      <c r="I225" s="960">
        <v>25.81</v>
      </c>
      <c r="J225" s="960">
        <v>92.05</v>
      </c>
      <c r="K225" s="960">
        <v>55.8</v>
      </c>
      <c r="L225" s="962"/>
      <c r="M225" s="962"/>
      <c r="N225" s="962">
        <v>65.02</v>
      </c>
      <c r="O225" s="962">
        <v>38.72</v>
      </c>
      <c r="P225" s="962">
        <v>86.7</v>
      </c>
      <c r="Q225" s="962">
        <v>51.62</v>
      </c>
      <c r="R225" s="962"/>
      <c r="S225" s="962"/>
      <c r="T225" s="962"/>
      <c r="U225" s="962"/>
      <c r="V225" s="962"/>
      <c r="W225" s="962"/>
    </row>
    <row r="226" spans="1:23" ht="15.75" customHeight="1" x14ac:dyDescent="0.2">
      <c r="A226" s="958">
        <v>219</v>
      </c>
      <c r="B226" s="960">
        <v>54.25</v>
      </c>
      <c r="C226" s="960">
        <v>32.29</v>
      </c>
      <c r="D226" s="960"/>
      <c r="E226" s="960"/>
      <c r="F226" s="960">
        <v>32.549999999999997</v>
      </c>
      <c r="G226" s="960">
        <v>19.37</v>
      </c>
      <c r="H226" s="960">
        <v>43.4</v>
      </c>
      <c r="I226" s="960">
        <v>25.83</v>
      </c>
      <c r="J226" s="960">
        <v>92.05</v>
      </c>
      <c r="K226" s="960">
        <v>55.8</v>
      </c>
      <c r="L226" s="962"/>
      <c r="M226" s="962"/>
      <c r="N226" s="962">
        <v>65.099999999999994</v>
      </c>
      <c r="O226" s="962">
        <v>38.74</v>
      </c>
      <c r="P226" s="962">
        <v>86.8</v>
      </c>
      <c r="Q226" s="962">
        <v>51.66</v>
      </c>
      <c r="R226" s="962"/>
      <c r="S226" s="962"/>
      <c r="T226" s="962"/>
      <c r="U226" s="962"/>
      <c r="V226" s="962"/>
      <c r="W226" s="962"/>
    </row>
    <row r="227" spans="1:23" ht="15.75" customHeight="1" x14ac:dyDescent="0.2">
      <c r="A227" s="958">
        <v>220</v>
      </c>
      <c r="B227" s="960">
        <v>54.3</v>
      </c>
      <c r="C227" s="960">
        <v>32.32</v>
      </c>
      <c r="D227" s="960"/>
      <c r="E227" s="960"/>
      <c r="F227" s="960">
        <v>32.58</v>
      </c>
      <c r="G227" s="960">
        <v>19.39</v>
      </c>
      <c r="H227" s="960">
        <v>43.44</v>
      </c>
      <c r="I227" s="960">
        <v>25.86</v>
      </c>
      <c r="J227" s="960">
        <v>92.05</v>
      </c>
      <c r="K227" s="960">
        <v>55.8</v>
      </c>
      <c r="L227" s="962"/>
      <c r="M227" s="962"/>
      <c r="N227" s="962">
        <v>65.16</v>
      </c>
      <c r="O227" s="962">
        <v>38.78</v>
      </c>
      <c r="P227" s="962">
        <v>86.88</v>
      </c>
      <c r="Q227" s="962">
        <v>51.72</v>
      </c>
      <c r="R227" s="962"/>
      <c r="S227" s="962"/>
      <c r="T227" s="962"/>
      <c r="U227" s="962"/>
      <c r="V227" s="962"/>
      <c r="W227" s="962"/>
    </row>
    <row r="228" spans="1:23" ht="15.75" customHeight="1" x14ac:dyDescent="0.2">
      <c r="A228" s="958">
        <v>221</v>
      </c>
      <c r="B228" s="960">
        <v>54.35</v>
      </c>
      <c r="C228" s="960">
        <v>32.36</v>
      </c>
      <c r="D228" s="960"/>
      <c r="E228" s="960"/>
      <c r="F228" s="960">
        <v>32.61</v>
      </c>
      <c r="G228" s="960">
        <v>19.420000000000002</v>
      </c>
      <c r="H228" s="960">
        <v>43.48</v>
      </c>
      <c r="I228" s="960">
        <v>25.89</v>
      </c>
      <c r="J228" s="960">
        <v>92.05</v>
      </c>
      <c r="K228" s="960">
        <v>55.8</v>
      </c>
      <c r="L228" s="962"/>
      <c r="M228" s="962"/>
      <c r="N228" s="962">
        <v>65.22</v>
      </c>
      <c r="O228" s="962">
        <v>38.840000000000003</v>
      </c>
      <c r="P228" s="962">
        <v>86.96</v>
      </c>
      <c r="Q228" s="962">
        <v>51.78</v>
      </c>
      <c r="R228" s="962"/>
      <c r="S228" s="962"/>
      <c r="T228" s="962"/>
      <c r="U228" s="962"/>
      <c r="V228" s="962"/>
      <c r="W228" s="962"/>
    </row>
    <row r="229" spans="1:23" ht="15.75" customHeight="1" x14ac:dyDescent="0.2">
      <c r="A229" s="958">
        <v>222</v>
      </c>
      <c r="B229" s="960">
        <v>54.4</v>
      </c>
      <c r="C229" s="960">
        <v>32.39</v>
      </c>
      <c r="D229" s="960"/>
      <c r="E229" s="960"/>
      <c r="F229" s="960">
        <v>32.64</v>
      </c>
      <c r="G229" s="960">
        <v>19.43</v>
      </c>
      <c r="H229" s="960">
        <v>43.52</v>
      </c>
      <c r="I229" s="960">
        <v>25.91</v>
      </c>
      <c r="J229" s="960">
        <v>92.05</v>
      </c>
      <c r="K229" s="960">
        <v>55.8</v>
      </c>
      <c r="L229" s="962"/>
      <c r="M229" s="962"/>
      <c r="N229" s="962">
        <v>65.28</v>
      </c>
      <c r="O229" s="962">
        <v>38.86</v>
      </c>
      <c r="P229" s="962">
        <v>87.04</v>
      </c>
      <c r="Q229" s="962">
        <v>51.82</v>
      </c>
      <c r="R229" s="962"/>
      <c r="S229" s="962"/>
      <c r="T229" s="962"/>
      <c r="U229" s="962"/>
      <c r="V229" s="962"/>
      <c r="W229" s="962"/>
    </row>
    <row r="230" spans="1:23" ht="15.75" customHeight="1" x14ac:dyDescent="0.2">
      <c r="A230" s="958">
        <v>223</v>
      </c>
      <c r="B230" s="960">
        <v>54.46</v>
      </c>
      <c r="C230" s="960">
        <v>32.42</v>
      </c>
      <c r="D230" s="960"/>
      <c r="E230" s="960"/>
      <c r="F230" s="960">
        <v>32.68</v>
      </c>
      <c r="G230" s="960">
        <v>19.45</v>
      </c>
      <c r="H230" s="960">
        <v>43.57</v>
      </c>
      <c r="I230" s="960">
        <v>25.94</v>
      </c>
      <c r="J230" s="960">
        <v>92.05</v>
      </c>
      <c r="K230" s="960">
        <v>55.8</v>
      </c>
      <c r="L230" s="962"/>
      <c r="M230" s="962"/>
      <c r="N230" s="962">
        <v>65.36</v>
      </c>
      <c r="O230" s="962">
        <v>38.9</v>
      </c>
      <c r="P230" s="962">
        <v>87.14</v>
      </c>
      <c r="Q230" s="962">
        <v>51.88</v>
      </c>
      <c r="R230" s="962"/>
      <c r="S230" s="962"/>
      <c r="T230" s="962"/>
      <c r="U230" s="962"/>
      <c r="V230" s="962"/>
      <c r="W230" s="962"/>
    </row>
    <row r="231" spans="1:23" ht="15.75" customHeight="1" x14ac:dyDescent="0.2">
      <c r="A231" s="958">
        <v>224</v>
      </c>
      <c r="B231" s="960">
        <v>54.51</v>
      </c>
      <c r="C231" s="960">
        <v>32.450000000000003</v>
      </c>
      <c r="D231" s="960"/>
      <c r="E231" s="960"/>
      <c r="F231" s="960">
        <v>32.71</v>
      </c>
      <c r="G231" s="960">
        <v>19.47</v>
      </c>
      <c r="H231" s="960">
        <v>43.61</v>
      </c>
      <c r="I231" s="960">
        <v>25.96</v>
      </c>
      <c r="J231" s="960">
        <v>92.05</v>
      </c>
      <c r="K231" s="960">
        <v>55.8</v>
      </c>
      <c r="L231" s="962"/>
      <c r="M231" s="962"/>
      <c r="N231" s="962">
        <v>65.42</v>
      </c>
      <c r="O231" s="962">
        <v>38.94</v>
      </c>
      <c r="P231" s="962">
        <v>87.22</v>
      </c>
      <c r="Q231" s="962">
        <v>51.92</v>
      </c>
      <c r="R231" s="962"/>
      <c r="S231" s="962"/>
      <c r="T231" s="962"/>
      <c r="U231" s="962"/>
      <c r="V231" s="962"/>
      <c r="W231" s="962"/>
    </row>
    <row r="232" spans="1:23" ht="15.75" customHeight="1" x14ac:dyDescent="0.2">
      <c r="A232" s="958">
        <v>225</v>
      </c>
      <c r="B232" s="960">
        <v>54.56</v>
      </c>
      <c r="C232" s="960">
        <v>32.479999999999997</v>
      </c>
      <c r="D232" s="960"/>
      <c r="E232" s="960"/>
      <c r="F232" s="960">
        <v>32.74</v>
      </c>
      <c r="G232" s="960">
        <v>19.489999999999998</v>
      </c>
      <c r="H232" s="960">
        <v>43.65</v>
      </c>
      <c r="I232" s="960">
        <v>25.98</v>
      </c>
      <c r="J232" s="960">
        <v>92.05</v>
      </c>
      <c r="K232" s="960">
        <v>55.8</v>
      </c>
      <c r="L232" s="962"/>
      <c r="M232" s="962"/>
      <c r="N232" s="962">
        <v>65.48</v>
      </c>
      <c r="O232" s="962">
        <v>38.979999999999997</v>
      </c>
      <c r="P232" s="962">
        <v>87.3</v>
      </c>
      <c r="Q232" s="962">
        <v>51.96</v>
      </c>
      <c r="R232" s="962"/>
      <c r="S232" s="962"/>
      <c r="T232" s="962"/>
      <c r="U232" s="962"/>
      <c r="V232" s="962"/>
      <c r="W232" s="962"/>
    </row>
    <row r="233" spans="1:23" ht="15.75" customHeight="1" x14ac:dyDescent="0.2">
      <c r="A233" s="958">
        <v>226</v>
      </c>
      <c r="B233" s="960">
        <v>54.61</v>
      </c>
      <c r="C233" s="960">
        <v>32.51</v>
      </c>
      <c r="D233" s="960"/>
      <c r="E233" s="960"/>
      <c r="F233" s="960">
        <v>32.770000000000003</v>
      </c>
      <c r="G233" s="960">
        <v>19.510000000000002</v>
      </c>
      <c r="H233" s="960">
        <v>43.69</v>
      </c>
      <c r="I233" s="960">
        <v>26.01</v>
      </c>
      <c r="J233" s="960">
        <v>92.05</v>
      </c>
      <c r="K233" s="960">
        <v>55.8</v>
      </c>
      <c r="L233" s="962"/>
      <c r="M233" s="962"/>
      <c r="N233" s="962">
        <v>65.540000000000006</v>
      </c>
      <c r="O233" s="962">
        <v>39.020000000000003</v>
      </c>
      <c r="P233" s="962">
        <v>87.38</v>
      </c>
      <c r="Q233" s="962">
        <v>52.02</v>
      </c>
      <c r="R233" s="962"/>
      <c r="S233" s="962"/>
      <c r="T233" s="962"/>
      <c r="U233" s="962"/>
      <c r="V233" s="962"/>
      <c r="W233" s="962"/>
    </row>
    <row r="234" spans="1:23" ht="15.75" customHeight="1" x14ac:dyDescent="0.2">
      <c r="A234" s="958">
        <v>227</v>
      </c>
      <c r="B234" s="960">
        <v>54.67</v>
      </c>
      <c r="C234" s="960">
        <v>32.54</v>
      </c>
      <c r="D234" s="960"/>
      <c r="E234" s="960"/>
      <c r="F234" s="960">
        <v>32.799999999999997</v>
      </c>
      <c r="G234" s="960">
        <v>19.52</v>
      </c>
      <c r="H234" s="960">
        <v>43.74</v>
      </c>
      <c r="I234" s="960">
        <v>26.03</v>
      </c>
      <c r="J234" s="960">
        <v>92.05</v>
      </c>
      <c r="K234" s="960">
        <v>55.8</v>
      </c>
      <c r="L234" s="962"/>
      <c r="M234" s="962"/>
      <c r="N234" s="962">
        <v>65.599999999999994</v>
      </c>
      <c r="O234" s="962">
        <v>39.04</v>
      </c>
      <c r="P234" s="962">
        <v>87.48</v>
      </c>
      <c r="Q234" s="962">
        <v>52.06</v>
      </c>
      <c r="R234" s="962"/>
      <c r="S234" s="962"/>
      <c r="T234" s="962"/>
      <c r="U234" s="962"/>
      <c r="V234" s="962"/>
      <c r="W234" s="962"/>
    </row>
    <row r="235" spans="1:23" ht="15.75" customHeight="1" x14ac:dyDescent="0.2">
      <c r="A235" s="958">
        <v>228</v>
      </c>
      <c r="B235" s="960">
        <v>54.72</v>
      </c>
      <c r="C235" s="960">
        <v>32.57</v>
      </c>
      <c r="D235" s="960"/>
      <c r="E235" s="960"/>
      <c r="F235" s="960">
        <v>32.83</v>
      </c>
      <c r="G235" s="960">
        <v>19.54</v>
      </c>
      <c r="H235" s="960">
        <v>43.78</v>
      </c>
      <c r="I235" s="960">
        <v>26.06</v>
      </c>
      <c r="J235" s="960">
        <v>92.05</v>
      </c>
      <c r="K235" s="960">
        <v>55.8</v>
      </c>
      <c r="L235" s="962"/>
      <c r="M235" s="962"/>
      <c r="N235" s="962">
        <v>65.66</v>
      </c>
      <c r="O235" s="962">
        <v>39.08</v>
      </c>
      <c r="P235" s="962">
        <v>87.56</v>
      </c>
      <c r="Q235" s="962">
        <v>52.12</v>
      </c>
      <c r="R235" s="962"/>
      <c r="S235" s="962"/>
      <c r="T235" s="962"/>
      <c r="U235" s="962"/>
      <c r="V235" s="962"/>
      <c r="W235" s="962"/>
    </row>
    <row r="236" spans="1:23" ht="15.75" customHeight="1" x14ac:dyDescent="0.2">
      <c r="A236" s="958">
        <v>229</v>
      </c>
      <c r="B236" s="960">
        <v>54.77</v>
      </c>
      <c r="C236" s="960">
        <v>32.6</v>
      </c>
      <c r="D236" s="960"/>
      <c r="E236" s="960"/>
      <c r="F236" s="960">
        <v>32.86</v>
      </c>
      <c r="G236" s="960">
        <v>19.559999999999999</v>
      </c>
      <c r="H236" s="960">
        <v>43.82</v>
      </c>
      <c r="I236" s="960">
        <v>26.08</v>
      </c>
      <c r="J236" s="960">
        <v>92.05</v>
      </c>
      <c r="K236" s="960">
        <v>55.8</v>
      </c>
      <c r="L236" s="962"/>
      <c r="M236" s="962"/>
      <c r="N236" s="962">
        <v>65.72</v>
      </c>
      <c r="O236" s="962">
        <v>39.119999999999997</v>
      </c>
      <c r="P236" s="962">
        <v>87.64</v>
      </c>
      <c r="Q236" s="962">
        <v>52.16</v>
      </c>
      <c r="R236" s="962"/>
      <c r="S236" s="962"/>
      <c r="T236" s="962"/>
      <c r="U236" s="962"/>
      <c r="V236" s="962"/>
      <c r="W236" s="962"/>
    </row>
    <row r="237" spans="1:23" ht="15.75" customHeight="1" x14ac:dyDescent="0.2">
      <c r="A237" s="958">
        <v>230</v>
      </c>
      <c r="B237" s="960">
        <v>54.82</v>
      </c>
      <c r="C237" s="960">
        <v>32.630000000000003</v>
      </c>
      <c r="D237" s="960"/>
      <c r="E237" s="960"/>
      <c r="F237" s="960">
        <v>32.89</v>
      </c>
      <c r="G237" s="960">
        <v>19.579999999999998</v>
      </c>
      <c r="H237" s="960">
        <v>43.86</v>
      </c>
      <c r="I237" s="960">
        <v>26.1</v>
      </c>
      <c r="J237" s="960">
        <v>92.05</v>
      </c>
      <c r="K237" s="960">
        <v>55.8</v>
      </c>
      <c r="L237" s="962"/>
      <c r="M237" s="962"/>
      <c r="N237" s="962">
        <v>65.78</v>
      </c>
      <c r="O237" s="962">
        <v>39.159999999999997</v>
      </c>
      <c r="P237" s="962">
        <v>87.72</v>
      </c>
      <c r="Q237" s="962">
        <v>52.2</v>
      </c>
      <c r="R237" s="962"/>
      <c r="S237" s="962"/>
      <c r="T237" s="962"/>
      <c r="U237" s="962"/>
      <c r="V237" s="962"/>
      <c r="W237" s="962"/>
    </row>
    <row r="238" spans="1:23" ht="15.75" customHeight="1" x14ac:dyDescent="0.2">
      <c r="A238" s="958">
        <v>231</v>
      </c>
      <c r="B238" s="960">
        <v>54.88</v>
      </c>
      <c r="C238" s="960">
        <v>32.659999999999997</v>
      </c>
      <c r="D238" s="960"/>
      <c r="E238" s="960"/>
      <c r="F238" s="960">
        <v>32.93</v>
      </c>
      <c r="G238" s="960">
        <v>19.600000000000001</v>
      </c>
      <c r="H238" s="960">
        <v>43.9</v>
      </c>
      <c r="I238" s="960">
        <v>26.13</v>
      </c>
      <c r="J238" s="960">
        <v>92.05</v>
      </c>
      <c r="K238" s="960">
        <v>55.8</v>
      </c>
      <c r="L238" s="962"/>
      <c r="M238" s="962"/>
      <c r="N238" s="962">
        <v>65.86</v>
      </c>
      <c r="O238" s="962">
        <v>39.200000000000003</v>
      </c>
      <c r="P238" s="962">
        <v>87.8</v>
      </c>
      <c r="Q238" s="962">
        <v>52.26</v>
      </c>
      <c r="R238" s="962"/>
      <c r="S238" s="962"/>
      <c r="T238" s="962"/>
      <c r="U238" s="962"/>
      <c r="V238" s="962"/>
      <c r="W238" s="962"/>
    </row>
    <row r="239" spans="1:23" ht="15.75" customHeight="1" x14ac:dyDescent="0.2">
      <c r="A239" s="958">
        <v>232</v>
      </c>
      <c r="B239" s="960">
        <v>54.93</v>
      </c>
      <c r="C239" s="960">
        <v>32.700000000000003</v>
      </c>
      <c r="D239" s="960"/>
      <c r="E239" s="960"/>
      <c r="F239" s="960">
        <v>32.96</v>
      </c>
      <c r="G239" s="960">
        <v>19.62</v>
      </c>
      <c r="H239" s="960">
        <v>43.94</v>
      </c>
      <c r="I239" s="960">
        <v>26.16</v>
      </c>
      <c r="J239" s="960">
        <v>92.05</v>
      </c>
      <c r="K239" s="960">
        <v>55.8</v>
      </c>
      <c r="L239" s="962"/>
      <c r="M239" s="962"/>
      <c r="N239" s="962">
        <v>65.92</v>
      </c>
      <c r="O239" s="962">
        <v>39.24</v>
      </c>
      <c r="P239" s="962">
        <v>87.88</v>
      </c>
      <c r="Q239" s="962">
        <v>52.32</v>
      </c>
      <c r="R239" s="962"/>
      <c r="S239" s="962"/>
      <c r="T239" s="962"/>
      <c r="U239" s="962"/>
      <c r="V239" s="962"/>
      <c r="W239" s="962"/>
    </row>
    <row r="240" spans="1:23" ht="15.75" customHeight="1" x14ac:dyDescent="0.2">
      <c r="A240" s="958">
        <v>233</v>
      </c>
      <c r="B240" s="960">
        <v>54.98</v>
      </c>
      <c r="C240" s="960">
        <v>32.729999999999997</v>
      </c>
      <c r="D240" s="960"/>
      <c r="E240" s="960"/>
      <c r="F240" s="960">
        <v>32.99</v>
      </c>
      <c r="G240" s="960">
        <v>19.64</v>
      </c>
      <c r="H240" s="960">
        <v>43.98</v>
      </c>
      <c r="I240" s="960">
        <v>26.18</v>
      </c>
      <c r="J240" s="960">
        <v>92.05</v>
      </c>
      <c r="K240" s="960">
        <v>55.8</v>
      </c>
      <c r="L240" s="962"/>
      <c r="M240" s="962"/>
      <c r="N240" s="962">
        <v>65.98</v>
      </c>
      <c r="O240" s="962">
        <v>39.28</v>
      </c>
      <c r="P240" s="962">
        <v>87.96</v>
      </c>
      <c r="Q240" s="962">
        <v>52.36</v>
      </c>
      <c r="R240" s="962"/>
      <c r="S240" s="962"/>
      <c r="T240" s="962"/>
      <c r="U240" s="962"/>
      <c r="V240" s="962"/>
      <c r="W240" s="962"/>
    </row>
    <row r="241" spans="1:23" ht="15.75" customHeight="1" x14ac:dyDescent="0.2">
      <c r="A241" s="958">
        <v>234</v>
      </c>
      <c r="B241" s="960">
        <v>55.04</v>
      </c>
      <c r="C241" s="960">
        <v>32.76</v>
      </c>
      <c r="D241" s="960"/>
      <c r="E241" s="960"/>
      <c r="F241" s="960">
        <v>33.020000000000003</v>
      </c>
      <c r="G241" s="960">
        <v>19.66</v>
      </c>
      <c r="H241" s="960">
        <v>44.03</v>
      </c>
      <c r="I241" s="960">
        <v>26.21</v>
      </c>
      <c r="J241" s="960">
        <v>92.05</v>
      </c>
      <c r="K241" s="960">
        <v>55.8</v>
      </c>
      <c r="L241" s="962"/>
      <c r="M241" s="962"/>
      <c r="N241" s="962">
        <v>66.040000000000006</v>
      </c>
      <c r="O241" s="962">
        <v>39.32</v>
      </c>
      <c r="P241" s="962">
        <v>88.06</v>
      </c>
      <c r="Q241" s="962">
        <v>52.42</v>
      </c>
      <c r="R241" s="962"/>
      <c r="S241" s="962"/>
      <c r="T241" s="962"/>
      <c r="U241" s="962"/>
      <c r="V241" s="962"/>
      <c r="W241" s="962"/>
    </row>
    <row r="242" spans="1:23" ht="15.75" customHeight="1" x14ac:dyDescent="0.2">
      <c r="A242" s="958">
        <v>235</v>
      </c>
      <c r="B242" s="960">
        <v>55.09</v>
      </c>
      <c r="C242" s="960">
        <v>32.79</v>
      </c>
      <c r="D242" s="960"/>
      <c r="E242" s="960"/>
      <c r="F242" s="960">
        <v>33.049999999999997</v>
      </c>
      <c r="G242" s="960">
        <v>19.670000000000002</v>
      </c>
      <c r="H242" s="960">
        <v>44.07</v>
      </c>
      <c r="I242" s="960">
        <v>26.23</v>
      </c>
      <c r="J242" s="960">
        <v>92.05</v>
      </c>
      <c r="K242" s="960">
        <v>55.8</v>
      </c>
      <c r="L242" s="962"/>
      <c r="M242" s="962"/>
      <c r="N242" s="962">
        <v>66.099999999999994</v>
      </c>
      <c r="O242" s="962">
        <v>39.340000000000003</v>
      </c>
      <c r="P242" s="962">
        <v>88.14</v>
      </c>
      <c r="Q242" s="962">
        <v>52.46</v>
      </c>
      <c r="R242" s="962"/>
      <c r="S242" s="962"/>
      <c r="T242" s="962"/>
      <c r="U242" s="962"/>
      <c r="V242" s="962"/>
      <c r="W242" s="962"/>
    </row>
    <row r="243" spans="1:23" ht="15.75" customHeight="1" x14ac:dyDescent="0.2">
      <c r="A243" s="958">
        <v>236</v>
      </c>
      <c r="B243" s="960">
        <v>55.14</v>
      </c>
      <c r="C243" s="960">
        <v>32.82</v>
      </c>
      <c r="D243" s="960"/>
      <c r="E243" s="960"/>
      <c r="F243" s="960">
        <v>33.08</v>
      </c>
      <c r="G243" s="960">
        <v>19.690000000000001</v>
      </c>
      <c r="H243" s="960">
        <v>44.11</v>
      </c>
      <c r="I243" s="960">
        <v>26.26</v>
      </c>
      <c r="J243" s="960">
        <v>92.05</v>
      </c>
      <c r="K243" s="960">
        <v>55.8</v>
      </c>
      <c r="L243" s="962"/>
      <c r="M243" s="962"/>
      <c r="N243" s="962">
        <v>66.16</v>
      </c>
      <c r="O243" s="962">
        <v>39.380000000000003</v>
      </c>
      <c r="P243" s="962">
        <v>88.22</v>
      </c>
      <c r="Q243" s="962">
        <v>52.52</v>
      </c>
      <c r="R243" s="962"/>
      <c r="S243" s="962"/>
      <c r="T243" s="962"/>
      <c r="U243" s="962"/>
      <c r="V243" s="962"/>
      <c r="W243" s="962"/>
    </row>
    <row r="244" spans="1:23" ht="15.75" customHeight="1" x14ac:dyDescent="0.2">
      <c r="A244" s="958">
        <v>237</v>
      </c>
      <c r="B244" s="960">
        <v>55.19</v>
      </c>
      <c r="C244" s="960">
        <v>32.85</v>
      </c>
      <c r="D244" s="960"/>
      <c r="E244" s="960"/>
      <c r="F244" s="960">
        <v>33.11</v>
      </c>
      <c r="G244" s="960">
        <v>19.71</v>
      </c>
      <c r="H244" s="960">
        <v>44.15</v>
      </c>
      <c r="I244" s="960">
        <v>26.28</v>
      </c>
      <c r="J244" s="960">
        <v>92.05</v>
      </c>
      <c r="K244" s="960">
        <v>55.8</v>
      </c>
      <c r="L244" s="962"/>
      <c r="M244" s="962"/>
      <c r="N244" s="962">
        <v>66.22</v>
      </c>
      <c r="O244" s="962">
        <v>39.42</v>
      </c>
      <c r="P244" s="962">
        <v>88.3</v>
      </c>
      <c r="Q244" s="962">
        <v>52.56</v>
      </c>
      <c r="R244" s="962"/>
      <c r="S244" s="962"/>
      <c r="T244" s="962"/>
      <c r="U244" s="962"/>
      <c r="V244" s="962"/>
      <c r="W244" s="962"/>
    </row>
    <row r="245" spans="1:23" ht="15.75" customHeight="1" x14ac:dyDescent="0.2">
      <c r="A245" s="958">
        <v>238</v>
      </c>
      <c r="B245" s="960">
        <v>55.25</v>
      </c>
      <c r="C245" s="960">
        <v>32.880000000000003</v>
      </c>
      <c r="D245" s="960"/>
      <c r="E245" s="960"/>
      <c r="F245" s="960">
        <v>33.15</v>
      </c>
      <c r="G245" s="960">
        <v>19.73</v>
      </c>
      <c r="H245" s="960">
        <v>44.2</v>
      </c>
      <c r="I245" s="960">
        <v>26.3</v>
      </c>
      <c r="J245" s="960">
        <v>92.05</v>
      </c>
      <c r="K245" s="960">
        <v>55.8</v>
      </c>
      <c r="L245" s="962"/>
      <c r="M245" s="962"/>
      <c r="N245" s="962">
        <v>66.3</v>
      </c>
      <c r="O245" s="962">
        <v>39.46</v>
      </c>
      <c r="P245" s="962">
        <v>88.4</v>
      </c>
      <c r="Q245" s="962">
        <v>52.6</v>
      </c>
      <c r="R245" s="962"/>
      <c r="S245" s="962"/>
      <c r="T245" s="962"/>
      <c r="U245" s="962"/>
      <c r="V245" s="962"/>
      <c r="W245" s="962"/>
    </row>
    <row r="246" spans="1:23" ht="15.75" customHeight="1" x14ac:dyDescent="0.2">
      <c r="A246" s="958">
        <v>239</v>
      </c>
      <c r="B246" s="960">
        <v>55.3</v>
      </c>
      <c r="C246" s="960">
        <v>32.909999999999997</v>
      </c>
      <c r="D246" s="960"/>
      <c r="E246" s="960"/>
      <c r="F246" s="960">
        <v>33.18</v>
      </c>
      <c r="G246" s="960">
        <v>19.75</v>
      </c>
      <c r="H246" s="960">
        <v>44.24</v>
      </c>
      <c r="I246" s="960">
        <v>26.33</v>
      </c>
      <c r="J246" s="960">
        <v>92.05</v>
      </c>
      <c r="K246" s="960">
        <v>55.8</v>
      </c>
      <c r="L246" s="962"/>
      <c r="M246" s="962"/>
      <c r="N246" s="962">
        <v>66.36</v>
      </c>
      <c r="O246" s="962">
        <v>39.5</v>
      </c>
      <c r="P246" s="962">
        <v>88.48</v>
      </c>
      <c r="Q246" s="962">
        <v>52.66</v>
      </c>
      <c r="R246" s="962"/>
      <c r="S246" s="962"/>
      <c r="T246" s="962"/>
      <c r="U246" s="962"/>
      <c r="V246" s="962"/>
      <c r="W246" s="962"/>
    </row>
    <row r="247" spans="1:23" ht="15.75" customHeight="1" x14ac:dyDescent="0.2">
      <c r="A247" s="958">
        <v>240</v>
      </c>
      <c r="B247" s="960">
        <v>55.35</v>
      </c>
      <c r="C247" s="960">
        <v>32.94</v>
      </c>
      <c r="D247" s="960"/>
      <c r="E247" s="960"/>
      <c r="F247" s="960">
        <v>33.21</v>
      </c>
      <c r="G247" s="960">
        <v>19.760000000000002</v>
      </c>
      <c r="H247" s="960">
        <v>44.28</v>
      </c>
      <c r="I247" s="960">
        <v>26.35</v>
      </c>
      <c r="J247" s="960">
        <v>92.05</v>
      </c>
      <c r="K247" s="960">
        <v>55.8</v>
      </c>
      <c r="L247" s="962"/>
      <c r="M247" s="962"/>
      <c r="N247" s="962">
        <v>66.42</v>
      </c>
      <c r="O247" s="962">
        <v>39.520000000000003</v>
      </c>
      <c r="P247" s="962">
        <v>88.56</v>
      </c>
      <c r="Q247" s="962">
        <v>52.7</v>
      </c>
      <c r="R247" s="962"/>
      <c r="S247" s="962"/>
      <c r="T247" s="962"/>
      <c r="U247" s="962"/>
      <c r="V247" s="962"/>
      <c r="W247" s="962"/>
    </row>
    <row r="248" spans="1:23" ht="15.75" customHeight="1" x14ac:dyDescent="0.2">
      <c r="A248" s="958">
        <v>241</v>
      </c>
      <c r="B248" s="960">
        <v>55.4</v>
      </c>
      <c r="C248" s="960">
        <v>32.97</v>
      </c>
      <c r="D248" s="960"/>
      <c r="E248" s="960"/>
      <c r="F248" s="960">
        <v>33.24</v>
      </c>
      <c r="G248" s="960">
        <v>19.78</v>
      </c>
      <c r="H248" s="960">
        <v>44.32</v>
      </c>
      <c r="I248" s="960">
        <v>26.38</v>
      </c>
      <c r="J248" s="960">
        <v>92.05</v>
      </c>
      <c r="K248" s="960">
        <v>55.8</v>
      </c>
      <c r="L248" s="962"/>
      <c r="M248" s="962"/>
      <c r="N248" s="962">
        <v>66.48</v>
      </c>
      <c r="O248" s="962">
        <v>39.56</v>
      </c>
      <c r="P248" s="962">
        <v>88.64</v>
      </c>
      <c r="Q248" s="962">
        <v>52.76</v>
      </c>
      <c r="R248" s="962"/>
      <c r="S248" s="962"/>
      <c r="T248" s="962"/>
      <c r="U248" s="962"/>
      <c r="V248" s="962"/>
      <c r="W248" s="962"/>
    </row>
    <row r="249" spans="1:23" ht="15.75" customHeight="1" x14ac:dyDescent="0.2">
      <c r="A249" s="958">
        <v>242</v>
      </c>
      <c r="B249" s="960">
        <v>55.46</v>
      </c>
      <c r="C249" s="960">
        <v>33</v>
      </c>
      <c r="D249" s="960"/>
      <c r="E249" s="960"/>
      <c r="F249" s="960">
        <v>33.28</v>
      </c>
      <c r="G249" s="960">
        <v>19.8</v>
      </c>
      <c r="H249" s="960">
        <v>44.37</v>
      </c>
      <c r="I249" s="960">
        <v>26.4</v>
      </c>
      <c r="J249" s="960">
        <v>92.05</v>
      </c>
      <c r="K249" s="960">
        <v>55.8</v>
      </c>
      <c r="L249" s="962"/>
      <c r="M249" s="962"/>
      <c r="N249" s="962">
        <v>66.56</v>
      </c>
      <c r="O249" s="962">
        <v>39.6</v>
      </c>
      <c r="P249" s="962">
        <v>88.74</v>
      </c>
      <c r="Q249" s="962">
        <v>52.8</v>
      </c>
      <c r="R249" s="962"/>
      <c r="S249" s="962"/>
      <c r="T249" s="962"/>
      <c r="U249" s="962"/>
      <c r="V249" s="962"/>
      <c r="W249" s="962"/>
    </row>
    <row r="250" spans="1:23" ht="15.75" customHeight="1" x14ac:dyDescent="0.2">
      <c r="A250" s="958">
        <v>243</v>
      </c>
      <c r="B250" s="960">
        <v>55.51</v>
      </c>
      <c r="C250" s="960">
        <v>33.04</v>
      </c>
      <c r="D250" s="960"/>
      <c r="E250" s="960"/>
      <c r="F250" s="960">
        <v>33.31</v>
      </c>
      <c r="G250" s="960">
        <v>19.82</v>
      </c>
      <c r="H250" s="960">
        <v>44.41</v>
      </c>
      <c r="I250" s="960">
        <v>26.43</v>
      </c>
      <c r="J250" s="960">
        <v>92.05</v>
      </c>
      <c r="K250" s="960">
        <v>55.8</v>
      </c>
      <c r="L250" s="962"/>
      <c r="M250" s="962"/>
      <c r="N250" s="962">
        <v>66.62</v>
      </c>
      <c r="O250" s="962">
        <v>39.64</v>
      </c>
      <c r="P250" s="962">
        <v>88.82</v>
      </c>
      <c r="Q250" s="962">
        <v>52.86</v>
      </c>
      <c r="R250" s="962"/>
      <c r="S250" s="962"/>
      <c r="T250" s="962"/>
      <c r="U250" s="962"/>
      <c r="V250" s="962"/>
      <c r="W250" s="962"/>
    </row>
    <row r="251" spans="1:23" ht="15.75" customHeight="1" x14ac:dyDescent="0.2">
      <c r="A251" s="958">
        <v>244</v>
      </c>
      <c r="B251" s="960">
        <v>55.56</v>
      </c>
      <c r="C251" s="960">
        <v>33.07</v>
      </c>
      <c r="D251" s="960"/>
      <c r="E251" s="960"/>
      <c r="F251" s="960">
        <v>33.340000000000003</v>
      </c>
      <c r="G251" s="960">
        <v>19.84</v>
      </c>
      <c r="H251" s="960">
        <v>44.45</v>
      </c>
      <c r="I251" s="960">
        <v>26.46</v>
      </c>
      <c r="J251" s="960">
        <v>92.05</v>
      </c>
      <c r="K251" s="960">
        <v>55.8</v>
      </c>
      <c r="L251" s="962"/>
      <c r="M251" s="962"/>
      <c r="N251" s="962">
        <v>66.680000000000007</v>
      </c>
      <c r="O251" s="962">
        <v>39.68</v>
      </c>
      <c r="P251" s="962">
        <v>88.9</v>
      </c>
      <c r="Q251" s="962">
        <v>52.92</v>
      </c>
      <c r="R251" s="962"/>
      <c r="S251" s="962"/>
      <c r="T251" s="962"/>
      <c r="U251" s="962"/>
      <c r="V251" s="962"/>
      <c r="W251" s="962"/>
    </row>
    <row r="252" spans="1:23" ht="15.75" customHeight="1" x14ac:dyDescent="0.2">
      <c r="A252" s="958">
        <v>245</v>
      </c>
      <c r="B252" s="960">
        <v>55.61</v>
      </c>
      <c r="C252" s="960">
        <v>33.1</v>
      </c>
      <c r="D252" s="960"/>
      <c r="E252" s="960"/>
      <c r="F252" s="960">
        <v>33.369999999999997</v>
      </c>
      <c r="G252" s="960">
        <v>19.86</v>
      </c>
      <c r="H252" s="960">
        <v>44.49</v>
      </c>
      <c r="I252" s="960">
        <v>26.48</v>
      </c>
      <c r="J252" s="960">
        <v>92.05</v>
      </c>
      <c r="K252" s="960">
        <v>55.8</v>
      </c>
      <c r="L252" s="962"/>
      <c r="M252" s="962"/>
      <c r="N252" s="962">
        <v>66.739999999999995</v>
      </c>
      <c r="O252" s="962">
        <v>39.72</v>
      </c>
      <c r="P252" s="962">
        <v>88.98</v>
      </c>
      <c r="Q252" s="962">
        <v>52.96</v>
      </c>
      <c r="R252" s="962"/>
      <c r="S252" s="962"/>
      <c r="T252" s="962"/>
      <c r="U252" s="962"/>
      <c r="V252" s="962"/>
      <c r="W252" s="962"/>
    </row>
    <row r="253" spans="1:23" ht="15.75" customHeight="1" x14ac:dyDescent="0.2">
      <c r="A253" s="958">
        <v>246</v>
      </c>
      <c r="B253" s="960">
        <v>55.67</v>
      </c>
      <c r="C253" s="960">
        <v>33.130000000000003</v>
      </c>
      <c r="D253" s="960"/>
      <c r="E253" s="960"/>
      <c r="F253" s="960">
        <v>33.4</v>
      </c>
      <c r="G253" s="960">
        <v>19.88</v>
      </c>
      <c r="H253" s="960">
        <v>44.54</v>
      </c>
      <c r="I253" s="960">
        <v>26.5</v>
      </c>
      <c r="J253" s="960">
        <v>92.05</v>
      </c>
      <c r="K253" s="960">
        <v>55.8</v>
      </c>
      <c r="L253" s="962"/>
      <c r="M253" s="962"/>
      <c r="N253" s="962">
        <v>66.8</v>
      </c>
      <c r="O253" s="962">
        <v>39.76</v>
      </c>
      <c r="P253" s="962">
        <v>89.08</v>
      </c>
      <c r="Q253" s="962">
        <v>53</v>
      </c>
      <c r="R253" s="962"/>
      <c r="S253" s="962"/>
      <c r="T253" s="962"/>
      <c r="U253" s="962"/>
      <c r="V253" s="962"/>
      <c r="W253" s="962"/>
    </row>
    <row r="254" spans="1:23" ht="15.75" customHeight="1" x14ac:dyDescent="0.2">
      <c r="A254" s="958">
        <v>247</v>
      </c>
      <c r="B254" s="960">
        <v>55.72</v>
      </c>
      <c r="C254" s="960">
        <v>33.159999999999997</v>
      </c>
      <c r="D254" s="960"/>
      <c r="E254" s="960"/>
      <c r="F254" s="960">
        <v>33.43</v>
      </c>
      <c r="G254" s="960">
        <v>19.899999999999999</v>
      </c>
      <c r="H254" s="960">
        <v>44.58</v>
      </c>
      <c r="I254" s="960">
        <v>26.53</v>
      </c>
      <c r="J254" s="960">
        <v>92.05</v>
      </c>
      <c r="K254" s="960">
        <v>55.8</v>
      </c>
      <c r="L254" s="962"/>
      <c r="M254" s="962"/>
      <c r="N254" s="962">
        <v>66.86</v>
      </c>
      <c r="O254" s="962">
        <v>39.799999999999997</v>
      </c>
      <c r="P254" s="962">
        <v>89.16</v>
      </c>
      <c r="Q254" s="962">
        <v>53.06</v>
      </c>
      <c r="R254" s="962"/>
      <c r="S254" s="962"/>
      <c r="T254" s="962"/>
      <c r="U254" s="962"/>
      <c r="V254" s="962"/>
      <c r="W254" s="962"/>
    </row>
    <row r="255" spans="1:23" ht="15.75" customHeight="1" x14ac:dyDescent="0.2">
      <c r="A255" s="958">
        <v>248</v>
      </c>
      <c r="B255" s="960">
        <v>55.77</v>
      </c>
      <c r="C255" s="960">
        <v>33.19</v>
      </c>
      <c r="D255" s="960"/>
      <c r="E255" s="960"/>
      <c r="F255" s="960">
        <v>33.46</v>
      </c>
      <c r="G255" s="960">
        <v>19.91</v>
      </c>
      <c r="H255" s="960">
        <v>44.62</v>
      </c>
      <c r="I255" s="960">
        <v>26.55</v>
      </c>
      <c r="J255" s="960">
        <v>92.05</v>
      </c>
      <c r="K255" s="960">
        <v>55.8</v>
      </c>
      <c r="L255" s="962"/>
      <c r="M255" s="962"/>
      <c r="N255" s="962">
        <v>66.92</v>
      </c>
      <c r="O255" s="962">
        <v>39.82</v>
      </c>
      <c r="P255" s="962">
        <v>89.24</v>
      </c>
      <c r="Q255" s="962">
        <v>53.1</v>
      </c>
      <c r="R255" s="962"/>
      <c r="S255" s="962"/>
      <c r="T255" s="962"/>
      <c r="U255" s="962"/>
      <c r="V255" s="962"/>
      <c r="W255" s="962"/>
    </row>
    <row r="256" spans="1:23" ht="15.75" customHeight="1" x14ac:dyDescent="0.2">
      <c r="A256" s="958">
        <v>249</v>
      </c>
      <c r="B256" s="960">
        <v>55.82</v>
      </c>
      <c r="C256" s="960">
        <v>33.22</v>
      </c>
      <c r="D256" s="960"/>
      <c r="E256" s="960"/>
      <c r="F256" s="960">
        <v>33.49</v>
      </c>
      <c r="G256" s="960">
        <v>19.93</v>
      </c>
      <c r="H256" s="960">
        <v>44.66</v>
      </c>
      <c r="I256" s="960">
        <v>26.58</v>
      </c>
      <c r="J256" s="960">
        <v>92.05</v>
      </c>
      <c r="K256" s="960">
        <v>55.8</v>
      </c>
      <c r="L256" s="962"/>
      <c r="M256" s="962"/>
      <c r="N256" s="962">
        <v>66.98</v>
      </c>
      <c r="O256" s="962">
        <v>39.86</v>
      </c>
      <c r="P256" s="962">
        <v>89.32</v>
      </c>
      <c r="Q256" s="962">
        <v>53.16</v>
      </c>
      <c r="R256" s="962"/>
      <c r="S256" s="962"/>
      <c r="T256" s="962"/>
      <c r="U256" s="962"/>
      <c r="V256" s="962"/>
      <c r="W256" s="962"/>
    </row>
    <row r="257" spans="1:23" ht="15.75" customHeight="1" x14ac:dyDescent="0.2">
      <c r="A257" s="958">
        <v>250</v>
      </c>
      <c r="B257" s="960">
        <v>55.88</v>
      </c>
      <c r="C257" s="960">
        <v>33.25</v>
      </c>
      <c r="D257" s="960"/>
      <c r="E257" s="960"/>
      <c r="F257" s="960">
        <v>33.53</v>
      </c>
      <c r="G257" s="960">
        <v>19.95</v>
      </c>
      <c r="H257" s="960">
        <v>44.7</v>
      </c>
      <c r="I257" s="960">
        <v>26.6</v>
      </c>
      <c r="J257" s="960">
        <v>92.05</v>
      </c>
      <c r="K257" s="960">
        <v>55.8</v>
      </c>
      <c r="L257" s="962"/>
      <c r="M257" s="962"/>
      <c r="N257" s="962">
        <v>67.06</v>
      </c>
      <c r="O257" s="962">
        <v>39.9</v>
      </c>
      <c r="P257" s="962">
        <v>89.4</v>
      </c>
      <c r="Q257" s="962">
        <v>53.2</v>
      </c>
      <c r="R257" s="962"/>
      <c r="S257" s="962"/>
      <c r="T257" s="962"/>
      <c r="U257" s="962"/>
      <c r="V257" s="962"/>
      <c r="W257" s="962"/>
    </row>
    <row r="258" spans="1:23" ht="15.75" customHeight="1" x14ac:dyDescent="0.2">
      <c r="A258" s="958">
        <v>999</v>
      </c>
      <c r="B258" s="960">
        <v>55.88</v>
      </c>
      <c r="C258" s="960">
        <v>33.25</v>
      </c>
      <c r="D258" s="960"/>
      <c r="E258" s="960"/>
      <c r="F258" s="960">
        <v>33.53</v>
      </c>
      <c r="G258" s="960">
        <v>19.95</v>
      </c>
      <c r="H258" s="960">
        <v>44.7</v>
      </c>
      <c r="I258" s="960">
        <v>26.6</v>
      </c>
      <c r="J258" s="960">
        <v>92.05</v>
      </c>
      <c r="K258" s="960">
        <v>55.8</v>
      </c>
      <c r="L258" s="962"/>
      <c r="M258" s="962"/>
      <c r="N258" s="962">
        <v>67.06</v>
      </c>
      <c r="O258" s="962">
        <v>39.9</v>
      </c>
      <c r="P258" s="962">
        <v>89.4</v>
      </c>
      <c r="Q258" s="962">
        <v>53.2</v>
      </c>
      <c r="R258" s="962"/>
      <c r="S258" s="962"/>
      <c r="T258" s="962"/>
      <c r="U258" s="962"/>
      <c r="V258" s="962"/>
      <c r="W258" s="962"/>
    </row>
    <row r="259" spans="1:23" ht="15.75" customHeight="1" x14ac:dyDescent="0.2">
      <c r="A259" s="958"/>
      <c r="B259" s="960"/>
      <c r="C259" s="960"/>
      <c r="D259" s="960"/>
      <c r="E259" s="960"/>
      <c r="F259" s="960"/>
      <c r="G259" s="960"/>
      <c r="H259" s="996"/>
      <c r="I259" s="960"/>
      <c r="J259" s="960"/>
      <c r="K259" s="960"/>
      <c r="L259" s="960"/>
      <c r="M259" s="960"/>
      <c r="N259" s="960"/>
      <c r="O259" s="960"/>
      <c r="P259" s="960"/>
      <c r="Q259" s="960"/>
      <c r="R259" s="960"/>
      <c r="S259" s="962"/>
      <c r="T259" s="960"/>
      <c r="U259" s="962"/>
      <c r="V259" s="960"/>
      <c r="W259" s="960"/>
    </row>
    <row r="260" spans="1:23" ht="15.75" customHeight="1" x14ac:dyDescent="0.2">
      <c r="A260" s="958"/>
      <c r="B260" s="960"/>
      <c r="C260" s="960"/>
      <c r="D260" s="960"/>
      <c r="E260" s="960"/>
      <c r="F260" s="960"/>
      <c r="G260" s="960"/>
      <c r="H260" s="960"/>
      <c r="I260" s="960"/>
      <c r="J260" s="960"/>
      <c r="K260" s="960"/>
      <c r="L260" s="960"/>
      <c r="M260" s="960"/>
      <c r="N260" s="960"/>
      <c r="O260" s="960"/>
      <c r="P260" s="960"/>
      <c r="Q260" s="960"/>
      <c r="R260" s="960"/>
      <c r="S260" s="962"/>
      <c r="T260" s="960"/>
      <c r="U260" s="962"/>
      <c r="V260" s="960"/>
      <c r="W260" s="960"/>
    </row>
    <row r="261" spans="1:23" ht="15.75" customHeight="1" x14ac:dyDescent="0.2">
      <c r="A261" s="958"/>
      <c r="B261" s="960"/>
      <c r="C261" s="960"/>
      <c r="D261" s="960"/>
      <c r="E261" s="960"/>
      <c r="F261" s="960"/>
      <c r="G261" s="960"/>
      <c r="H261" s="960"/>
      <c r="I261" s="960"/>
      <c r="J261" s="960"/>
      <c r="K261" s="960"/>
      <c r="L261" s="960"/>
      <c r="M261" s="960"/>
      <c r="N261" s="960"/>
      <c r="O261" s="960"/>
      <c r="P261" s="960"/>
      <c r="Q261" s="960"/>
      <c r="R261" s="960"/>
      <c r="S261" s="962"/>
      <c r="T261" s="960"/>
      <c r="U261" s="962"/>
      <c r="V261" s="960"/>
      <c r="W261" s="960"/>
    </row>
    <row r="262" spans="1:23" ht="15.75" customHeight="1" x14ac:dyDescent="0.2">
      <c r="A262" s="958"/>
      <c r="B262" s="960"/>
      <c r="C262" s="960"/>
      <c r="D262" s="960"/>
      <c r="E262" s="960"/>
      <c r="F262" s="960"/>
      <c r="G262" s="960"/>
      <c r="H262" s="960"/>
      <c r="I262" s="960"/>
      <c r="J262" s="960"/>
      <c r="K262" s="960"/>
      <c r="L262" s="960"/>
      <c r="M262" s="960"/>
      <c r="N262" s="960"/>
      <c r="O262" s="960"/>
      <c r="P262" s="960"/>
      <c r="Q262" s="960"/>
      <c r="R262" s="960"/>
      <c r="S262" s="962"/>
      <c r="T262" s="960"/>
      <c r="U262" s="962"/>
      <c r="V262" s="960"/>
      <c r="W262" s="960"/>
    </row>
    <row r="263" spans="1:23" ht="15.75" customHeight="1" x14ac:dyDescent="0.2">
      <c r="A263" s="958"/>
      <c r="B263" s="960"/>
      <c r="C263" s="960"/>
      <c r="D263" s="960"/>
      <c r="E263" s="960"/>
      <c r="F263" s="960"/>
      <c r="G263" s="960"/>
      <c r="H263" s="960"/>
      <c r="I263" s="960"/>
      <c r="J263" s="960"/>
      <c r="K263" s="960"/>
      <c r="L263" s="960"/>
      <c r="M263" s="960"/>
      <c r="N263" s="960"/>
      <c r="O263" s="960"/>
      <c r="P263" s="960"/>
      <c r="Q263" s="960"/>
      <c r="R263" s="960"/>
      <c r="S263" s="962"/>
      <c r="T263" s="960"/>
      <c r="U263" s="962"/>
      <c r="V263" s="960"/>
      <c r="W263" s="960"/>
    </row>
    <row r="264" spans="1:23" ht="15.75" customHeight="1" x14ac:dyDescent="0.2">
      <c r="A264" s="958"/>
      <c r="B264" s="960"/>
      <c r="C264" s="960"/>
      <c r="D264" s="960"/>
      <c r="E264" s="960"/>
      <c r="F264" s="960"/>
      <c r="G264" s="960"/>
      <c r="H264" s="960"/>
      <c r="I264" s="960"/>
      <c r="J264" s="960"/>
      <c r="K264" s="960"/>
      <c r="L264" s="960"/>
      <c r="M264" s="960"/>
      <c r="N264" s="960"/>
      <c r="O264" s="960"/>
      <c r="P264" s="960"/>
      <c r="Q264" s="960"/>
      <c r="R264" s="960"/>
      <c r="S264" s="962"/>
      <c r="T264" s="960"/>
      <c r="U264" s="962"/>
      <c r="V264" s="960"/>
      <c r="W264" s="960"/>
    </row>
    <row r="265" spans="1:23" ht="15.75" customHeight="1" x14ac:dyDescent="0.2">
      <c r="A265" s="958"/>
      <c r="B265" s="960"/>
      <c r="C265" s="960"/>
      <c r="D265" s="960"/>
      <c r="E265" s="960"/>
      <c r="F265" s="960"/>
      <c r="G265" s="960"/>
      <c r="H265" s="960"/>
      <c r="I265" s="960"/>
      <c r="J265" s="960"/>
      <c r="K265" s="960"/>
      <c r="L265" s="960"/>
      <c r="M265" s="960"/>
      <c r="N265" s="960"/>
      <c r="O265" s="960"/>
      <c r="P265" s="960"/>
      <c r="Q265" s="960"/>
      <c r="R265" s="960"/>
      <c r="S265" s="962"/>
      <c r="T265" s="960"/>
      <c r="U265" s="962"/>
      <c r="V265" s="960"/>
      <c r="W265" s="960"/>
    </row>
    <row r="266" spans="1:23" ht="15.75" customHeight="1" x14ac:dyDescent="0.2">
      <c r="A266" s="958"/>
      <c r="B266" s="960"/>
      <c r="C266" s="960"/>
      <c r="D266" s="960"/>
      <c r="E266" s="960"/>
      <c r="F266" s="960"/>
      <c r="G266" s="960"/>
      <c r="H266" s="960"/>
      <c r="I266" s="960"/>
      <c r="J266" s="960"/>
      <c r="K266" s="960"/>
      <c r="L266" s="960"/>
      <c r="M266" s="960"/>
      <c r="N266" s="960"/>
      <c r="O266" s="960"/>
      <c r="P266" s="960"/>
      <c r="Q266" s="960"/>
      <c r="R266" s="960"/>
      <c r="S266" s="962"/>
      <c r="T266" s="960"/>
      <c r="U266" s="962"/>
      <c r="V266" s="960"/>
      <c r="W266" s="960"/>
    </row>
    <row r="267" spans="1:23" ht="15.75" customHeight="1" x14ac:dyDescent="0.2">
      <c r="A267" s="958"/>
      <c r="B267" s="960"/>
      <c r="C267" s="960"/>
      <c r="D267" s="960"/>
      <c r="E267" s="960"/>
      <c r="F267" s="960"/>
      <c r="G267" s="960"/>
      <c r="H267" s="960"/>
      <c r="I267" s="960"/>
      <c r="J267" s="960"/>
      <c r="K267" s="960"/>
      <c r="L267" s="960"/>
      <c r="M267" s="960"/>
      <c r="N267" s="960"/>
      <c r="O267" s="960"/>
      <c r="P267" s="960"/>
      <c r="Q267" s="960"/>
      <c r="R267" s="960"/>
      <c r="S267" s="962"/>
      <c r="T267" s="960"/>
      <c r="U267" s="962"/>
      <c r="V267" s="960"/>
      <c r="W267" s="960"/>
    </row>
    <row r="268" spans="1:23" ht="15.75" customHeight="1" x14ac:dyDescent="0.2">
      <c r="A268" s="958"/>
      <c r="B268" s="960"/>
      <c r="C268" s="960"/>
      <c r="D268" s="960"/>
      <c r="E268" s="960"/>
      <c r="F268" s="960"/>
      <c r="G268" s="960"/>
      <c r="H268" s="960"/>
      <c r="I268" s="960"/>
      <c r="J268" s="960"/>
      <c r="K268" s="960"/>
      <c r="L268" s="960"/>
      <c r="M268" s="960"/>
      <c r="N268" s="960"/>
      <c r="O268" s="960"/>
      <c r="P268" s="960"/>
      <c r="Q268" s="960"/>
      <c r="R268" s="960"/>
      <c r="S268" s="962"/>
      <c r="T268" s="960"/>
      <c r="U268" s="962"/>
      <c r="V268" s="960"/>
      <c r="W268" s="960"/>
    </row>
    <row r="269" spans="1:23" ht="15.75" customHeight="1" x14ac:dyDescent="0.2">
      <c r="A269" s="958"/>
      <c r="B269" s="960"/>
      <c r="C269" s="960"/>
      <c r="D269" s="960"/>
      <c r="E269" s="960"/>
      <c r="F269" s="960"/>
      <c r="G269" s="960"/>
      <c r="H269" s="960"/>
      <c r="I269" s="960"/>
      <c r="J269" s="960"/>
      <c r="K269" s="960"/>
      <c r="L269" s="960"/>
      <c r="M269" s="960"/>
      <c r="N269" s="960"/>
      <c r="O269" s="960"/>
      <c r="P269" s="960"/>
      <c r="Q269" s="960"/>
      <c r="R269" s="960"/>
      <c r="S269" s="962"/>
      <c r="T269" s="960"/>
      <c r="U269" s="962"/>
      <c r="V269" s="960"/>
      <c r="W269" s="960"/>
    </row>
    <row r="270" spans="1:23" ht="15.75" customHeight="1" x14ac:dyDescent="0.2">
      <c r="A270" s="958"/>
      <c r="B270" s="960"/>
      <c r="C270" s="960"/>
      <c r="D270" s="960"/>
      <c r="E270" s="960"/>
      <c r="F270" s="960"/>
      <c r="G270" s="960"/>
      <c r="H270" s="960"/>
      <c r="I270" s="960"/>
      <c r="J270" s="960"/>
      <c r="K270" s="960"/>
      <c r="L270" s="960"/>
      <c r="M270" s="960"/>
      <c r="N270" s="960"/>
      <c r="O270" s="960"/>
      <c r="P270" s="960"/>
      <c r="Q270" s="960"/>
      <c r="R270" s="960"/>
      <c r="S270" s="962"/>
      <c r="T270" s="960"/>
      <c r="U270" s="962"/>
      <c r="V270" s="960"/>
      <c r="W270" s="960"/>
    </row>
    <row r="271" spans="1:23" ht="15.75" customHeight="1" x14ac:dyDescent="0.2">
      <c r="A271" s="958"/>
      <c r="B271" s="960"/>
      <c r="C271" s="960"/>
      <c r="D271" s="960"/>
      <c r="E271" s="960"/>
      <c r="F271" s="960"/>
      <c r="G271" s="960"/>
      <c r="H271" s="960"/>
      <c r="I271" s="960"/>
      <c r="J271" s="960"/>
      <c r="K271" s="960"/>
      <c r="L271" s="960"/>
      <c r="M271" s="960"/>
      <c r="N271" s="960"/>
      <c r="O271" s="960"/>
      <c r="P271" s="960"/>
      <c r="Q271" s="960"/>
      <c r="R271" s="960"/>
      <c r="S271" s="962"/>
      <c r="T271" s="960"/>
      <c r="U271" s="962"/>
      <c r="V271" s="960"/>
      <c r="W271" s="960"/>
    </row>
    <row r="272" spans="1:23" ht="15.75" customHeight="1" x14ac:dyDescent="0.2">
      <c r="A272" s="958"/>
      <c r="B272" s="960"/>
      <c r="C272" s="960"/>
      <c r="D272" s="960"/>
      <c r="E272" s="960"/>
      <c r="F272" s="960"/>
      <c r="G272" s="960"/>
      <c r="H272" s="960"/>
      <c r="I272" s="960"/>
      <c r="J272" s="960"/>
      <c r="K272" s="960"/>
      <c r="L272" s="960"/>
      <c r="M272" s="960"/>
      <c r="N272" s="960"/>
      <c r="O272" s="960"/>
      <c r="P272" s="960"/>
      <c r="Q272" s="960"/>
      <c r="R272" s="960"/>
      <c r="S272" s="962"/>
      <c r="T272" s="960"/>
      <c r="U272" s="962"/>
      <c r="V272" s="960"/>
      <c r="W272" s="960"/>
    </row>
    <row r="273" spans="1:23" ht="15.75" customHeight="1" x14ac:dyDescent="0.2">
      <c r="A273" s="958"/>
      <c r="B273" s="960"/>
      <c r="C273" s="960"/>
      <c r="D273" s="960"/>
      <c r="E273" s="960"/>
      <c r="F273" s="960"/>
      <c r="G273" s="960"/>
      <c r="H273" s="960"/>
      <c r="I273" s="960"/>
      <c r="J273" s="960"/>
      <c r="K273" s="960"/>
      <c r="L273" s="960"/>
      <c r="M273" s="960"/>
      <c r="N273" s="960"/>
      <c r="O273" s="960"/>
      <c r="P273" s="960"/>
      <c r="Q273" s="960"/>
      <c r="R273" s="960"/>
      <c r="S273" s="962"/>
      <c r="T273" s="960"/>
      <c r="U273" s="962"/>
      <c r="V273" s="960"/>
      <c r="W273" s="960"/>
    </row>
    <row r="274" spans="1:23" ht="15.75" customHeight="1" x14ac:dyDescent="0.2">
      <c r="A274" s="958"/>
      <c r="B274" s="960"/>
      <c r="C274" s="960"/>
      <c r="D274" s="960"/>
      <c r="E274" s="960"/>
      <c r="F274" s="960"/>
      <c r="G274" s="960"/>
      <c r="H274" s="960"/>
      <c r="I274" s="960"/>
      <c r="J274" s="960"/>
      <c r="K274" s="960"/>
      <c r="L274" s="960"/>
      <c r="M274" s="960"/>
      <c r="N274" s="960"/>
      <c r="O274" s="960"/>
      <c r="P274" s="960"/>
      <c r="Q274" s="960"/>
      <c r="R274" s="960"/>
      <c r="S274" s="962"/>
      <c r="T274" s="960"/>
      <c r="U274" s="962"/>
      <c r="V274" s="960"/>
      <c r="W274" s="960"/>
    </row>
    <row r="275" spans="1:23" ht="15.75" customHeight="1" x14ac:dyDescent="0.2">
      <c r="A275" s="958"/>
      <c r="B275" s="960"/>
      <c r="C275" s="960"/>
      <c r="D275" s="960"/>
      <c r="E275" s="960"/>
      <c r="F275" s="960"/>
      <c r="G275" s="960"/>
      <c r="H275" s="960"/>
      <c r="I275" s="960"/>
      <c r="J275" s="960"/>
      <c r="K275" s="960"/>
      <c r="L275" s="960"/>
      <c r="M275" s="960"/>
      <c r="N275" s="960"/>
      <c r="O275" s="960"/>
      <c r="P275" s="960"/>
      <c r="Q275" s="960"/>
      <c r="R275" s="960"/>
      <c r="S275" s="962"/>
      <c r="T275" s="960"/>
      <c r="U275" s="962"/>
      <c r="V275" s="960"/>
      <c r="W275" s="960"/>
    </row>
    <row r="276" spans="1:23" ht="15.75" customHeight="1" x14ac:dyDescent="0.2">
      <c r="A276" s="958"/>
      <c r="B276" s="960"/>
      <c r="C276" s="960"/>
      <c r="D276" s="960"/>
      <c r="E276" s="960"/>
      <c r="F276" s="960"/>
      <c r="G276" s="960"/>
      <c r="H276" s="960"/>
      <c r="I276" s="960"/>
      <c r="J276" s="960"/>
      <c r="K276" s="960"/>
      <c r="L276" s="960"/>
      <c r="M276" s="960"/>
      <c r="N276" s="960"/>
      <c r="O276" s="960"/>
      <c r="P276" s="960"/>
      <c r="Q276" s="960"/>
      <c r="R276" s="960"/>
      <c r="S276" s="962"/>
      <c r="T276" s="960"/>
      <c r="U276" s="962"/>
      <c r="V276" s="960"/>
      <c r="W276" s="960"/>
    </row>
    <row r="277" spans="1:23" ht="15.75" customHeight="1" x14ac:dyDescent="0.2">
      <c r="A277" s="958"/>
      <c r="B277" s="960"/>
      <c r="C277" s="960"/>
      <c r="D277" s="960"/>
      <c r="E277" s="960"/>
      <c r="F277" s="960"/>
      <c r="G277" s="960"/>
      <c r="H277" s="960"/>
      <c r="I277" s="960"/>
      <c r="J277" s="960"/>
      <c r="K277" s="960"/>
      <c r="L277" s="960"/>
      <c r="M277" s="960"/>
      <c r="N277" s="960"/>
      <c r="O277" s="960"/>
      <c r="P277" s="960"/>
      <c r="Q277" s="960"/>
      <c r="R277" s="960"/>
      <c r="S277" s="962"/>
      <c r="T277" s="960"/>
      <c r="U277" s="962"/>
      <c r="V277" s="960"/>
      <c r="W277" s="960"/>
    </row>
    <row r="278" spans="1:23" ht="15.75" customHeight="1" x14ac:dyDescent="0.2">
      <c r="A278" s="958"/>
      <c r="B278" s="960"/>
      <c r="C278" s="960"/>
      <c r="D278" s="960"/>
      <c r="E278" s="960"/>
      <c r="F278" s="960"/>
      <c r="G278" s="960"/>
      <c r="H278" s="960"/>
      <c r="I278" s="960"/>
      <c r="J278" s="960"/>
      <c r="K278" s="960"/>
      <c r="L278" s="960"/>
      <c r="M278" s="960"/>
      <c r="N278" s="960"/>
      <c r="O278" s="960"/>
      <c r="P278" s="960"/>
      <c r="Q278" s="960"/>
      <c r="R278" s="960"/>
      <c r="S278" s="962"/>
      <c r="T278" s="960"/>
      <c r="U278" s="962"/>
      <c r="V278" s="960"/>
      <c r="W278" s="960"/>
    </row>
    <row r="279" spans="1:23" ht="15.75" customHeight="1" x14ac:dyDescent="0.2">
      <c r="A279" s="958"/>
      <c r="B279" s="960"/>
      <c r="C279" s="960"/>
      <c r="D279" s="960"/>
      <c r="E279" s="960"/>
      <c r="F279" s="960"/>
      <c r="G279" s="960"/>
      <c r="H279" s="960"/>
      <c r="I279" s="960"/>
      <c r="J279" s="960"/>
      <c r="K279" s="960"/>
      <c r="L279" s="960"/>
      <c r="M279" s="960"/>
      <c r="N279" s="960"/>
      <c r="O279" s="960"/>
      <c r="P279" s="960"/>
      <c r="Q279" s="960"/>
      <c r="R279" s="960"/>
      <c r="S279" s="962"/>
      <c r="T279" s="960"/>
      <c r="U279" s="962"/>
      <c r="V279" s="960"/>
      <c r="W279" s="960"/>
    </row>
    <row r="280" spans="1:23" ht="15.75" customHeight="1" x14ac:dyDescent="0.2">
      <c r="A280" s="958"/>
      <c r="B280" s="960"/>
      <c r="C280" s="960"/>
      <c r="D280" s="960"/>
      <c r="E280" s="960"/>
      <c r="F280" s="960"/>
      <c r="G280" s="960"/>
      <c r="H280" s="960"/>
      <c r="I280" s="960"/>
      <c r="J280" s="960"/>
      <c r="K280" s="960"/>
      <c r="L280" s="960"/>
      <c r="M280" s="960"/>
      <c r="N280" s="960"/>
      <c r="O280" s="960"/>
      <c r="P280" s="960"/>
      <c r="Q280" s="960"/>
      <c r="R280" s="960"/>
      <c r="S280" s="962"/>
      <c r="T280" s="960"/>
      <c r="U280" s="962"/>
      <c r="V280" s="960"/>
      <c r="W280" s="960"/>
    </row>
    <row r="281" spans="1:23" ht="15.75" customHeight="1" x14ac:dyDescent="0.2">
      <c r="A281" s="958"/>
      <c r="B281" s="960"/>
      <c r="C281" s="960"/>
      <c r="D281" s="960"/>
      <c r="E281" s="960"/>
      <c r="F281" s="960"/>
      <c r="G281" s="960"/>
      <c r="H281" s="960"/>
      <c r="I281" s="960"/>
      <c r="J281" s="960"/>
      <c r="K281" s="960"/>
      <c r="L281" s="960"/>
      <c r="M281" s="960"/>
      <c r="N281" s="960"/>
      <c r="O281" s="960"/>
      <c r="P281" s="960"/>
      <c r="Q281" s="960"/>
      <c r="R281" s="960"/>
      <c r="S281" s="962"/>
      <c r="T281" s="960"/>
      <c r="U281" s="962"/>
      <c r="V281" s="960"/>
      <c r="W281" s="960"/>
    </row>
    <row r="282" spans="1:23" ht="15.75" customHeight="1" x14ac:dyDescent="0.2">
      <c r="A282" s="958"/>
      <c r="B282" s="960"/>
      <c r="C282" s="960"/>
      <c r="D282" s="960"/>
      <c r="E282" s="960"/>
      <c r="F282" s="960"/>
      <c r="G282" s="960"/>
      <c r="H282" s="960"/>
      <c r="I282" s="960"/>
      <c r="J282" s="960"/>
      <c r="K282" s="960"/>
      <c r="L282" s="960"/>
      <c r="M282" s="960"/>
      <c r="N282" s="960"/>
      <c r="O282" s="960"/>
      <c r="P282" s="960"/>
      <c r="Q282" s="960"/>
      <c r="R282" s="960"/>
      <c r="S282" s="962"/>
      <c r="T282" s="960"/>
      <c r="U282" s="962"/>
      <c r="V282" s="960"/>
      <c r="W282" s="960"/>
    </row>
    <row r="283" spans="1:23" ht="15.75" customHeight="1" x14ac:dyDescent="0.2">
      <c r="A283" s="958"/>
      <c r="B283" s="960"/>
      <c r="C283" s="960"/>
      <c r="D283" s="960"/>
      <c r="E283" s="960"/>
      <c r="F283" s="960"/>
      <c r="G283" s="960"/>
      <c r="H283" s="960"/>
      <c r="I283" s="960"/>
      <c r="J283" s="960"/>
      <c r="K283" s="960"/>
      <c r="L283" s="960"/>
      <c r="M283" s="960"/>
      <c r="N283" s="960"/>
      <c r="O283" s="960"/>
      <c r="P283" s="960"/>
      <c r="Q283" s="960"/>
      <c r="R283" s="960"/>
      <c r="S283" s="962"/>
      <c r="T283" s="960"/>
      <c r="U283" s="962"/>
      <c r="V283" s="960"/>
      <c r="W283" s="960"/>
    </row>
    <row r="284" spans="1:23" ht="15.75" customHeight="1" x14ac:dyDescent="0.2">
      <c r="A284" s="958"/>
      <c r="B284" s="960"/>
      <c r="C284" s="960"/>
      <c r="D284" s="960"/>
      <c r="E284" s="960"/>
      <c r="F284" s="960"/>
      <c r="G284" s="960"/>
      <c r="H284" s="960"/>
      <c r="I284" s="960"/>
      <c r="J284" s="960"/>
      <c r="K284" s="960"/>
      <c r="L284" s="960"/>
      <c r="M284" s="960"/>
      <c r="N284" s="960"/>
      <c r="O284" s="960"/>
      <c r="P284" s="960"/>
      <c r="Q284" s="960"/>
      <c r="R284" s="960"/>
      <c r="S284" s="962"/>
      <c r="T284" s="960"/>
      <c r="U284" s="962"/>
      <c r="V284" s="960"/>
      <c r="W284" s="960"/>
    </row>
    <row r="285" spans="1:23" ht="15.75" customHeight="1" x14ac:dyDescent="0.2">
      <c r="A285" s="958"/>
      <c r="B285" s="960"/>
      <c r="C285" s="960"/>
      <c r="D285" s="960"/>
      <c r="E285" s="960"/>
      <c r="F285" s="960"/>
      <c r="G285" s="960"/>
      <c r="H285" s="960"/>
      <c r="I285" s="960"/>
      <c r="J285" s="960"/>
      <c r="K285" s="960"/>
      <c r="L285" s="960"/>
      <c r="M285" s="960"/>
      <c r="N285" s="960"/>
      <c r="O285" s="960"/>
      <c r="P285" s="960"/>
      <c r="Q285" s="960"/>
      <c r="R285" s="960"/>
      <c r="S285" s="962"/>
      <c r="T285" s="960"/>
      <c r="U285" s="962"/>
      <c r="V285" s="960"/>
      <c r="W285" s="960"/>
    </row>
    <row r="286" spans="1:23" ht="15.75" customHeight="1" x14ac:dyDescent="0.2">
      <c r="A286" s="958"/>
      <c r="B286" s="960"/>
      <c r="C286" s="960"/>
      <c r="D286" s="960"/>
      <c r="E286" s="960"/>
      <c r="F286" s="960"/>
      <c r="G286" s="960"/>
      <c r="H286" s="960"/>
      <c r="I286" s="960"/>
      <c r="J286" s="960"/>
      <c r="K286" s="960"/>
      <c r="L286" s="960"/>
      <c r="M286" s="960"/>
      <c r="N286" s="960"/>
      <c r="O286" s="960"/>
      <c r="P286" s="960"/>
      <c r="Q286" s="960"/>
      <c r="R286" s="960"/>
      <c r="S286" s="962"/>
      <c r="T286" s="960"/>
      <c r="U286" s="962"/>
      <c r="V286" s="960"/>
      <c r="W286" s="960"/>
    </row>
    <row r="287" spans="1:23" ht="15.75" customHeight="1" x14ac:dyDescent="0.2">
      <c r="A287" s="958"/>
      <c r="B287" s="960"/>
      <c r="C287" s="960"/>
      <c r="D287" s="960"/>
      <c r="E287" s="960"/>
      <c r="F287" s="960"/>
      <c r="G287" s="960"/>
      <c r="H287" s="960"/>
      <c r="I287" s="960"/>
      <c r="J287" s="960"/>
      <c r="K287" s="960"/>
      <c r="L287" s="960"/>
      <c r="M287" s="960"/>
      <c r="N287" s="960"/>
      <c r="O287" s="960"/>
      <c r="P287" s="960"/>
      <c r="Q287" s="960"/>
      <c r="R287" s="960"/>
      <c r="S287" s="962"/>
      <c r="T287" s="960"/>
      <c r="U287" s="962"/>
      <c r="V287" s="960"/>
      <c r="W287" s="960"/>
    </row>
    <row r="288" spans="1:23" ht="15.75" customHeight="1" x14ac:dyDescent="0.2">
      <c r="A288" s="958"/>
      <c r="B288" s="960"/>
      <c r="C288" s="960"/>
      <c r="D288" s="960"/>
      <c r="E288" s="960"/>
      <c r="F288" s="960"/>
      <c r="G288" s="960"/>
      <c r="H288" s="960"/>
      <c r="I288" s="960"/>
      <c r="J288" s="960"/>
      <c r="K288" s="960"/>
      <c r="L288" s="960"/>
      <c r="M288" s="960"/>
      <c r="N288" s="960"/>
      <c r="O288" s="960"/>
      <c r="P288" s="960"/>
      <c r="Q288" s="960"/>
      <c r="R288" s="960"/>
      <c r="S288" s="962"/>
      <c r="T288" s="960"/>
      <c r="U288" s="962"/>
      <c r="V288" s="960"/>
      <c r="W288" s="960"/>
    </row>
    <row r="289" spans="1:23" ht="15.75" customHeight="1" x14ac:dyDescent="0.2">
      <c r="A289" s="958"/>
      <c r="B289" s="960"/>
      <c r="C289" s="960"/>
      <c r="D289" s="960"/>
      <c r="E289" s="960"/>
      <c r="F289" s="960"/>
      <c r="G289" s="960"/>
      <c r="H289" s="960"/>
      <c r="I289" s="960"/>
      <c r="J289" s="960"/>
      <c r="K289" s="960"/>
      <c r="L289" s="960"/>
      <c r="M289" s="960"/>
      <c r="N289" s="960"/>
      <c r="O289" s="960"/>
      <c r="P289" s="960"/>
      <c r="Q289" s="960"/>
      <c r="R289" s="960"/>
      <c r="S289" s="962"/>
      <c r="T289" s="960"/>
      <c r="U289" s="962"/>
      <c r="V289" s="960"/>
      <c r="W289" s="960"/>
    </row>
    <row r="290" spans="1:23" ht="15.75" customHeight="1" x14ac:dyDescent="0.2">
      <c r="A290" s="958"/>
      <c r="B290" s="960"/>
      <c r="C290" s="960"/>
      <c r="D290" s="960"/>
      <c r="E290" s="960"/>
      <c r="F290" s="960"/>
      <c r="G290" s="960"/>
      <c r="H290" s="960"/>
      <c r="I290" s="960"/>
      <c r="J290" s="960"/>
      <c r="K290" s="960"/>
      <c r="L290" s="960"/>
      <c r="M290" s="960"/>
      <c r="N290" s="960"/>
      <c r="O290" s="960"/>
      <c r="P290" s="960"/>
      <c r="Q290" s="960"/>
      <c r="R290" s="960"/>
      <c r="S290" s="962"/>
      <c r="T290" s="960"/>
      <c r="U290" s="962"/>
      <c r="V290" s="960"/>
      <c r="W290" s="960"/>
    </row>
    <row r="291" spans="1:23" ht="15.75" customHeight="1" x14ac:dyDescent="0.2">
      <c r="A291" s="958"/>
      <c r="B291" s="960"/>
      <c r="C291" s="960"/>
      <c r="D291" s="960"/>
      <c r="E291" s="960"/>
      <c r="F291" s="960"/>
      <c r="G291" s="960"/>
      <c r="H291" s="960"/>
      <c r="I291" s="960"/>
      <c r="J291" s="960"/>
      <c r="K291" s="960"/>
      <c r="L291" s="960"/>
      <c r="M291" s="960"/>
      <c r="N291" s="960"/>
      <c r="O291" s="960"/>
      <c r="P291" s="960"/>
      <c r="Q291" s="960"/>
      <c r="R291" s="960"/>
      <c r="S291" s="962"/>
      <c r="T291" s="960"/>
      <c r="U291" s="962"/>
      <c r="V291" s="960"/>
      <c r="W291" s="960"/>
    </row>
    <row r="292" spans="1:23" ht="15.75" customHeight="1" x14ac:dyDescent="0.2">
      <c r="A292" s="958"/>
      <c r="B292" s="960"/>
      <c r="C292" s="960"/>
      <c r="D292" s="960"/>
      <c r="E292" s="960"/>
      <c r="F292" s="960"/>
      <c r="G292" s="960"/>
      <c r="H292" s="960"/>
      <c r="I292" s="960"/>
      <c r="J292" s="960"/>
      <c r="K292" s="960"/>
      <c r="L292" s="960"/>
      <c r="M292" s="960"/>
      <c r="N292" s="960"/>
      <c r="O292" s="960"/>
      <c r="P292" s="960"/>
      <c r="Q292" s="960"/>
      <c r="R292" s="960"/>
      <c r="S292" s="962"/>
      <c r="T292" s="960"/>
      <c r="U292" s="962"/>
      <c r="V292" s="960"/>
      <c r="W292" s="960"/>
    </row>
    <row r="293" spans="1:23" ht="15.75" customHeight="1" x14ac:dyDescent="0.2">
      <c r="A293" s="958"/>
      <c r="B293" s="960"/>
      <c r="C293" s="960"/>
      <c r="D293" s="960"/>
      <c r="E293" s="960"/>
      <c r="F293" s="960"/>
      <c r="G293" s="960"/>
      <c r="H293" s="960"/>
      <c r="I293" s="960"/>
      <c r="J293" s="960"/>
      <c r="K293" s="960"/>
      <c r="L293" s="960"/>
      <c r="M293" s="960"/>
      <c r="N293" s="960"/>
      <c r="O293" s="960"/>
      <c r="P293" s="960"/>
      <c r="Q293" s="960"/>
      <c r="R293" s="960"/>
      <c r="S293" s="962"/>
      <c r="T293" s="960"/>
      <c r="U293" s="962"/>
      <c r="V293" s="960"/>
      <c r="W293" s="960"/>
    </row>
    <row r="294" spans="1:23" ht="15.75" customHeight="1" x14ac:dyDescent="0.2">
      <c r="A294" s="958"/>
      <c r="B294" s="960"/>
      <c r="C294" s="960"/>
      <c r="D294" s="960"/>
      <c r="E294" s="960"/>
      <c r="F294" s="960"/>
      <c r="G294" s="960"/>
      <c r="H294" s="960"/>
      <c r="I294" s="960"/>
      <c r="J294" s="960"/>
      <c r="K294" s="960"/>
      <c r="L294" s="960"/>
      <c r="M294" s="960"/>
      <c r="N294" s="960"/>
      <c r="O294" s="960"/>
      <c r="P294" s="960"/>
      <c r="Q294" s="960"/>
      <c r="R294" s="960"/>
      <c r="S294" s="962"/>
      <c r="T294" s="960"/>
      <c r="U294" s="962"/>
      <c r="V294" s="960"/>
      <c r="W294" s="960"/>
    </row>
    <row r="295" spans="1:23" ht="15.75" customHeight="1" x14ac:dyDescent="0.2">
      <c r="A295" s="958"/>
      <c r="B295" s="960"/>
      <c r="C295" s="960"/>
      <c r="D295" s="960"/>
      <c r="E295" s="960"/>
      <c r="F295" s="960"/>
      <c r="G295" s="960"/>
      <c r="H295" s="960"/>
      <c r="I295" s="960"/>
      <c r="J295" s="960"/>
      <c r="K295" s="960"/>
      <c r="L295" s="960"/>
      <c r="M295" s="960"/>
      <c r="N295" s="960"/>
      <c r="O295" s="960"/>
      <c r="P295" s="960"/>
      <c r="Q295" s="960"/>
      <c r="R295" s="960"/>
      <c r="S295" s="962"/>
      <c r="T295" s="960"/>
      <c r="U295" s="962"/>
      <c r="V295" s="960"/>
      <c r="W295" s="960"/>
    </row>
    <row r="296" spans="1:23" ht="15.75" customHeight="1" x14ac:dyDescent="0.2">
      <c r="A296" s="958"/>
      <c r="B296" s="960"/>
      <c r="C296" s="960"/>
      <c r="D296" s="960"/>
      <c r="E296" s="960"/>
      <c r="F296" s="960"/>
      <c r="G296" s="960"/>
      <c r="H296" s="960"/>
      <c r="I296" s="960"/>
      <c r="J296" s="960"/>
      <c r="K296" s="960"/>
      <c r="L296" s="960"/>
      <c r="M296" s="960"/>
      <c r="N296" s="960"/>
      <c r="O296" s="960"/>
      <c r="P296" s="960"/>
      <c r="Q296" s="960"/>
      <c r="R296" s="960"/>
      <c r="S296" s="962"/>
      <c r="T296" s="960"/>
      <c r="U296" s="962"/>
      <c r="V296" s="960"/>
      <c r="W296" s="960"/>
    </row>
    <row r="297" spans="1:23" ht="15.75" customHeight="1" x14ac:dyDescent="0.2">
      <c r="A297" s="958"/>
      <c r="B297" s="960"/>
      <c r="C297" s="960"/>
      <c r="D297" s="960"/>
      <c r="E297" s="960"/>
      <c r="F297" s="960"/>
      <c r="G297" s="960"/>
      <c r="H297" s="960"/>
      <c r="I297" s="960"/>
      <c r="J297" s="960"/>
      <c r="K297" s="960"/>
      <c r="L297" s="960"/>
      <c r="M297" s="960"/>
      <c r="N297" s="960"/>
      <c r="O297" s="960"/>
      <c r="P297" s="960"/>
      <c r="Q297" s="960"/>
      <c r="R297" s="960"/>
      <c r="S297" s="962"/>
      <c r="T297" s="960"/>
      <c r="U297" s="962"/>
      <c r="V297" s="960"/>
      <c r="W297" s="960"/>
    </row>
    <row r="298" spans="1:23" ht="15.75" customHeight="1" x14ac:dyDescent="0.2">
      <c r="A298" s="958"/>
      <c r="B298" s="960"/>
      <c r="C298" s="960"/>
      <c r="D298" s="960"/>
      <c r="E298" s="960"/>
      <c r="F298" s="960"/>
      <c r="G298" s="960"/>
      <c r="H298" s="960"/>
      <c r="I298" s="960"/>
      <c r="J298" s="960"/>
      <c r="K298" s="960"/>
      <c r="L298" s="960"/>
      <c r="M298" s="960"/>
      <c r="N298" s="960"/>
      <c r="O298" s="960"/>
      <c r="P298" s="960"/>
      <c r="Q298" s="960"/>
      <c r="R298" s="960"/>
      <c r="S298" s="962"/>
      <c r="T298" s="960"/>
      <c r="U298" s="962"/>
      <c r="V298" s="960"/>
      <c r="W298" s="960"/>
    </row>
    <row r="299" spans="1:23" ht="15.75" customHeight="1" x14ac:dyDescent="0.2">
      <c r="A299" s="958"/>
      <c r="B299" s="960"/>
      <c r="C299" s="960"/>
      <c r="D299" s="960"/>
      <c r="E299" s="960"/>
      <c r="F299" s="960"/>
      <c r="G299" s="960"/>
      <c r="H299" s="960"/>
      <c r="I299" s="960"/>
      <c r="J299" s="960"/>
      <c r="K299" s="960"/>
      <c r="L299" s="960"/>
      <c r="M299" s="960"/>
      <c r="N299" s="960"/>
      <c r="O299" s="960"/>
      <c r="P299" s="960"/>
      <c r="Q299" s="960"/>
      <c r="R299" s="960"/>
      <c r="S299" s="962"/>
      <c r="T299" s="960"/>
      <c r="U299" s="962"/>
      <c r="V299" s="960"/>
      <c r="W299" s="960"/>
    </row>
    <row r="300" spans="1:23" ht="15.75" customHeight="1" x14ac:dyDescent="0.2">
      <c r="A300" s="958"/>
      <c r="B300" s="960"/>
      <c r="C300" s="960"/>
      <c r="D300" s="960"/>
      <c r="E300" s="960"/>
      <c r="F300" s="960"/>
      <c r="G300" s="960"/>
      <c r="H300" s="960"/>
      <c r="I300" s="960"/>
      <c r="J300" s="960"/>
      <c r="K300" s="960"/>
      <c r="L300" s="960"/>
      <c r="M300" s="960"/>
      <c r="N300" s="960"/>
      <c r="O300" s="960"/>
      <c r="P300" s="960"/>
      <c r="Q300" s="960"/>
      <c r="R300" s="960"/>
      <c r="S300" s="962"/>
      <c r="T300" s="960"/>
      <c r="U300" s="962"/>
      <c r="V300" s="960"/>
      <c r="W300" s="960"/>
    </row>
    <row r="301" spans="1:23" ht="15.75" customHeight="1" x14ac:dyDescent="0.2">
      <c r="A301" s="958"/>
      <c r="B301" s="960"/>
      <c r="C301" s="960"/>
      <c r="D301" s="960"/>
      <c r="E301" s="960"/>
      <c r="F301" s="960"/>
      <c r="G301" s="960"/>
      <c r="H301" s="960"/>
      <c r="I301" s="960"/>
      <c r="J301" s="960"/>
      <c r="K301" s="960"/>
      <c r="L301" s="960"/>
      <c r="M301" s="960"/>
      <c r="N301" s="960"/>
      <c r="O301" s="960"/>
      <c r="P301" s="960"/>
      <c r="Q301" s="960"/>
      <c r="R301" s="960"/>
      <c r="S301" s="962"/>
      <c r="T301" s="960"/>
      <c r="U301" s="962"/>
      <c r="V301" s="960"/>
      <c r="W301" s="960"/>
    </row>
    <row r="302" spans="1:23" ht="15.75" customHeight="1" x14ac:dyDescent="0.2">
      <c r="A302" s="958"/>
      <c r="B302" s="960"/>
      <c r="C302" s="960"/>
      <c r="D302" s="960"/>
      <c r="E302" s="960"/>
      <c r="F302" s="960"/>
      <c r="G302" s="960"/>
      <c r="H302" s="960"/>
      <c r="I302" s="960"/>
      <c r="J302" s="960"/>
      <c r="K302" s="960"/>
      <c r="L302" s="960"/>
      <c r="M302" s="960"/>
      <c r="N302" s="960"/>
      <c r="O302" s="960"/>
      <c r="P302" s="960"/>
      <c r="Q302" s="960"/>
      <c r="R302" s="960"/>
      <c r="S302" s="962"/>
      <c r="T302" s="960"/>
      <c r="U302" s="962"/>
      <c r="V302" s="960"/>
      <c r="W302" s="960"/>
    </row>
    <row r="303" spans="1:23" ht="15.75" customHeight="1" x14ac:dyDescent="0.2">
      <c r="A303" s="958"/>
      <c r="B303" s="960"/>
      <c r="C303" s="960"/>
      <c r="D303" s="960"/>
      <c r="E303" s="960"/>
      <c r="F303" s="960"/>
      <c r="G303" s="960"/>
      <c r="H303" s="960"/>
      <c r="I303" s="960"/>
      <c r="J303" s="960"/>
      <c r="K303" s="960"/>
      <c r="L303" s="960"/>
      <c r="M303" s="960"/>
      <c r="N303" s="960"/>
      <c r="O303" s="960"/>
      <c r="P303" s="960"/>
      <c r="Q303" s="960"/>
      <c r="R303" s="960"/>
      <c r="S303" s="962"/>
      <c r="T303" s="960"/>
      <c r="U303" s="962"/>
      <c r="V303" s="960"/>
      <c r="W303" s="960"/>
    </row>
    <row r="304" spans="1:23" ht="15.75" customHeight="1" x14ac:dyDescent="0.2">
      <c r="A304" s="958"/>
      <c r="B304" s="960"/>
      <c r="C304" s="960"/>
      <c r="D304" s="960"/>
      <c r="E304" s="960"/>
      <c r="F304" s="960"/>
      <c r="G304" s="960"/>
      <c r="H304" s="960"/>
      <c r="I304" s="960"/>
      <c r="J304" s="960"/>
      <c r="K304" s="960"/>
      <c r="L304" s="960"/>
      <c r="M304" s="960"/>
      <c r="N304" s="960"/>
      <c r="O304" s="960"/>
      <c r="P304" s="960"/>
      <c r="Q304" s="960"/>
      <c r="R304" s="960"/>
      <c r="S304" s="962"/>
      <c r="T304" s="960"/>
      <c r="U304" s="962"/>
      <c r="V304" s="960"/>
      <c r="W304" s="960"/>
    </row>
    <row r="305" spans="1:23" ht="15.75" customHeight="1" x14ac:dyDescent="0.2">
      <c r="A305" s="958"/>
      <c r="B305" s="960"/>
      <c r="C305" s="960"/>
      <c r="D305" s="960"/>
      <c r="E305" s="960"/>
      <c r="F305" s="960"/>
      <c r="G305" s="960"/>
      <c r="H305" s="960"/>
      <c r="I305" s="960"/>
      <c r="J305" s="960"/>
      <c r="K305" s="960"/>
      <c r="L305" s="960"/>
      <c r="M305" s="960"/>
      <c r="N305" s="960"/>
      <c r="O305" s="960"/>
      <c r="P305" s="960"/>
      <c r="Q305" s="960"/>
      <c r="R305" s="960"/>
      <c r="S305" s="962"/>
      <c r="T305" s="960"/>
      <c r="U305" s="962"/>
      <c r="V305" s="960"/>
      <c r="W305" s="960"/>
    </row>
    <row r="306" spans="1:23" ht="15.75" customHeight="1" x14ac:dyDescent="0.2">
      <c r="A306" s="958"/>
      <c r="B306" s="960"/>
      <c r="C306" s="960"/>
      <c r="D306" s="960"/>
      <c r="E306" s="960"/>
      <c r="F306" s="960"/>
      <c r="G306" s="960"/>
      <c r="H306" s="960"/>
      <c r="I306" s="960"/>
      <c r="J306" s="960"/>
      <c r="K306" s="960"/>
      <c r="L306" s="960"/>
      <c r="M306" s="960"/>
      <c r="N306" s="960"/>
      <c r="O306" s="960"/>
      <c r="P306" s="960"/>
      <c r="Q306" s="960"/>
      <c r="R306" s="960"/>
      <c r="S306" s="962"/>
      <c r="T306" s="960"/>
      <c r="U306" s="962"/>
      <c r="V306" s="960"/>
      <c r="W306" s="960"/>
    </row>
    <row r="307" spans="1:23" ht="15.75" customHeight="1" x14ac:dyDescent="0.2">
      <c r="A307" s="958"/>
      <c r="B307" s="960"/>
      <c r="C307" s="960"/>
      <c r="D307" s="960"/>
      <c r="E307" s="960"/>
      <c r="F307" s="960"/>
      <c r="G307" s="960"/>
      <c r="H307" s="960"/>
      <c r="I307" s="960"/>
      <c r="J307" s="960"/>
      <c r="K307" s="960"/>
      <c r="L307" s="960"/>
      <c r="M307" s="960"/>
      <c r="N307" s="960"/>
      <c r="O307" s="960"/>
      <c r="P307" s="960"/>
      <c r="Q307" s="960"/>
      <c r="R307" s="960"/>
      <c r="S307" s="962"/>
      <c r="T307" s="960"/>
      <c r="U307" s="962"/>
      <c r="V307" s="960"/>
      <c r="W307" s="960"/>
    </row>
    <row r="308" spans="1:23" ht="15.75" customHeight="1" x14ac:dyDescent="0.2">
      <c r="A308" s="958"/>
      <c r="B308" s="960"/>
      <c r="C308" s="960"/>
      <c r="D308" s="960"/>
      <c r="E308" s="960"/>
      <c r="F308" s="960"/>
      <c r="G308" s="960"/>
      <c r="H308" s="960"/>
      <c r="I308" s="960"/>
      <c r="J308" s="960"/>
      <c r="K308" s="960"/>
      <c r="L308" s="960"/>
      <c r="M308" s="960"/>
      <c r="N308" s="960"/>
      <c r="O308" s="960"/>
      <c r="P308" s="960"/>
      <c r="Q308" s="960"/>
      <c r="R308" s="960"/>
      <c r="S308" s="962"/>
      <c r="T308" s="960"/>
      <c r="U308" s="962"/>
      <c r="V308" s="960"/>
      <c r="W308" s="960"/>
    </row>
    <row r="309" spans="1:23" ht="15.75" customHeight="1" x14ac:dyDescent="0.2">
      <c r="A309" s="958"/>
      <c r="B309" s="960"/>
      <c r="C309" s="960"/>
      <c r="D309" s="960"/>
      <c r="E309" s="960"/>
      <c r="F309" s="960"/>
      <c r="G309" s="960"/>
      <c r="H309" s="960"/>
      <c r="I309" s="960"/>
      <c r="J309" s="960"/>
      <c r="K309" s="960"/>
      <c r="L309" s="960"/>
      <c r="M309" s="960"/>
      <c r="N309" s="960"/>
      <c r="O309" s="960"/>
      <c r="P309" s="960"/>
      <c r="Q309" s="960"/>
      <c r="R309" s="960"/>
      <c r="S309" s="962"/>
      <c r="T309" s="960"/>
      <c r="U309" s="962"/>
      <c r="V309" s="960"/>
      <c r="W309" s="960"/>
    </row>
    <row r="310" spans="1:23" ht="15.75" customHeight="1" x14ac:dyDescent="0.2">
      <c r="A310" s="958"/>
      <c r="B310" s="960"/>
      <c r="C310" s="960"/>
      <c r="D310" s="960"/>
      <c r="E310" s="960"/>
      <c r="F310" s="960"/>
      <c r="G310" s="960"/>
      <c r="H310" s="960"/>
      <c r="I310" s="960"/>
      <c r="J310" s="960"/>
      <c r="K310" s="960"/>
      <c r="L310" s="960"/>
      <c r="M310" s="960"/>
      <c r="N310" s="960"/>
      <c r="O310" s="960"/>
      <c r="P310" s="960"/>
      <c r="Q310" s="960"/>
      <c r="R310" s="960"/>
      <c r="S310" s="962"/>
      <c r="T310" s="960"/>
      <c r="U310" s="962"/>
      <c r="V310" s="960"/>
      <c r="W310" s="960"/>
    </row>
    <row r="311" spans="1:23" ht="15.75" customHeight="1" x14ac:dyDescent="0.2">
      <c r="A311" s="958"/>
      <c r="B311" s="960"/>
      <c r="C311" s="960"/>
      <c r="D311" s="960"/>
      <c r="E311" s="960"/>
      <c r="F311" s="960"/>
      <c r="G311" s="960"/>
      <c r="H311" s="960"/>
      <c r="I311" s="960"/>
      <c r="J311" s="960"/>
      <c r="K311" s="960"/>
      <c r="L311" s="960"/>
      <c r="M311" s="960"/>
      <c r="N311" s="960"/>
      <c r="O311" s="960"/>
      <c r="P311" s="960"/>
      <c r="Q311" s="960"/>
      <c r="R311" s="960"/>
      <c r="S311" s="962"/>
      <c r="T311" s="960"/>
      <c r="U311" s="962"/>
      <c r="V311" s="960"/>
      <c r="W311" s="960"/>
    </row>
    <row r="312" spans="1:23" ht="15.75" customHeight="1" x14ac:dyDescent="0.2">
      <c r="A312" s="958"/>
      <c r="B312" s="960"/>
      <c r="C312" s="960"/>
      <c r="D312" s="960"/>
      <c r="E312" s="960"/>
      <c r="F312" s="960"/>
      <c r="G312" s="960"/>
      <c r="H312" s="960"/>
      <c r="I312" s="960"/>
      <c r="J312" s="960"/>
      <c r="K312" s="960"/>
      <c r="L312" s="960"/>
      <c r="M312" s="960"/>
      <c r="N312" s="960"/>
      <c r="O312" s="960"/>
      <c r="P312" s="960"/>
      <c r="Q312" s="960"/>
      <c r="R312" s="960"/>
      <c r="S312" s="962"/>
      <c r="T312" s="960"/>
      <c r="U312" s="962"/>
      <c r="V312" s="960"/>
      <c r="W312" s="960"/>
    </row>
    <row r="313" spans="1:23" ht="15.75" customHeight="1" x14ac:dyDescent="0.2">
      <c r="A313" s="958"/>
      <c r="B313" s="960"/>
      <c r="C313" s="960"/>
      <c r="D313" s="960"/>
      <c r="E313" s="960"/>
      <c r="F313" s="960"/>
      <c r="G313" s="960"/>
      <c r="H313" s="960"/>
      <c r="I313" s="960"/>
      <c r="J313" s="960"/>
      <c r="K313" s="960"/>
      <c r="L313" s="960"/>
      <c r="M313" s="960"/>
      <c r="N313" s="960"/>
      <c r="O313" s="960"/>
      <c r="P313" s="960"/>
      <c r="Q313" s="960"/>
      <c r="R313" s="960"/>
      <c r="S313" s="962"/>
      <c r="T313" s="960"/>
      <c r="U313" s="962"/>
      <c r="V313" s="960"/>
      <c r="W313" s="960"/>
    </row>
    <row r="314" spans="1:23" ht="15.75" customHeight="1" x14ac:dyDescent="0.2">
      <c r="A314" s="958"/>
      <c r="B314" s="960"/>
      <c r="C314" s="960"/>
      <c r="D314" s="960"/>
      <c r="E314" s="960"/>
      <c r="F314" s="960"/>
      <c r="G314" s="960"/>
      <c r="H314" s="960"/>
      <c r="I314" s="960"/>
      <c r="J314" s="960"/>
      <c r="K314" s="960"/>
      <c r="L314" s="960"/>
      <c r="M314" s="960"/>
      <c r="N314" s="960"/>
      <c r="O314" s="960"/>
      <c r="P314" s="960"/>
      <c r="Q314" s="960"/>
      <c r="R314" s="960"/>
      <c r="S314" s="962"/>
      <c r="T314" s="960"/>
      <c r="U314" s="962"/>
      <c r="V314" s="960"/>
      <c r="W314" s="960"/>
    </row>
    <row r="315" spans="1:23" ht="15.75" customHeight="1" x14ac:dyDescent="0.2">
      <c r="A315" s="958"/>
      <c r="B315" s="960"/>
      <c r="C315" s="960"/>
      <c r="D315" s="960"/>
      <c r="E315" s="960"/>
      <c r="F315" s="960"/>
      <c r="G315" s="960"/>
      <c r="H315" s="960"/>
      <c r="I315" s="960"/>
      <c r="J315" s="960"/>
      <c r="K315" s="960"/>
      <c r="L315" s="960"/>
      <c r="M315" s="960"/>
      <c r="N315" s="960"/>
      <c r="O315" s="960"/>
      <c r="P315" s="960"/>
      <c r="Q315" s="960"/>
      <c r="R315" s="960"/>
      <c r="S315" s="962"/>
      <c r="T315" s="960"/>
      <c r="U315" s="962"/>
      <c r="V315" s="960"/>
      <c r="W315" s="960"/>
    </row>
    <row r="316" spans="1:23" ht="15.75" customHeight="1" x14ac:dyDescent="0.2">
      <c r="A316" s="958"/>
      <c r="B316" s="960"/>
      <c r="C316" s="960"/>
      <c r="D316" s="960"/>
      <c r="E316" s="960"/>
      <c r="F316" s="960"/>
      <c r="G316" s="960"/>
      <c r="H316" s="960"/>
      <c r="I316" s="960"/>
      <c r="J316" s="960"/>
      <c r="K316" s="960"/>
      <c r="L316" s="960"/>
      <c r="M316" s="960"/>
      <c r="N316" s="960"/>
      <c r="O316" s="960"/>
      <c r="P316" s="960"/>
      <c r="Q316" s="960"/>
      <c r="R316" s="960"/>
      <c r="S316" s="962"/>
      <c r="T316" s="960"/>
      <c r="U316" s="962"/>
      <c r="V316" s="960"/>
      <c r="W316" s="960"/>
    </row>
    <row r="317" spans="1:23" ht="15.75" customHeight="1" x14ac:dyDescent="0.2">
      <c r="A317" s="958"/>
      <c r="B317" s="960"/>
      <c r="C317" s="960"/>
      <c r="D317" s="960"/>
      <c r="E317" s="960"/>
      <c r="F317" s="960"/>
      <c r="G317" s="960"/>
      <c r="H317" s="960"/>
      <c r="I317" s="960"/>
      <c r="J317" s="960"/>
      <c r="K317" s="960"/>
      <c r="L317" s="960"/>
      <c r="M317" s="960"/>
      <c r="N317" s="960"/>
      <c r="O317" s="960"/>
      <c r="P317" s="960"/>
      <c r="Q317" s="960"/>
      <c r="R317" s="960"/>
      <c r="S317" s="962"/>
      <c r="T317" s="960"/>
      <c r="U317" s="962"/>
      <c r="V317" s="960"/>
      <c r="W317" s="960"/>
    </row>
    <row r="318" spans="1:23" ht="15.75" customHeight="1" x14ac:dyDescent="0.2">
      <c r="A318" s="958"/>
      <c r="B318" s="960"/>
      <c r="C318" s="960"/>
      <c r="D318" s="960"/>
      <c r="E318" s="960"/>
      <c r="F318" s="960"/>
      <c r="G318" s="960"/>
      <c r="H318" s="960"/>
      <c r="I318" s="960"/>
      <c r="J318" s="960"/>
      <c r="K318" s="960"/>
      <c r="L318" s="960"/>
      <c r="M318" s="960"/>
      <c r="N318" s="960"/>
      <c r="O318" s="960"/>
      <c r="P318" s="960"/>
      <c r="Q318" s="960"/>
      <c r="R318" s="960"/>
      <c r="S318" s="962"/>
      <c r="T318" s="960"/>
      <c r="U318" s="962"/>
      <c r="V318" s="960"/>
      <c r="W318" s="960"/>
    </row>
    <row r="319" spans="1:23" ht="15.75" customHeight="1" x14ac:dyDescent="0.2">
      <c r="A319" s="958"/>
      <c r="B319" s="960"/>
      <c r="C319" s="960"/>
      <c r="D319" s="960"/>
      <c r="E319" s="960"/>
      <c r="F319" s="960"/>
      <c r="G319" s="960"/>
      <c r="H319" s="960"/>
      <c r="I319" s="960"/>
      <c r="J319" s="960"/>
      <c r="K319" s="960"/>
      <c r="L319" s="960"/>
      <c r="M319" s="960"/>
      <c r="N319" s="960"/>
      <c r="O319" s="960"/>
      <c r="P319" s="960"/>
      <c r="Q319" s="960"/>
      <c r="R319" s="960"/>
      <c r="S319" s="962"/>
      <c r="T319" s="960"/>
      <c r="U319" s="962"/>
      <c r="V319" s="960"/>
      <c r="W319" s="960"/>
    </row>
    <row r="320" spans="1:23" ht="15.75" customHeight="1" x14ac:dyDescent="0.2">
      <c r="A320" s="958"/>
      <c r="B320" s="960"/>
      <c r="C320" s="960"/>
      <c r="D320" s="960"/>
      <c r="E320" s="960"/>
      <c r="F320" s="960"/>
      <c r="G320" s="960"/>
      <c r="H320" s="960"/>
      <c r="I320" s="960"/>
      <c r="J320" s="960"/>
      <c r="K320" s="960"/>
      <c r="L320" s="960"/>
      <c r="M320" s="960"/>
      <c r="N320" s="960"/>
      <c r="O320" s="960"/>
      <c r="P320" s="960"/>
      <c r="Q320" s="960"/>
      <c r="R320" s="960"/>
      <c r="S320" s="962"/>
      <c r="T320" s="960"/>
      <c r="U320" s="962"/>
      <c r="V320" s="960"/>
      <c r="W320" s="960"/>
    </row>
    <row r="321" spans="1:23" ht="15.75" customHeight="1" x14ac:dyDescent="0.2">
      <c r="A321" s="958"/>
      <c r="B321" s="960"/>
      <c r="C321" s="960"/>
      <c r="D321" s="960"/>
      <c r="E321" s="960"/>
      <c r="F321" s="960"/>
      <c r="G321" s="960"/>
      <c r="H321" s="960"/>
      <c r="I321" s="960"/>
      <c r="J321" s="960"/>
      <c r="K321" s="960"/>
      <c r="L321" s="960"/>
      <c r="M321" s="960"/>
      <c r="N321" s="960"/>
      <c r="O321" s="960"/>
      <c r="P321" s="960"/>
      <c r="Q321" s="960"/>
      <c r="R321" s="960"/>
      <c r="S321" s="962"/>
      <c r="T321" s="960"/>
      <c r="U321" s="962"/>
      <c r="V321" s="960"/>
      <c r="W321" s="960"/>
    </row>
    <row r="322" spans="1:23" ht="15.75" customHeight="1" x14ac:dyDescent="0.2">
      <c r="A322" s="958"/>
      <c r="B322" s="960"/>
      <c r="C322" s="960"/>
      <c r="D322" s="960"/>
      <c r="E322" s="960"/>
      <c r="F322" s="960"/>
      <c r="G322" s="960"/>
      <c r="H322" s="960"/>
      <c r="I322" s="960"/>
      <c r="J322" s="960"/>
      <c r="K322" s="960"/>
      <c r="L322" s="960"/>
      <c r="M322" s="960"/>
      <c r="N322" s="960"/>
      <c r="O322" s="960"/>
      <c r="P322" s="960"/>
      <c r="Q322" s="960"/>
      <c r="R322" s="960"/>
      <c r="S322" s="962"/>
      <c r="T322" s="960"/>
      <c r="U322" s="962"/>
      <c r="V322" s="960"/>
      <c r="W322" s="960"/>
    </row>
    <row r="323" spans="1:23" ht="15.75" customHeight="1" x14ac:dyDescent="0.2">
      <c r="A323" s="958"/>
      <c r="B323" s="960"/>
      <c r="C323" s="960"/>
      <c r="D323" s="960"/>
      <c r="E323" s="960"/>
      <c r="F323" s="960"/>
      <c r="G323" s="960"/>
      <c r="H323" s="960"/>
      <c r="I323" s="960"/>
      <c r="J323" s="960"/>
      <c r="K323" s="960"/>
      <c r="L323" s="960"/>
      <c r="M323" s="960"/>
      <c r="N323" s="960"/>
      <c r="O323" s="960"/>
      <c r="P323" s="960"/>
      <c r="Q323" s="960"/>
      <c r="R323" s="960"/>
      <c r="S323" s="962"/>
      <c r="T323" s="960"/>
      <c r="U323" s="962"/>
      <c r="V323" s="960"/>
      <c r="W323" s="960"/>
    </row>
    <row r="324" spans="1:23" ht="15.75" customHeight="1" x14ac:dyDescent="0.2">
      <c r="A324" s="958"/>
      <c r="B324" s="960"/>
      <c r="C324" s="960"/>
      <c r="D324" s="960"/>
      <c r="E324" s="960"/>
      <c r="F324" s="960"/>
      <c r="G324" s="960"/>
      <c r="H324" s="960"/>
      <c r="I324" s="960"/>
      <c r="J324" s="960"/>
      <c r="K324" s="960"/>
      <c r="L324" s="960"/>
      <c r="M324" s="960"/>
      <c r="N324" s="960"/>
      <c r="O324" s="960"/>
      <c r="P324" s="960"/>
      <c r="Q324" s="960"/>
      <c r="R324" s="960"/>
      <c r="S324" s="962"/>
      <c r="T324" s="960"/>
      <c r="U324" s="962"/>
      <c r="V324" s="960"/>
      <c r="W324" s="960"/>
    </row>
    <row r="325" spans="1:23" ht="15.75" customHeight="1" x14ac:dyDescent="0.2">
      <c r="A325" s="958"/>
      <c r="B325" s="960"/>
      <c r="C325" s="960"/>
      <c r="D325" s="960"/>
      <c r="E325" s="960"/>
      <c r="F325" s="960"/>
      <c r="G325" s="960"/>
      <c r="H325" s="960"/>
      <c r="I325" s="960"/>
      <c r="J325" s="960"/>
      <c r="K325" s="960"/>
      <c r="L325" s="960"/>
      <c r="M325" s="960"/>
      <c r="N325" s="960"/>
      <c r="O325" s="960"/>
      <c r="P325" s="960"/>
      <c r="Q325" s="960"/>
      <c r="R325" s="960"/>
      <c r="S325" s="962"/>
      <c r="T325" s="960"/>
      <c r="U325" s="962"/>
      <c r="V325" s="960"/>
      <c r="W325" s="960"/>
    </row>
    <row r="326" spans="1:23" ht="15.75" customHeight="1" x14ac:dyDescent="0.2">
      <c r="A326" s="958"/>
      <c r="B326" s="960"/>
      <c r="C326" s="960"/>
      <c r="D326" s="960"/>
      <c r="E326" s="960"/>
      <c r="F326" s="960"/>
      <c r="G326" s="960"/>
      <c r="H326" s="960"/>
      <c r="I326" s="960"/>
      <c r="J326" s="960"/>
      <c r="K326" s="960"/>
      <c r="L326" s="960"/>
      <c r="M326" s="960"/>
      <c r="N326" s="960"/>
      <c r="O326" s="960"/>
      <c r="P326" s="960"/>
      <c r="Q326" s="960"/>
      <c r="R326" s="960"/>
      <c r="S326" s="962"/>
      <c r="T326" s="960"/>
      <c r="U326" s="962"/>
      <c r="V326" s="960"/>
      <c r="W326" s="960"/>
    </row>
    <row r="327" spans="1:23" ht="15.75" customHeight="1" x14ac:dyDescent="0.2">
      <c r="A327" s="958"/>
      <c r="B327" s="960"/>
      <c r="C327" s="960"/>
      <c r="D327" s="960"/>
      <c r="E327" s="960"/>
      <c r="F327" s="960"/>
      <c r="G327" s="960"/>
      <c r="H327" s="960"/>
      <c r="I327" s="960"/>
      <c r="J327" s="960"/>
      <c r="K327" s="960"/>
      <c r="L327" s="960"/>
      <c r="M327" s="960"/>
      <c r="N327" s="960"/>
      <c r="O327" s="960"/>
      <c r="P327" s="960"/>
      <c r="Q327" s="960"/>
      <c r="R327" s="960"/>
      <c r="S327" s="962"/>
      <c r="T327" s="960"/>
      <c r="U327" s="962"/>
      <c r="V327" s="960"/>
      <c r="W327" s="960"/>
    </row>
    <row r="328" spans="1:23" ht="15.75" customHeight="1" x14ac:dyDescent="0.2">
      <c r="A328" s="958"/>
      <c r="B328" s="960"/>
      <c r="C328" s="960"/>
      <c r="D328" s="960"/>
      <c r="E328" s="960"/>
      <c r="F328" s="960"/>
      <c r="G328" s="960"/>
      <c r="H328" s="960"/>
      <c r="I328" s="960"/>
      <c r="J328" s="960"/>
      <c r="K328" s="960"/>
      <c r="L328" s="960"/>
      <c r="M328" s="960"/>
      <c r="N328" s="960"/>
      <c r="O328" s="960"/>
      <c r="P328" s="960"/>
      <c r="Q328" s="960"/>
      <c r="R328" s="960"/>
      <c r="S328" s="962"/>
      <c r="T328" s="960"/>
      <c r="U328" s="962"/>
      <c r="V328" s="960"/>
      <c r="W328" s="960"/>
    </row>
    <row r="329" spans="1:23" ht="15.75" customHeight="1" x14ac:dyDescent="0.2">
      <c r="A329" s="958"/>
      <c r="B329" s="960"/>
      <c r="C329" s="960"/>
      <c r="D329" s="960"/>
      <c r="E329" s="960"/>
      <c r="F329" s="960"/>
      <c r="G329" s="960"/>
      <c r="H329" s="960"/>
      <c r="I329" s="960"/>
      <c r="J329" s="960"/>
      <c r="K329" s="960"/>
      <c r="L329" s="960"/>
      <c r="M329" s="960"/>
      <c r="N329" s="960"/>
      <c r="O329" s="960"/>
      <c r="P329" s="960"/>
      <c r="Q329" s="960"/>
      <c r="R329" s="960"/>
      <c r="S329" s="962"/>
      <c r="T329" s="960"/>
      <c r="U329" s="962"/>
      <c r="V329" s="960"/>
      <c r="W329" s="960"/>
    </row>
    <row r="330" spans="1:23" ht="15.75" customHeight="1" x14ac:dyDescent="0.2">
      <c r="A330" s="958"/>
      <c r="B330" s="960"/>
      <c r="C330" s="960"/>
      <c r="D330" s="960"/>
      <c r="E330" s="960"/>
      <c r="F330" s="960"/>
      <c r="G330" s="960"/>
      <c r="H330" s="960"/>
      <c r="I330" s="960"/>
      <c r="J330" s="960"/>
      <c r="K330" s="960"/>
      <c r="L330" s="960"/>
      <c r="M330" s="960"/>
      <c r="N330" s="960"/>
      <c r="O330" s="960"/>
      <c r="P330" s="960"/>
      <c r="Q330" s="960"/>
      <c r="R330" s="960"/>
      <c r="S330" s="962"/>
      <c r="T330" s="960"/>
      <c r="U330" s="962"/>
      <c r="V330" s="960"/>
      <c r="W330" s="960"/>
    </row>
    <row r="331" spans="1:23" ht="15.75" customHeight="1" x14ac:dyDescent="0.2">
      <c r="A331" s="958"/>
      <c r="B331" s="960"/>
      <c r="C331" s="960"/>
      <c r="D331" s="960"/>
      <c r="E331" s="960"/>
      <c r="F331" s="960"/>
      <c r="G331" s="960"/>
      <c r="H331" s="960"/>
      <c r="I331" s="960"/>
      <c r="J331" s="960"/>
      <c r="K331" s="960"/>
      <c r="L331" s="960"/>
      <c r="M331" s="960"/>
      <c r="N331" s="960"/>
      <c r="O331" s="960"/>
      <c r="P331" s="960"/>
      <c r="Q331" s="960"/>
      <c r="R331" s="960"/>
      <c r="S331" s="962"/>
      <c r="T331" s="960"/>
      <c r="U331" s="962"/>
      <c r="V331" s="960"/>
      <c r="W331" s="960"/>
    </row>
    <row r="332" spans="1:23" ht="15.75" customHeight="1" x14ac:dyDescent="0.2">
      <c r="A332" s="958"/>
      <c r="B332" s="960"/>
      <c r="C332" s="960"/>
      <c r="D332" s="960"/>
      <c r="E332" s="960"/>
      <c r="F332" s="960"/>
      <c r="G332" s="960"/>
      <c r="H332" s="960"/>
      <c r="I332" s="960"/>
      <c r="J332" s="960"/>
      <c r="K332" s="960"/>
      <c r="L332" s="960"/>
      <c r="M332" s="960"/>
      <c r="N332" s="960"/>
      <c r="O332" s="960"/>
      <c r="P332" s="960"/>
      <c r="Q332" s="960"/>
      <c r="R332" s="960"/>
      <c r="S332" s="962"/>
      <c r="T332" s="960"/>
      <c r="U332" s="962"/>
      <c r="V332" s="960"/>
      <c r="W332" s="960"/>
    </row>
    <row r="333" spans="1:23" ht="15.75" customHeight="1" x14ac:dyDescent="0.2">
      <c r="A333" s="958"/>
      <c r="B333" s="960"/>
      <c r="C333" s="960"/>
      <c r="D333" s="960"/>
      <c r="E333" s="960"/>
      <c r="F333" s="960"/>
      <c r="G333" s="960"/>
      <c r="H333" s="960"/>
      <c r="I333" s="960"/>
      <c r="J333" s="960"/>
      <c r="K333" s="960"/>
      <c r="L333" s="960"/>
      <c r="M333" s="960"/>
      <c r="N333" s="960"/>
      <c r="O333" s="960"/>
      <c r="P333" s="960"/>
      <c r="Q333" s="960"/>
      <c r="R333" s="960"/>
      <c r="S333" s="962"/>
      <c r="T333" s="960"/>
      <c r="U333" s="962"/>
      <c r="V333" s="960"/>
      <c r="W333" s="960"/>
    </row>
    <row r="334" spans="1:23" ht="15.75" customHeight="1" x14ac:dyDescent="0.2">
      <c r="A334" s="958"/>
      <c r="B334" s="960"/>
      <c r="C334" s="960"/>
      <c r="D334" s="960"/>
      <c r="E334" s="960"/>
      <c r="F334" s="960"/>
      <c r="G334" s="960"/>
      <c r="H334" s="960"/>
      <c r="I334" s="960"/>
      <c r="J334" s="960"/>
      <c r="K334" s="960"/>
      <c r="L334" s="960"/>
      <c r="M334" s="960"/>
      <c r="N334" s="960"/>
      <c r="O334" s="960"/>
      <c r="P334" s="960"/>
      <c r="Q334" s="960"/>
      <c r="R334" s="960"/>
      <c r="S334" s="962"/>
      <c r="T334" s="960"/>
      <c r="U334" s="962"/>
      <c r="V334" s="960"/>
      <c r="W334" s="960"/>
    </row>
    <row r="335" spans="1:23" ht="15.75" customHeight="1" x14ac:dyDescent="0.2">
      <c r="A335" s="958"/>
      <c r="B335" s="960"/>
      <c r="C335" s="960"/>
      <c r="D335" s="960"/>
      <c r="E335" s="960"/>
      <c r="F335" s="960"/>
      <c r="G335" s="960"/>
      <c r="H335" s="960"/>
      <c r="I335" s="960"/>
      <c r="J335" s="960"/>
      <c r="K335" s="960"/>
      <c r="L335" s="960"/>
      <c r="M335" s="960"/>
      <c r="N335" s="960"/>
      <c r="O335" s="960"/>
      <c r="P335" s="960"/>
      <c r="Q335" s="960"/>
      <c r="R335" s="960"/>
      <c r="S335" s="962"/>
      <c r="T335" s="960"/>
      <c r="U335" s="962"/>
      <c r="V335" s="960"/>
      <c r="W335" s="960"/>
    </row>
    <row r="336" spans="1:23" ht="15.75" customHeight="1" x14ac:dyDescent="0.2">
      <c r="A336" s="958"/>
      <c r="B336" s="960"/>
      <c r="C336" s="960"/>
      <c r="D336" s="960"/>
      <c r="E336" s="960"/>
      <c r="F336" s="960"/>
      <c r="G336" s="960"/>
      <c r="H336" s="960"/>
      <c r="I336" s="960"/>
      <c r="J336" s="960"/>
      <c r="K336" s="960"/>
      <c r="L336" s="960"/>
      <c r="M336" s="960"/>
      <c r="N336" s="960"/>
      <c r="O336" s="960"/>
      <c r="P336" s="960"/>
      <c r="Q336" s="960"/>
      <c r="R336" s="960"/>
      <c r="S336" s="962"/>
      <c r="T336" s="960"/>
      <c r="U336" s="962"/>
      <c r="V336" s="960"/>
      <c r="W336" s="960"/>
    </row>
    <row r="337" spans="1:23" ht="15.75" customHeight="1" x14ac:dyDescent="0.2">
      <c r="A337" s="958"/>
      <c r="B337" s="960"/>
      <c r="C337" s="960"/>
      <c r="D337" s="960"/>
      <c r="E337" s="960"/>
      <c r="F337" s="960"/>
      <c r="G337" s="960"/>
      <c r="H337" s="960"/>
      <c r="I337" s="960"/>
      <c r="J337" s="960"/>
      <c r="K337" s="960"/>
      <c r="L337" s="960"/>
      <c r="M337" s="960"/>
      <c r="N337" s="960"/>
      <c r="O337" s="960"/>
      <c r="P337" s="960"/>
      <c r="Q337" s="960"/>
      <c r="R337" s="960"/>
      <c r="S337" s="962"/>
      <c r="T337" s="960"/>
      <c r="U337" s="962"/>
      <c r="V337" s="960"/>
      <c r="W337" s="960"/>
    </row>
    <row r="338" spans="1:23" ht="15.75" customHeight="1" x14ac:dyDescent="0.2">
      <c r="A338" s="958"/>
      <c r="B338" s="960"/>
      <c r="C338" s="960"/>
      <c r="D338" s="960"/>
      <c r="E338" s="960"/>
      <c r="F338" s="960"/>
      <c r="G338" s="960"/>
      <c r="H338" s="960"/>
      <c r="I338" s="960"/>
      <c r="J338" s="960"/>
      <c r="K338" s="960"/>
      <c r="L338" s="960"/>
      <c r="M338" s="960"/>
      <c r="N338" s="960"/>
      <c r="O338" s="960"/>
      <c r="P338" s="960"/>
      <c r="Q338" s="960"/>
      <c r="R338" s="960"/>
      <c r="S338" s="962"/>
      <c r="T338" s="960"/>
      <c r="U338" s="962"/>
      <c r="V338" s="960"/>
      <c r="W338" s="960"/>
    </row>
    <row r="339" spans="1:23" ht="15.75" customHeight="1" x14ac:dyDescent="0.2">
      <c r="A339" s="958"/>
      <c r="B339" s="960"/>
      <c r="C339" s="960"/>
      <c r="D339" s="960"/>
      <c r="E339" s="960"/>
      <c r="F339" s="960"/>
      <c r="G339" s="960"/>
      <c r="H339" s="960"/>
      <c r="I339" s="960"/>
      <c r="J339" s="960"/>
      <c r="K339" s="960"/>
      <c r="L339" s="960"/>
      <c r="M339" s="960"/>
      <c r="N339" s="960"/>
      <c r="O339" s="960"/>
      <c r="P339" s="960"/>
      <c r="Q339" s="960"/>
      <c r="R339" s="960"/>
      <c r="S339" s="962"/>
      <c r="T339" s="960"/>
      <c r="U339" s="962"/>
      <c r="V339" s="960"/>
      <c r="W339" s="960"/>
    </row>
    <row r="340" spans="1:23" ht="15.75" customHeight="1" x14ac:dyDescent="0.2">
      <c r="A340" s="958"/>
      <c r="B340" s="960"/>
      <c r="C340" s="960"/>
      <c r="D340" s="960"/>
      <c r="E340" s="960"/>
      <c r="F340" s="960"/>
      <c r="G340" s="960"/>
      <c r="H340" s="960"/>
      <c r="I340" s="960"/>
      <c r="J340" s="960"/>
      <c r="K340" s="960"/>
      <c r="L340" s="960"/>
      <c r="M340" s="960"/>
      <c r="N340" s="960"/>
      <c r="O340" s="960"/>
      <c r="P340" s="960"/>
      <c r="Q340" s="960"/>
      <c r="R340" s="960"/>
      <c r="S340" s="962"/>
      <c r="T340" s="960"/>
      <c r="U340" s="962"/>
      <c r="V340" s="960"/>
      <c r="W340" s="960"/>
    </row>
    <row r="341" spans="1:23" ht="15.75" customHeight="1" x14ac:dyDescent="0.2">
      <c r="A341" s="958"/>
      <c r="B341" s="960"/>
      <c r="C341" s="960"/>
      <c r="D341" s="960"/>
      <c r="E341" s="960"/>
      <c r="F341" s="960"/>
      <c r="G341" s="960"/>
      <c r="H341" s="960"/>
      <c r="I341" s="960"/>
      <c r="J341" s="960"/>
      <c r="K341" s="960"/>
      <c r="L341" s="960"/>
      <c r="M341" s="960"/>
      <c r="N341" s="960"/>
      <c r="O341" s="960"/>
      <c r="P341" s="960"/>
      <c r="Q341" s="960"/>
      <c r="R341" s="960"/>
      <c r="S341" s="962"/>
      <c r="T341" s="960"/>
      <c r="U341" s="962"/>
      <c r="V341" s="960"/>
      <c r="W341" s="960"/>
    </row>
    <row r="342" spans="1:23" ht="15.75" customHeight="1" x14ac:dyDescent="0.2">
      <c r="A342" s="958"/>
      <c r="B342" s="960"/>
      <c r="C342" s="960"/>
      <c r="D342" s="960"/>
      <c r="E342" s="960"/>
      <c r="F342" s="960"/>
      <c r="G342" s="960"/>
      <c r="H342" s="960"/>
      <c r="I342" s="960"/>
      <c r="J342" s="960"/>
      <c r="K342" s="960"/>
      <c r="L342" s="960"/>
      <c r="M342" s="960"/>
      <c r="N342" s="960"/>
      <c r="O342" s="960"/>
      <c r="P342" s="960"/>
      <c r="Q342" s="960"/>
      <c r="R342" s="960"/>
      <c r="S342" s="962"/>
      <c r="T342" s="960"/>
      <c r="U342" s="962"/>
      <c r="V342" s="960"/>
      <c r="W342" s="960"/>
    </row>
    <row r="343" spans="1:23" ht="15.75" customHeight="1" x14ac:dyDescent="0.2">
      <c r="A343" s="958"/>
      <c r="B343" s="960"/>
      <c r="C343" s="960"/>
      <c r="D343" s="960"/>
      <c r="E343" s="960"/>
      <c r="F343" s="960"/>
      <c r="G343" s="960"/>
      <c r="H343" s="960"/>
      <c r="I343" s="960"/>
      <c r="J343" s="960"/>
      <c r="K343" s="960"/>
      <c r="L343" s="960"/>
      <c r="M343" s="960"/>
      <c r="N343" s="960"/>
      <c r="O343" s="960"/>
      <c r="P343" s="960"/>
      <c r="Q343" s="960"/>
      <c r="R343" s="960"/>
      <c r="S343" s="962"/>
      <c r="T343" s="960"/>
      <c r="U343" s="962"/>
      <c r="V343" s="960"/>
      <c r="W343" s="960"/>
    </row>
    <row r="344" spans="1:23" ht="15.75" customHeight="1" x14ac:dyDescent="0.2">
      <c r="A344" s="958"/>
      <c r="B344" s="960"/>
      <c r="C344" s="960"/>
      <c r="D344" s="960"/>
      <c r="E344" s="960"/>
      <c r="F344" s="960"/>
      <c r="G344" s="960"/>
      <c r="H344" s="960"/>
      <c r="I344" s="960"/>
      <c r="J344" s="960"/>
      <c r="K344" s="960"/>
      <c r="L344" s="960"/>
      <c r="M344" s="960"/>
      <c r="N344" s="960"/>
      <c r="O344" s="960"/>
      <c r="P344" s="960"/>
      <c r="Q344" s="960"/>
      <c r="R344" s="960"/>
      <c r="S344" s="962"/>
      <c r="T344" s="960"/>
      <c r="U344" s="962"/>
      <c r="V344" s="960"/>
      <c r="W344" s="960"/>
    </row>
    <row r="345" spans="1:23" ht="15.75" customHeight="1" x14ac:dyDescent="0.2">
      <c r="A345" s="958"/>
      <c r="B345" s="960"/>
      <c r="C345" s="960"/>
      <c r="D345" s="960"/>
      <c r="E345" s="960"/>
      <c r="F345" s="960"/>
      <c r="G345" s="960"/>
      <c r="H345" s="960"/>
      <c r="I345" s="960"/>
      <c r="J345" s="960"/>
      <c r="K345" s="960"/>
      <c r="L345" s="960"/>
      <c r="M345" s="960"/>
      <c r="N345" s="960"/>
      <c r="O345" s="960"/>
      <c r="P345" s="960"/>
      <c r="Q345" s="960"/>
      <c r="R345" s="960"/>
      <c r="S345" s="962"/>
      <c r="T345" s="960"/>
      <c r="U345" s="962"/>
      <c r="V345" s="960"/>
      <c r="W345" s="960"/>
    </row>
    <row r="346" spans="1:23" ht="15.75" customHeight="1" x14ac:dyDescent="0.2">
      <c r="A346" s="958"/>
      <c r="B346" s="960"/>
      <c r="C346" s="960"/>
      <c r="D346" s="960"/>
      <c r="E346" s="960"/>
      <c r="F346" s="960"/>
      <c r="G346" s="960"/>
      <c r="H346" s="960"/>
      <c r="I346" s="960"/>
      <c r="J346" s="960"/>
      <c r="K346" s="960"/>
      <c r="L346" s="960"/>
      <c r="M346" s="960"/>
      <c r="N346" s="960"/>
      <c r="O346" s="960"/>
      <c r="P346" s="960"/>
      <c r="Q346" s="960"/>
      <c r="R346" s="960"/>
      <c r="S346" s="962"/>
      <c r="T346" s="960"/>
      <c r="U346" s="962"/>
      <c r="V346" s="960"/>
      <c r="W346" s="960"/>
    </row>
    <row r="347" spans="1:23" ht="15.75" customHeight="1" x14ac:dyDescent="0.2">
      <c r="A347" s="958"/>
      <c r="B347" s="960"/>
      <c r="C347" s="960"/>
      <c r="D347" s="960"/>
      <c r="E347" s="960"/>
      <c r="F347" s="960"/>
      <c r="G347" s="960"/>
      <c r="H347" s="960"/>
      <c r="I347" s="960"/>
      <c r="J347" s="960"/>
      <c r="K347" s="960"/>
      <c r="L347" s="960"/>
      <c r="M347" s="960"/>
      <c r="N347" s="960"/>
      <c r="O347" s="960"/>
      <c r="P347" s="960"/>
      <c r="Q347" s="960"/>
      <c r="R347" s="960"/>
      <c r="S347" s="962"/>
      <c r="T347" s="960"/>
      <c r="U347" s="962"/>
      <c r="V347" s="960"/>
      <c r="W347" s="960"/>
    </row>
    <row r="348" spans="1:23" ht="15.75" customHeight="1" x14ac:dyDescent="0.2">
      <c r="A348" s="958"/>
      <c r="B348" s="960"/>
      <c r="C348" s="960"/>
      <c r="D348" s="960"/>
      <c r="E348" s="960"/>
      <c r="F348" s="960"/>
      <c r="G348" s="960"/>
      <c r="H348" s="960"/>
      <c r="I348" s="960"/>
      <c r="J348" s="960"/>
      <c r="K348" s="960"/>
      <c r="L348" s="960"/>
      <c r="M348" s="960"/>
      <c r="N348" s="960"/>
      <c r="O348" s="960"/>
      <c r="P348" s="960"/>
      <c r="Q348" s="960"/>
      <c r="R348" s="960"/>
      <c r="S348" s="962"/>
      <c r="T348" s="960"/>
      <c r="U348" s="962"/>
      <c r="V348" s="960"/>
      <c r="W348" s="960"/>
    </row>
    <row r="349" spans="1:23" ht="15.75" customHeight="1" x14ac:dyDescent="0.2">
      <c r="A349" s="958"/>
      <c r="B349" s="960"/>
      <c r="C349" s="960"/>
      <c r="D349" s="960"/>
      <c r="E349" s="960"/>
      <c r="F349" s="960"/>
      <c r="G349" s="960"/>
      <c r="H349" s="960"/>
      <c r="I349" s="960"/>
      <c r="J349" s="960"/>
      <c r="K349" s="960"/>
      <c r="L349" s="960"/>
      <c r="M349" s="960"/>
      <c r="N349" s="960"/>
      <c r="O349" s="960"/>
      <c r="P349" s="960"/>
      <c r="Q349" s="960"/>
      <c r="R349" s="960"/>
      <c r="S349" s="962"/>
      <c r="T349" s="960"/>
      <c r="U349" s="962"/>
      <c r="V349" s="960"/>
      <c r="W349" s="960"/>
    </row>
    <row r="350" spans="1:23" ht="15.75" customHeight="1" x14ac:dyDescent="0.2">
      <c r="A350" s="958"/>
      <c r="B350" s="960"/>
      <c r="C350" s="960"/>
      <c r="D350" s="960"/>
      <c r="E350" s="960"/>
      <c r="F350" s="960"/>
      <c r="G350" s="960"/>
      <c r="H350" s="960"/>
      <c r="I350" s="960"/>
      <c r="J350" s="960"/>
      <c r="K350" s="960"/>
      <c r="L350" s="960"/>
      <c r="M350" s="960"/>
      <c r="N350" s="960"/>
      <c r="O350" s="960"/>
      <c r="P350" s="960"/>
      <c r="Q350" s="960"/>
      <c r="R350" s="960"/>
      <c r="S350" s="962"/>
      <c r="T350" s="960"/>
      <c r="U350" s="962"/>
      <c r="V350" s="960"/>
      <c r="W350" s="960"/>
    </row>
    <row r="351" spans="1:23" ht="15.75" customHeight="1" x14ac:dyDescent="0.2">
      <c r="A351" s="958"/>
      <c r="B351" s="960"/>
      <c r="C351" s="960"/>
      <c r="D351" s="960"/>
      <c r="E351" s="960"/>
      <c r="F351" s="960"/>
      <c r="G351" s="960"/>
      <c r="H351" s="960"/>
      <c r="I351" s="960"/>
      <c r="J351" s="960"/>
      <c r="K351" s="960"/>
      <c r="L351" s="960"/>
      <c r="M351" s="960"/>
      <c r="N351" s="960"/>
      <c r="O351" s="960"/>
      <c r="P351" s="960"/>
      <c r="Q351" s="960"/>
      <c r="R351" s="960"/>
      <c r="S351" s="962"/>
      <c r="T351" s="960"/>
      <c r="U351" s="962"/>
      <c r="V351" s="960"/>
      <c r="W351" s="960"/>
    </row>
    <row r="352" spans="1:23" ht="15.75" customHeight="1" x14ac:dyDescent="0.2">
      <c r="A352" s="958"/>
      <c r="B352" s="960"/>
      <c r="C352" s="960"/>
      <c r="D352" s="960"/>
      <c r="E352" s="960"/>
      <c r="F352" s="960"/>
      <c r="G352" s="960"/>
      <c r="H352" s="960"/>
      <c r="I352" s="960"/>
      <c r="J352" s="960"/>
      <c r="K352" s="960"/>
      <c r="L352" s="960"/>
      <c r="M352" s="960"/>
      <c r="N352" s="960"/>
      <c r="O352" s="960"/>
      <c r="P352" s="960"/>
      <c r="Q352" s="960"/>
      <c r="R352" s="960"/>
      <c r="S352" s="962"/>
      <c r="T352" s="960"/>
      <c r="U352" s="962"/>
      <c r="V352" s="960"/>
      <c r="W352" s="960"/>
    </row>
    <row r="353" spans="1:23" ht="15.75" customHeight="1" x14ac:dyDescent="0.2">
      <c r="A353" s="958"/>
      <c r="B353" s="960"/>
      <c r="C353" s="960"/>
      <c r="D353" s="960"/>
      <c r="E353" s="960"/>
      <c r="F353" s="960"/>
      <c r="G353" s="960"/>
      <c r="H353" s="960"/>
      <c r="I353" s="960"/>
      <c r="J353" s="960"/>
      <c r="K353" s="960"/>
      <c r="L353" s="960"/>
      <c r="M353" s="960"/>
      <c r="N353" s="960"/>
      <c r="O353" s="960"/>
      <c r="P353" s="960"/>
      <c r="Q353" s="960"/>
      <c r="R353" s="960"/>
      <c r="S353" s="962"/>
      <c r="T353" s="960"/>
      <c r="U353" s="962"/>
      <c r="V353" s="960"/>
      <c r="W353" s="960"/>
    </row>
    <row r="354" spans="1:23" ht="15.75" customHeight="1" x14ac:dyDescent="0.2">
      <c r="A354" s="958"/>
      <c r="B354" s="960"/>
      <c r="C354" s="960"/>
      <c r="D354" s="960"/>
      <c r="E354" s="960"/>
      <c r="F354" s="960"/>
      <c r="G354" s="960"/>
      <c r="H354" s="960"/>
      <c r="I354" s="960"/>
      <c r="J354" s="960"/>
      <c r="K354" s="960"/>
      <c r="L354" s="960"/>
      <c r="M354" s="960"/>
      <c r="N354" s="960"/>
      <c r="O354" s="960"/>
      <c r="P354" s="960"/>
      <c r="Q354" s="960"/>
      <c r="R354" s="960"/>
      <c r="S354" s="962"/>
      <c r="T354" s="960"/>
      <c r="U354" s="962"/>
      <c r="V354" s="960"/>
      <c r="W354" s="960"/>
    </row>
    <row r="355" spans="1:23" ht="15.75" customHeight="1" x14ac:dyDescent="0.2">
      <c r="A355" s="958"/>
      <c r="B355" s="960"/>
      <c r="C355" s="960"/>
      <c r="D355" s="960"/>
      <c r="E355" s="960"/>
      <c r="F355" s="960"/>
      <c r="G355" s="960"/>
      <c r="H355" s="960"/>
      <c r="I355" s="960"/>
      <c r="J355" s="960"/>
      <c r="K355" s="960"/>
      <c r="L355" s="960"/>
      <c r="M355" s="960"/>
      <c r="N355" s="960"/>
      <c r="O355" s="960"/>
      <c r="P355" s="960"/>
      <c r="Q355" s="960"/>
      <c r="R355" s="960"/>
      <c r="S355" s="962"/>
      <c r="T355" s="960"/>
      <c r="U355" s="962"/>
      <c r="V355" s="960"/>
      <c r="W355" s="960"/>
    </row>
    <row r="356" spans="1:23" ht="15.75" customHeight="1" x14ac:dyDescent="0.2">
      <c r="A356" s="958"/>
      <c r="B356" s="960"/>
      <c r="C356" s="960"/>
      <c r="D356" s="960"/>
      <c r="E356" s="960"/>
      <c r="F356" s="960"/>
      <c r="G356" s="960"/>
      <c r="H356" s="960"/>
      <c r="I356" s="960"/>
      <c r="J356" s="960"/>
      <c r="K356" s="960"/>
      <c r="L356" s="960"/>
      <c r="M356" s="960"/>
      <c r="N356" s="960"/>
      <c r="O356" s="960"/>
      <c r="P356" s="960"/>
      <c r="Q356" s="960"/>
      <c r="R356" s="960"/>
      <c r="S356" s="962"/>
      <c r="T356" s="960"/>
      <c r="U356" s="962"/>
      <c r="V356" s="960"/>
      <c r="W356" s="960"/>
    </row>
    <row r="357" spans="1:23" ht="15.75" customHeight="1" x14ac:dyDescent="0.2">
      <c r="A357" s="958"/>
      <c r="B357" s="960"/>
      <c r="C357" s="960"/>
      <c r="D357" s="960"/>
      <c r="E357" s="960"/>
      <c r="F357" s="960"/>
      <c r="G357" s="960"/>
      <c r="H357" s="960"/>
      <c r="I357" s="960"/>
      <c r="J357" s="960"/>
      <c r="K357" s="960"/>
      <c r="L357" s="960"/>
      <c r="M357" s="960"/>
      <c r="N357" s="960"/>
      <c r="O357" s="960"/>
      <c r="P357" s="960"/>
      <c r="Q357" s="960"/>
      <c r="R357" s="960"/>
      <c r="S357" s="962"/>
      <c r="T357" s="960"/>
      <c r="U357" s="962"/>
      <c r="V357" s="960"/>
      <c r="W357" s="960"/>
    </row>
    <row r="358" spans="1:23" ht="15.75" customHeight="1" x14ac:dyDescent="0.2">
      <c r="A358" s="958"/>
      <c r="B358" s="960"/>
      <c r="C358" s="960"/>
      <c r="D358" s="960"/>
      <c r="E358" s="960"/>
      <c r="F358" s="960"/>
      <c r="G358" s="960"/>
      <c r="H358" s="960"/>
      <c r="I358" s="960"/>
      <c r="J358" s="960"/>
      <c r="K358" s="960"/>
      <c r="L358" s="960"/>
      <c r="M358" s="960"/>
      <c r="N358" s="960"/>
      <c r="O358" s="960"/>
      <c r="P358" s="960"/>
      <c r="Q358" s="960"/>
      <c r="R358" s="960"/>
      <c r="S358" s="962"/>
      <c r="T358" s="960"/>
      <c r="U358" s="962"/>
      <c r="V358" s="960"/>
      <c r="W358" s="960"/>
    </row>
    <row r="359" spans="1:23" ht="15.75" customHeight="1" x14ac:dyDescent="0.2">
      <c r="A359" s="958"/>
      <c r="B359" s="960"/>
      <c r="C359" s="960"/>
      <c r="D359" s="960"/>
      <c r="E359" s="960"/>
      <c r="F359" s="960"/>
      <c r="G359" s="960"/>
      <c r="H359" s="960"/>
      <c r="I359" s="960"/>
      <c r="J359" s="960"/>
      <c r="K359" s="960"/>
      <c r="L359" s="960"/>
      <c r="M359" s="960"/>
      <c r="N359" s="960"/>
      <c r="O359" s="960"/>
      <c r="P359" s="960"/>
      <c r="Q359" s="960"/>
      <c r="R359" s="960"/>
      <c r="S359" s="962"/>
      <c r="T359" s="960"/>
      <c r="U359" s="962"/>
      <c r="V359" s="960"/>
      <c r="W359" s="960"/>
    </row>
    <row r="360" spans="1:23" ht="15.75" customHeight="1" x14ac:dyDescent="0.2">
      <c r="A360" s="958"/>
      <c r="B360" s="960"/>
      <c r="C360" s="960"/>
      <c r="D360" s="960"/>
      <c r="E360" s="960"/>
      <c r="F360" s="960"/>
      <c r="G360" s="960"/>
      <c r="H360" s="960"/>
      <c r="I360" s="960"/>
      <c r="J360" s="960"/>
      <c r="K360" s="960"/>
      <c r="L360" s="960"/>
      <c r="M360" s="960"/>
      <c r="N360" s="960"/>
      <c r="O360" s="960"/>
      <c r="P360" s="960"/>
      <c r="Q360" s="960"/>
      <c r="R360" s="960"/>
      <c r="S360" s="962"/>
      <c r="T360" s="960"/>
      <c r="U360" s="962"/>
      <c r="V360" s="960"/>
      <c r="W360" s="960"/>
    </row>
    <row r="361" spans="1:23" ht="15.75" customHeight="1" x14ac:dyDescent="0.2">
      <c r="A361" s="958"/>
      <c r="B361" s="960"/>
      <c r="C361" s="960"/>
      <c r="D361" s="960"/>
      <c r="E361" s="960"/>
      <c r="F361" s="960"/>
      <c r="G361" s="960"/>
      <c r="H361" s="960"/>
      <c r="I361" s="960"/>
      <c r="J361" s="960"/>
      <c r="K361" s="960"/>
      <c r="L361" s="960"/>
      <c r="M361" s="960"/>
      <c r="N361" s="960"/>
      <c r="O361" s="960"/>
      <c r="P361" s="960"/>
      <c r="Q361" s="960"/>
      <c r="R361" s="960"/>
      <c r="S361" s="962"/>
      <c r="T361" s="960"/>
      <c r="U361" s="962"/>
      <c r="V361" s="960"/>
      <c r="W361" s="960"/>
    </row>
    <row r="362" spans="1:23" ht="15.75" customHeight="1" x14ac:dyDescent="0.2">
      <c r="A362" s="958"/>
      <c r="B362" s="960"/>
      <c r="C362" s="960"/>
      <c r="D362" s="960"/>
      <c r="E362" s="960"/>
      <c r="F362" s="960"/>
      <c r="G362" s="960"/>
      <c r="H362" s="960"/>
      <c r="I362" s="960"/>
      <c r="J362" s="960"/>
      <c r="K362" s="960"/>
      <c r="L362" s="960"/>
      <c r="M362" s="960"/>
      <c r="N362" s="960"/>
      <c r="O362" s="960"/>
      <c r="P362" s="960"/>
      <c r="Q362" s="960"/>
      <c r="R362" s="960"/>
      <c r="S362" s="962"/>
      <c r="T362" s="960"/>
      <c r="U362" s="962"/>
      <c r="V362" s="960"/>
      <c r="W362" s="960"/>
    </row>
    <row r="363" spans="1:23" ht="15.75" customHeight="1" x14ac:dyDescent="0.2">
      <c r="A363" s="958"/>
      <c r="B363" s="960"/>
      <c r="C363" s="960"/>
      <c r="D363" s="960"/>
      <c r="E363" s="960"/>
      <c r="F363" s="960"/>
      <c r="G363" s="960"/>
      <c r="H363" s="960"/>
      <c r="I363" s="960"/>
      <c r="J363" s="960"/>
      <c r="K363" s="960"/>
      <c r="L363" s="960"/>
      <c r="M363" s="960"/>
      <c r="N363" s="960"/>
      <c r="O363" s="960"/>
      <c r="P363" s="960"/>
      <c r="Q363" s="960"/>
      <c r="R363" s="960"/>
      <c r="S363" s="962"/>
      <c r="T363" s="960"/>
      <c r="U363" s="962"/>
      <c r="V363" s="960"/>
      <c r="W363" s="960"/>
    </row>
    <row r="364" spans="1:23" ht="15.75" customHeight="1" x14ac:dyDescent="0.2">
      <c r="A364" s="958"/>
      <c r="B364" s="960"/>
      <c r="C364" s="960"/>
      <c r="D364" s="960"/>
      <c r="E364" s="960"/>
      <c r="F364" s="960"/>
      <c r="G364" s="960"/>
      <c r="H364" s="960"/>
      <c r="I364" s="960"/>
      <c r="J364" s="960"/>
      <c r="K364" s="960"/>
      <c r="L364" s="960"/>
      <c r="M364" s="960"/>
      <c r="N364" s="960"/>
      <c r="O364" s="960"/>
      <c r="P364" s="960"/>
      <c r="Q364" s="960"/>
      <c r="R364" s="960"/>
      <c r="S364" s="962"/>
      <c r="T364" s="960"/>
      <c r="U364" s="962"/>
      <c r="V364" s="960"/>
      <c r="W364" s="960"/>
    </row>
    <row r="365" spans="1:23" ht="15.75" customHeight="1" x14ac:dyDescent="0.2">
      <c r="A365" s="958"/>
      <c r="B365" s="960"/>
      <c r="C365" s="960"/>
      <c r="D365" s="960"/>
      <c r="E365" s="960"/>
      <c r="F365" s="960"/>
      <c r="G365" s="960"/>
      <c r="H365" s="960"/>
      <c r="I365" s="960"/>
      <c r="J365" s="960"/>
      <c r="K365" s="960"/>
      <c r="L365" s="960"/>
      <c r="M365" s="960"/>
      <c r="N365" s="960"/>
      <c r="O365" s="960"/>
      <c r="P365" s="960"/>
      <c r="Q365" s="960"/>
      <c r="R365" s="960"/>
      <c r="S365" s="962"/>
      <c r="T365" s="960"/>
      <c r="U365" s="962"/>
      <c r="V365" s="960"/>
      <c r="W365" s="960"/>
    </row>
    <row r="366" spans="1:23" ht="15.75" customHeight="1" x14ac:dyDescent="0.2">
      <c r="A366" s="958"/>
      <c r="B366" s="960"/>
      <c r="C366" s="960"/>
      <c r="D366" s="960"/>
      <c r="E366" s="960"/>
      <c r="F366" s="960"/>
      <c r="G366" s="960"/>
      <c r="H366" s="960"/>
      <c r="I366" s="960"/>
      <c r="J366" s="960"/>
      <c r="K366" s="960"/>
      <c r="L366" s="960"/>
      <c r="M366" s="960"/>
      <c r="N366" s="960"/>
      <c r="O366" s="960"/>
      <c r="P366" s="960"/>
      <c r="Q366" s="960"/>
      <c r="R366" s="960"/>
      <c r="S366" s="962"/>
      <c r="T366" s="960"/>
      <c r="U366" s="962"/>
      <c r="V366" s="960"/>
      <c r="W366" s="960"/>
    </row>
    <row r="367" spans="1:23" ht="15.75" customHeight="1" x14ac:dyDescent="0.2">
      <c r="A367" s="958"/>
      <c r="B367" s="960"/>
      <c r="C367" s="960"/>
      <c r="D367" s="960"/>
      <c r="E367" s="960"/>
      <c r="F367" s="960"/>
      <c r="G367" s="960"/>
      <c r="H367" s="960"/>
      <c r="I367" s="960"/>
      <c r="J367" s="960"/>
      <c r="K367" s="960"/>
      <c r="L367" s="960"/>
      <c r="M367" s="960"/>
      <c r="N367" s="960"/>
      <c r="O367" s="960"/>
      <c r="P367" s="960"/>
      <c r="Q367" s="960"/>
      <c r="R367" s="960"/>
      <c r="S367" s="962"/>
      <c r="T367" s="960"/>
      <c r="U367" s="962"/>
      <c r="V367" s="960"/>
      <c r="W367" s="960"/>
    </row>
    <row r="368" spans="1:23" ht="15.75" customHeight="1" x14ac:dyDescent="0.2">
      <c r="A368" s="958"/>
      <c r="B368" s="960"/>
      <c r="C368" s="960"/>
      <c r="D368" s="960"/>
      <c r="E368" s="960"/>
      <c r="F368" s="960"/>
      <c r="G368" s="960"/>
      <c r="H368" s="960"/>
      <c r="I368" s="960"/>
      <c r="J368" s="960"/>
      <c r="K368" s="960"/>
      <c r="L368" s="960"/>
      <c r="M368" s="960"/>
      <c r="N368" s="960"/>
      <c r="O368" s="960"/>
      <c r="P368" s="960"/>
      <c r="Q368" s="960"/>
      <c r="R368" s="960"/>
      <c r="S368" s="962"/>
      <c r="T368" s="960"/>
      <c r="U368" s="962"/>
      <c r="V368" s="960"/>
      <c r="W368" s="960"/>
    </row>
    <row r="369" spans="1:23" ht="15.75" customHeight="1" x14ac:dyDescent="0.2">
      <c r="A369" s="958"/>
      <c r="B369" s="960"/>
      <c r="C369" s="960"/>
      <c r="D369" s="960"/>
      <c r="E369" s="960"/>
      <c r="F369" s="960"/>
      <c r="G369" s="960"/>
      <c r="H369" s="960"/>
      <c r="I369" s="960"/>
      <c r="J369" s="960"/>
      <c r="K369" s="960"/>
      <c r="L369" s="960"/>
      <c r="M369" s="960"/>
      <c r="N369" s="960"/>
      <c r="O369" s="960"/>
      <c r="P369" s="960"/>
      <c r="Q369" s="960"/>
      <c r="R369" s="960"/>
      <c r="S369" s="962"/>
      <c r="T369" s="960"/>
      <c r="U369" s="962"/>
      <c r="V369" s="960"/>
      <c r="W369" s="960"/>
    </row>
    <row r="370" spans="1:23" ht="15.75" customHeight="1" x14ac:dyDescent="0.2">
      <c r="A370" s="958"/>
      <c r="B370" s="960"/>
      <c r="C370" s="960"/>
      <c r="D370" s="960"/>
      <c r="E370" s="960"/>
      <c r="F370" s="960"/>
      <c r="G370" s="960"/>
      <c r="H370" s="960"/>
      <c r="I370" s="960"/>
      <c r="J370" s="960"/>
      <c r="K370" s="960"/>
      <c r="L370" s="960"/>
      <c r="M370" s="960"/>
      <c r="N370" s="960"/>
      <c r="O370" s="960"/>
      <c r="P370" s="960"/>
      <c r="Q370" s="960"/>
      <c r="R370" s="960"/>
      <c r="S370" s="962"/>
      <c r="T370" s="960"/>
      <c r="U370" s="962"/>
      <c r="V370" s="960"/>
      <c r="W370" s="960"/>
    </row>
    <row r="371" spans="1:23" ht="15.75" customHeight="1" x14ac:dyDescent="0.2">
      <c r="A371" s="958"/>
      <c r="B371" s="960"/>
      <c r="C371" s="960"/>
      <c r="D371" s="960"/>
      <c r="E371" s="960"/>
      <c r="F371" s="960"/>
      <c r="G371" s="960"/>
      <c r="H371" s="960"/>
      <c r="I371" s="960"/>
      <c r="J371" s="960"/>
      <c r="K371" s="960"/>
      <c r="L371" s="960"/>
      <c r="M371" s="960"/>
      <c r="N371" s="960"/>
      <c r="O371" s="960"/>
      <c r="P371" s="960"/>
      <c r="Q371" s="960"/>
      <c r="R371" s="960"/>
      <c r="S371" s="962"/>
      <c r="T371" s="960"/>
      <c r="U371" s="962"/>
      <c r="V371" s="960"/>
      <c r="W371" s="960"/>
    </row>
    <row r="372" spans="1:23" ht="15.75" customHeight="1" x14ac:dyDescent="0.2">
      <c r="A372" s="958"/>
      <c r="B372" s="960"/>
      <c r="C372" s="960"/>
      <c r="D372" s="960"/>
      <c r="E372" s="960"/>
      <c r="F372" s="960"/>
      <c r="G372" s="960"/>
      <c r="H372" s="960"/>
      <c r="I372" s="960"/>
      <c r="J372" s="960"/>
      <c r="K372" s="960"/>
      <c r="L372" s="960"/>
      <c r="M372" s="960"/>
      <c r="N372" s="960"/>
      <c r="O372" s="960"/>
      <c r="P372" s="960"/>
      <c r="Q372" s="960"/>
      <c r="R372" s="960"/>
      <c r="S372" s="962"/>
      <c r="T372" s="960"/>
      <c r="U372" s="962"/>
      <c r="V372" s="960"/>
      <c r="W372" s="960"/>
    </row>
    <row r="373" spans="1:23" ht="15.75" customHeight="1" x14ac:dyDescent="0.2">
      <c r="A373" s="958"/>
      <c r="B373" s="960"/>
      <c r="C373" s="960"/>
      <c r="D373" s="960"/>
      <c r="E373" s="960"/>
      <c r="F373" s="960"/>
      <c r="G373" s="960"/>
      <c r="H373" s="960"/>
      <c r="I373" s="960"/>
      <c r="J373" s="960"/>
      <c r="K373" s="960"/>
      <c r="L373" s="960"/>
      <c r="M373" s="960"/>
      <c r="N373" s="960"/>
      <c r="O373" s="960"/>
      <c r="P373" s="960"/>
      <c r="Q373" s="960"/>
      <c r="R373" s="960"/>
      <c r="S373" s="962"/>
      <c r="T373" s="960"/>
      <c r="U373" s="962"/>
      <c r="V373" s="960"/>
      <c r="W373" s="960"/>
    </row>
    <row r="374" spans="1:23" ht="15.75" customHeight="1" x14ac:dyDescent="0.2">
      <c r="A374" s="958"/>
      <c r="B374" s="960"/>
      <c r="C374" s="960"/>
      <c r="D374" s="960"/>
      <c r="E374" s="960"/>
      <c r="F374" s="960"/>
      <c r="G374" s="960"/>
      <c r="H374" s="960"/>
      <c r="I374" s="960"/>
      <c r="J374" s="960"/>
      <c r="K374" s="960"/>
      <c r="L374" s="960"/>
      <c r="M374" s="960"/>
      <c r="N374" s="960"/>
      <c r="O374" s="960"/>
      <c r="P374" s="960"/>
      <c r="Q374" s="960"/>
      <c r="R374" s="960"/>
      <c r="S374" s="962"/>
      <c r="T374" s="960"/>
      <c r="U374" s="962"/>
      <c r="V374" s="960"/>
      <c r="W374" s="960"/>
    </row>
    <row r="375" spans="1:23" ht="15.75" customHeight="1" x14ac:dyDescent="0.2">
      <c r="A375" s="958"/>
      <c r="B375" s="960"/>
      <c r="C375" s="960"/>
      <c r="D375" s="960"/>
      <c r="E375" s="960"/>
      <c r="F375" s="960"/>
      <c r="G375" s="960"/>
      <c r="H375" s="960"/>
      <c r="I375" s="960"/>
      <c r="J375" s="960"/>
      <c r="K375" s="960"/>
      <c r="L375" s="960"/>
      <c r="M375" s="960"/>
      <c r="N375" s="960"/>
      <c r="O375" s="960"/>
      <c r="P375" s="960"/>
      <c r="Q375" s="960"/>
      <c r="R375" s="960"/>
      <c r="S375" s="962"/>
      <c r="T375" s="960"/>
      <c r="U375" s="962"/>
      <c r="V375" s="960"/>
      <c r="W375" s="960"/>
    </row>
    <row r="376" spans="1:23" ht="15.75" customHeight="1" x14ac:dyDescent="0.2">
      <c r="A376" s="958"/>
      <c r="B376" s="960"/>
      <c r="C376" s="960"/>
      <c r="D376" s="960"/>
      <c r="E376" s="960"/>
      <c r="F376" s="960"/>
      <c r="G376" s="960"/>
      <c r="H376" s="960"/>
      <c r="I376" s="960"/>
      <c r="J376" s="960"/>
      <c r="K376" s="960"/>
      <c r="L376" s="960"/>
      <c r="M376" s="960"/>
      <c r="N376" s="960"/>
      <c r="O376" s="960"/>
      <c r="P376" s="960"/>
      <c r="Q376" s="960"/>
      <c r="R376" s="960"/>
      <c r="S376" s="962"/>
      <c r="T376" s="960"/>
      <c r="U376" s="962"/>
      <c r="V376" s="960"/>
      <c r="W376" s="960"/>
    </row>
    <row r="377" spans="1:23" ht="15.75" customHeight="1" x14ac:dyDescent="0.2">
      <c r="A377" s="958"/>
      <c r="B377" s="960"/>
      <c r="C377" s="960"/>
      <c r="D377" s="960"/>
      <c r="E377" s="960"/>
      <c r="F377" s="960"/>
      <c r="G377" s="960"/>
      <c r="H377" s="960"/>
      <c r="I377" s="960"/>
      <c r="J377" s="960"/>
      <c r="K377" s="960"/>
      <c r="L377" s="960"/>
      <c r="M377" s="960"/>
      <c r="N377" s="960"/>
      <c r="O377" s="960"/>
      <c r="P377" s="960"/>
      <c r="Q377" s="960"/>
      <c r="R377" s="960"/>
      <c r="S377" s="962"/>
      <c r="T377" s="960"/>
      <c r="U377" s="962"/>
      <c r="V377" s="960"/>
      <c r="W377" s="960"/>
    </row>
    <row r="378" spans="1:23" ht="15.75" customHeight="1" x14ac:dyDescent="0.2">
      <c r="A378" s="958"/>
      <c r="B378" s="960"/>
      <c r="C378" s="960"/>
      <c r="D378" s="960"/>
      <c r="E378" s="960"/>
      <c r="F378" s="960"/>
      <c r="G378" s="960"/>
      <c r="H378" s="960"/>
      <c r="I378" s="960"/>
      <c r="J378" s="960"/>
      <c r="K378" s="960"/>
      <c r="L378" s="960"/>
      <c r="M378" s="960"/>
      <c r="N378" s="960"/>
      <c r="O378" s="960"/>
      <c r="P378" s="960"/>
      <c r="Q378" s="960"/>
      <c r="R378" s="960"/>
      <c r="S378" s="962"/>
      <c r="T378" s="960"/>
      <c r="U378" s="962"/>
      <c r="V378" s="960"/>
      <c r="W378" s="960"/>
    </row>
    <row r="379" spans="1:23" ht="15.75" customHeight="1" x14ac:dyDescent="0.2">
      <c r="A379" s="958"/>
      <c r="B379" s="960"/>
      <c r="C379" s="960"/>
      <c r="D379" s="960"/>
      <c r="E379" s="960"/>
      <c r="F379" s="960"/>
      <c r="G379" s="960"/>
      <c r="H379" s="960"/>
      <c r="I379" s="960"/>
      <c r="J379" s="960"/>
      <c r="K379" s="960"/>
      <c r="L379" s="960"/>
      <c r="M379" s="960"/>
      <c r="N379" s="960"/>
      <c r="O379" s="960"/>
      <c r="P379" s="960"/>
      <c r="Q379" s="960"/>
      <c r="R379" s="960"/>
      <c r="S379" s="962"/>
      <c r="T379" s="960"/>
      <c r="U379" s="962"/>
      <c r="V379" s="960"/>
      <c r="W379" s="960"/>
    </row>
    <row r="380" spans="1:23" ht="15.75" customHeight="1" x14ac:dyDescent="0.2">
      <c r="A380" s="958"/>
      <c r="B380" s="960"/>
      <c r="C380" s="960"/>
      <c r="D380" s="960"/>
      <c r="E380" s="960"/>
      <c r="F380" s="960"/>
      <c r="G380" s="960"/>
      <c r="H380" s="960"/>
      <c r="I380" s="960"/>
      <c r="J380" s="960"/>
      <c r="K380" s="960"/>
      <c r="L380" s="960"/>
      <c r="M380" s="960"/>
      <c r="N380" s="960"/>
      <c r="O380" s="960"/>
      <c r="P380" s="960"/>
      <c r="Q380" s="960"/>
      <c r="R380" s="960"/>
      <c r="S380" s="962"/>
      <c r="T380" s="960"/>
      <c r="U380" s="962"/>
      <c r="V380" s="960"/>
      <c r="W380" s="960"/>
    </row>
    <row r="381" spans="1:23" ht="15.75" customHeight="1" x14ac:dyDescent="0.2">
      <c r="A381" s="958"/>
      <c r="B381" s="960"/>
      <c r="C381" s="960"/>
      <c r="D381" s="960"/>
      <c r="E381" s="960"/>
      <c r="F381" s="960"/>
      <c r="G381" s="960"/>
      <c r="H381" s="960"/>
      <c r="I381" s="960"/>
      <c r="J381" s="960"/>
      <c r="K381" s="960"/>
      <c r="L381" s="960"/>
      <c r="M381" s="960"/>
      <c r="N381" s="960"/>
      <c r="O381" s="960"/>
      <c r="P381" s="960"/>
      <c r="Q381" s="960"/>
      <c r="R381" s="960"/>
      <c r="S381" s="962"/>
      <c r="T381" s="960"/>
      <c r="U381" s="962"/>
      <c r="V381" s="960"/>
      <c r="W381" s="960"/>
    </row>
    <row r="382" spans="1:23" ht="15.75" customHeight="1" x14ac:dyDescent="0.2">
      <c r="A382" s="958"/>
      <c r="B382" s="960"/>
      <c r="C382" s="960"/>
      <c r="D382" s="960"/>
      <c r="E382" s="960"/>
      <c r="F382" s="960"/>
      <c r="G382" s="960"/>
      <c r="H382" s="960"/>
      <c r="I382" s="960"/>
      <c r="J382" s="960"/>
      <c r="K382" s="960"/>
      <c r="L382" s="960"/>
      <c r="M382" s="960"/>
      <c r="N382" s="960"/>
      <c r="O382" s="960"/>
      <c r="P382" s="960"/>
      <c r="Q382" s="960"/>
      <c r="R382" s="960"/>
      <c r="S382" s="962"/>
      <c r="T382" s="960"/>
      <c r="U382" s="962"/>
      <c r="V382" s="960"/>
      <c r="W382" s="960"/>
    </row>
    <row r="383" spans="1:23" ht="15.75" customHeight="1" x14ac:dyDescent="0.2">
      <c r="A383" s="958"/>
      <c r="B383" s="960"/>
      <c r="C383" s="960"/>
      <c r="D383" s="960"/>
      <c r="E383" s="960"/>
      <c r="F383" s="960"/>
      <c r="G383" s="960"/>
      <c r="H383" s="960"/>
      <c r="I383" s="960"/>
      <c r="J383" s="960"/>
      <c r="K383" s="960"/>
      <c r="L383" s="960"/>
      <c r="M383" s="960"/>
      <c r="N383" s="960"/>
      <c r="O383" s="960"/>
      <c r="P383" s="960"/>
      <c r="Q383" s="960"/>
      <c r="R383" s="960"/>
      <c r="S383" s="962"/>
      <c r="T383" s="960"/>
      <c r="U383" s="962"/>
      <c r="V383" s="960"/>
      <c r="W383" s="960"/>
    </row>
    <row r="384" spans="1:23" ht="15.75" customHeight="1" x14ac:dyDescent="0.2">
      <c r="A384" s="958"/>
      <c r="B384" s="960"/>
      <c r="C384" s="960"/>
      <c r="D384" s="960"/>
      <c r="E384" s="960"/>
      <c r="F384" s="960"/>
      <c r="G384" s="960"/>
      <c r="H384" s="960"/>
      <c r="I384" s="960"/>
      <c r="J384" s="960"/>
      <c r="K384" s="960"/>
      <c r="L384" s="960"/>
      <c r="M384" s="960"/>
      <c r="N384" s="960"/>
      <c r="O384" s="960"/>
      <c r="P384" s="960"/>
      <c r="Q384" s="960"/>
      <c r="R384" s="960"/>
      <c r="S384" s="962"/>
      <c r="T384" s="960"/>
      <c r="U384" s="962"/>
      <c r="V384" s="960"/>
      <c r="W384" s="960"/>
    </row>
    <row r="385" spans="1:23" ht="15.75" customHeight="1" x14ac:dyDescent="0.2">
      <c r="A385" s="958"/>
      <c r="B385" s="960"/>
      <c r="C385" s="960"/>
      <c r="D385" s="960"/>
      <c r="E385" s="960"/>
      <c r="F385" s="960"/>
      <c r="G385" s="960"/>
      <c r="H385" s="960"/>
      <c r="I385" s="960"/>
      <c r="J385" s="960"/>
      <c r="K385" s="960"/>
      <c r="L385" s="960"/>
      <c r="M385" s="960"/>
      <c r="N385" s="960"/>
      <c r="O385" s="960"/>
      <c r="P385" s="960"/>
      <c r="Q385" s="960"/>
      <c r="R385" s="960"/>
      <c r="S385" s="962"/>
      <c r="T385" s="960"/>
      <c r="U385" s="962"/>
      <c r="V385" s="960"/>
      <c r="W385" s="960"/>
    </row>
    <row r="386" spans="1:23" ht="15.75" customHeight="1" x14ac:dyDescent="0.2">
      <c r="A386" s="958"/>
      <c r="B386" s="960"/>
      <c r="C386" s="960"/>
      <c r="D386" s="960"/>
      <c r="E386" s="960"/>
      <c r="F386" s="960"/>
      <c r="G386" s="960"/>
      <c r="H386" s="960"/>
      <c r="I386" s="960"/>
      <c r="J386" s="960"/>
      <c r="K386" s="960"/>
      <c r="L386" s="960"/>
      <c r="M386" s="960"/>
      <c r="N386" s="960"/>
      <c r="O386" s="960"/>
      <c r="P386" s="960"/>
      <c r="Q386" s="960"/>
      <c r="R386" s="960"/>
      <c r="S386" s="962"/>
      <c r="T386" s="960"/>
      <c r="U386" s="962"/>
      <c r="V386" s="960"/>
      <c r="W386" s="960"/>
    </row>
    <row r="387" spans="1:23" ht="15.75" customHeight="1" x14ac:dyDescent="0.2">
      <c r="A387" s="958"/>
      <c r="B387" s="960"/>
      <c r="C387" s="960"/>
      <c r="D387" s="960"/>
      <c r="E387" s="960"/>
      <c r="F387" s="960"/>
      <c r="G387" s="960"/>
      <c r="H387" s="960"/>
      <c r="I387" s="960"/>
      <c r="J387" s="960"/>
      <c r="K387" s="960"/>
      <c r="L387" s="960"/>
      <c r="M387" s="960"/>
      <c r="N387" s="960"/>
      <c r="O387" s="960"/>
      <c r="P387" s="960"/>
      <c r="Q387" s="960"/>
      <c r="R387" s="960"/>
      <c r="S387" s="962"/>
      <c r="T387" s="960"/>
      <c r="U387" s="962"/>
      <c r="V387" s="960"/>
      <c r="W387" s="960"/>
    </row>
    <row r="388" spans="1:23" ht="15.75" customHeight="1" x14ac:dyDescent="0.2">
      <c r="A388" s="958"/>
      <c r="B388" s="960"/>
      <c r="C388" s="960"/>
      <c r="D388" s="960"/>
      <c r="E388" s="960"/>
      <c r="F388" s="960"/>
      <c r="G388" s="960"/>
      <c r="H388" s="960"/>
      <c r="I388" s="960"/>
      <c r="J388" s="960"/>
      <c r="K388" s="960"/>
      <c r="L388" s="960"/>
      <c r="M388" s="960"/>
      <c r="N388" s="960"/>
      <c r="O388" s="960"/>
      <c r="P388" s="960"/>
      <c r="Q388" s="960"/>
      <c r="R388" s="960"/>
      <c r="S388" s="962"/>
      <c r="T388" s="960"/>
      <c r="U388" s="962"/>
      <c r="V388" s="960"/>
      <c r="W388" s="960"/>
    </row>
    <row r="389" spans="1:23" ht="15.75" customHeight="1" x14ac:dyDescent="0.2">
      <c r="A389" s="958"/>
      <c r="B389" s="960"/>
      <c r="C389" s="960"/>
      <c r="D389" s="960"/>
      <c r="E389" s="960"/>
      <c r="F389" s="960"/>
      <c r="G389" s="960"/>
      <c r="H389" s="960"/>
      <c r="I389" s="960"/>
      <c r="J389" s="960"/>
      <c r="K389" s="960"/>
      <c r="L389" s="960"/>
      <c r="M389" s="960"/>
      <c r="N389" s="960"/>
      <c r="O389" s="960"/>
      <c r="P389" s="960"/>
      <c r="Q389" s="960"/>
      <c r="R389" s="960"/>
      <c r="S389" s="962"/>
      <c r="T389" s="960"/>
      <c r="U389" s="962"/>
      <c r="V389" s="960"/>
      <c r="W389" s="960"/>
    </row>
    <row r="390" spans="1:23" ht="15.75" customHeight="1" x14ac:dyDescent="0.2">
      <c r="A390" s="958"/>
      <c r="B390" s="960"/>
      <c r="C390" s="960"/>
      <c r="D390" s="960"/>
      <c r="E390" s="960"/>
      <c r="F390" s="960"/>
      <c r="G390" s="960"/>
      <c r="H390" s="960"/>
      <c r="I390" s="960"/>
      <c r="J390" s="960"/>
      <c r="K390" s="960"/>
      <c r="L390" s="960"/>
      <c r="M390" s="960"/>
      <c r="N390" s="960"/>
      <c r="O390" s="960"/>
      <c r="P390" s="960"/>
      <c r="Q390" s="960"/>
      <c r="R390" s="960"/>
      <c r="S390" s="962"/>
      <c r="T390" s="960"/>
      <c r="U390" s="962"/>
      <c r="V390" s="960"/>
      <c r="W390" s="960"/>
    </row>
    <row r="391" spans="1:23" ht="15.75" customHeight="1" x14ac:dyDescent="0.2">
      <c r="A391" s="958"/>
      <c r="B391" s="960"/>
      <c r="C391" s="960"/>
      <c r="D391" s="960"/>
      <c r="E391" s="960"/>
      <c r="F391" s="960"/>
      <c r="G391" s="960"/>
      <c r="H391" s="960"/>
      <c r="I391" s="960"/>
      <c r="J391" s="960"/>
      <c r="K391" s="960"/>
      <c r="L391" s="960"/>
      <c r="M391" s="960"/>
      <c r="N391" s="960"/>
      <c r="O391" s="960"/>
      <c r="P391" s="960"/>
      <c r="Q391" s="960"/>
      <c r="R391" s="960"/>
      <c r="S391" s="962"/>
      <c r="T391" s="960"/>
      <c r="U391" s="962"/>
      <c r="V391" s="960"/>
      <c r="W391" s="960"/>
    </row>
    <row r="392" spans="1:23" ht="15.75" customHeight="1" x14ac:dyDescent="0.2">
      <c r="A392" s="958"/>
      <c r="B392" s="960"/>
      <c r="C392" s="960"/>
      <c r="D392" s="960"/>
      <c r="E392" s="960"/>
      <c r="F392" s="960"/>
      <c r="G392" s="960"/>
      <c r="H392" s="960"/>
      <c r="I392" s="960"/>
      <c r="J392" s="960"/>
      <c r="K392" s="960"/>
      <c r="L392" s="960"/>
      <c r="M392" s="960"/>
      <c r="N392" s="960"/>
      <c r="O392" s="960"/>
      <c r="P392" s="960"/>
      <c r="Q392" s="960"/>
      <c r="R392" s="960"/>
      <c r="S392" s="962"/>
      <c r="T392" s="960"/>
      <c r="U392" s="962"/>
      <c r="V392" s="960"/>
      <c r="W392" s="960"/>
    </row>
    <row r="393" spans="1:23" ht="15.75" customHeight="1" x14ac:dyDescent="0.2">
      <c r="A393" s="958"/>
      <c r="B393" s="960"/>
      <c r="C393" s="960"/>
      <c r="D393" s="960"/>
      <c r="E393" s="960"/>
      <c r="F393" s="960"/>
      <c r="G393" s="960"/>
      <c r="H393" s="960"/>
      <c r="I393" s="960"/>
      <c r="J393" s="960"/>
      <c r="K393" s="960"/>
      <c r="L393" s="960"/>
      <c r="M393" s="960"/>
      <c r="N393" s="960"/>
      <c r="O393" s="960"/>
      <c r="P393" s="960"/>
      <c r="Q393" s="960"/>
      <c r="R393" s="960"/>
      <c r="S393" s="962"/>
      <c r="T393" s="960"/>
      <c r="U393" s="962"/>
      <c r="V393" s="960"/>
      <c r="W393" s="960"/>
    </row>
    <row r="394" spans="1:23" ht="15.75" customHeight="1" x14ac:dyDescent="0.2">
      <c r="A394" s="958"/>
      <c r="B394" s="960"/>
      <c r="C394" s="960"/>
      <c r="D394" s="960"/>
      <c r="E394" s="960"/>
      <c r="F394" s="960"/>
      <c r="G394" s="960"/>
      <c r="H394" s="960"/>
      <c r="I394" s="960"/>
      <c r="J394" s="960"/>
      <c r="K394" s="960"/>
      <c r="L394" s="960"/>
      <c r="M394" s="960"/>
      <c r="N394" s="960"/>
      <c r="O394" s="960"/>
      <c r="P394" s="960"/>
      <c r="Q394" s="960"/>
      <c r="R394" s="960"/>
      <c r="S394" s="962"/>
      <c r="T394" s="960"/>
      <c r="U394" s="962"/>
      <c r="V394" s="960"/>
      <c r="W394" s="960"/>
    </row>
    <row r="395" spans="1:23" ht="15.75" customHeight="1" x14ac:dyDescent="0.2">
      <c r="A395" s="958"/>
      <c r="B395" s="960"/>
      <c r="C395" s="960"/>
      <c r="D395" s="960"/>
      <c r="E395" s="960"/>
      <c r="F395" s="960"/>
      <c r="G395" s="960"/>
      <c r="H395" s="960"/>
      <c r="I395" s="960"/>
      <c r="J395" s="960"/>
      <c r="K395" s="960"/>
      <c r="L395" s="960"/>
      <c r="M395" s="960"/>
      <c r="N395" s="960"/>
      <c r="O395" s="960"/>
      <c r="P395" s="960"/>
      <c r="Q395" s="960"/>
      <c r="R395" s="960"/>
      <c r="S395" s="962"/>
      <c r="T395" s="960"/>
      <c r="U395" s="962"/>
      <c r="V395" s="960"/>
      <c r="W395" s="960"/>
    </row>
    <row r="396" spans="1:23" ht="15.75" customHeight="1" x14ac:dyDescent="0.2">
      <c r="A396" s="958"/>
      <c r="B396" s="960"/>
      <c r="C396" s="960"/>
      <c r="D396" s="960"/>
      <c r="E396" s="960"/>
      <c r="F396" s="960"/>
      <c r="G396" s="960"/>
      <c r="H396" s="960"/>
      <c r="I396" s="960"/>
      <c r="J396" s="960"/>
      <c r="K396" s="960"/>
      <c r="L396" s="960"/>
      <c r="M396" s="960"/>
      <c r="N396" s="960"/>
      <c r="O396" s="960"/>
      <c r="P396" s="960"/>
      <c r="Q396" s="960"/>
      <c r="R396" s="960"/>
      <c r="S396" s="962"/>
      <c r="T396" s="960"/>
      <c r="U396" s="962"/>
      <c r="V396" s="960"/>
      <c r="W396" s="960"/>
    </row>
    <row r="397" spans="1:23" ht="15.75" customHeight="1" x14ac:dyDescent="0.2">
      <c r="A397" s="958"/>
      <c r="B397" s="960"/>
      <c r="C397" s="960"/>
      <c r="D397" s="960"/>
      <c r="E397" s="960"/>
      <c r="F397" s="960"/>
      <c r="G397" s="960"/>
      <c r="H397" s="960"/>
      <c r="I397" s="960"/>
      <c r="J397" s="960"/>
      <c r="K397" s="960"/>
      <c r="L397" s="960"/>
      <c r="M397" s="960"/>
      <c r="N397" s="960"/>
      <c r="O397" s="960"/>
      <c r="P397" s="960"/>
      <c r="Q397" s="960"/>
      <c r="R397" s="960"/>
      <c r="S397" s="962"/>
      <c r="T397" s="960"/>
      <c r="U397" s="962"/>
      <c r="V397" s="960"/>
      <c r="W397" s="960"/>
    </row>
    <row r="398" spans="1:23" ht="15.75" customHeight="1" x14ac:dyDescent="0.2">
      <c r="A398" s="958"/>
      <c r="B398" s="960"/>
      <c r="C398" s="960"/>
      <c r="D398" s="960"/>
      <c r="E398" s="960"/>
      <c r="F398" s="960"/>
      <c r="G398" s="960"/>
      <c r="H398" s="960"/>
      <c r="I398" s="960"/>
      <c r="J398" s="960"/>
      <c r="K398" s="960"/>
      <c r="L398" s="960"/>
      <c r="M398" s="960"/>
      <c r="N398" s="960"/>
      <c r="O398" s="960"/>
      <c r="P398" s="960"/>
      <c r="Q398" s="960"/>
      <c r="R398" s="960"/>
      <c r="S398" s="962"/>
      <c r="T398" s="960"/>
      <c r="U398" s="962"/>
      <c r="V398" s="960"/>
      <c r="W398" s="960"/>
    </row>
    <row r="399" spans="1:23" ht="15.75" customHeight="1" x14ac:dyDescent="0.2">
      <c r="A399" s="958"/>
      <c r="B399" s="960"/>
      <c r="C399" s="960"/>
      <c r="D399" s="960"/>
      <c r="E399" s="960"/>
      <c r="F399" s="960"/>
      <c r="G399" s="960"/>
      <c r="H399" s="960"/>
      <c r="I399" s="960"/>
      <c r="J399" s="960"/>
      <c r="K399" s="960"/>
      <c r="L399" s="960"/>
      <c r="M399" s="960"/>
      <c r="N399" s="960"/>
      <c r="O399" s="960"/>
      <c r="P399" s="960"/>
      <c r="Q399" s="960"/>
      <c r="R399" s="960"/>
      <c r="S399" s="962"/>
      <c r="T399" s="960"/>
      <c r="U399" s="962"/>
      <c r="V399" s="960"/>
      <c r="W399" s="960"/>
    </row>
    <row r="400" spans="1:23" ht="15.75" customHeight="1" x14ac:dyDescent="0.2">
      <c r="A400" s="958"/>
      <c r="B400" s="960"/>
      <c r="C400" s="960"/>
      <c r="D400" s="960"/>
      <c r="E400" s="960"/>
      <c r="F400" s="960"/>
      <c r="G400" s="960"/>
      <c r="H400" s="960"/>
      <c r="I400" s="960"/>
      <c r="J400" s="960"/>
      <c r="K400" s="960"/>
      <c r="L400" s="960"/>
      <c r="M400" s="960"/>
      <c r="N400" s="960"/>
      <c r="O400" s="960"/>
      <c r="P400" s="960"/>
      <c r="Q400" s="960"/>
      <c r="R400" s="960"/>
      <c r="S400" s="962"/>
      <c r="T400" s="960"/>
      <c r="U400" s="962"/>
      <c r="V400" s="960"/>
      <c r="W400" s="960"/>
    </row>
    <row r="401" spans="1:23" ht="15.75" customHeight="1" x14ac:dyDescent="0.2">
      <c r="A401" s="958"/>
      <c r="B401" s="960"/>
      <c r="C401" s="960"/>
      <c r="D401" s="960"/>
      <c r="E401" s="960"/>
      <c r="F401" s="960"/>
      <c r="G401" s="960"/>
      <c r="H401" s="960"/>
      <c r="I401" s="960"/>
      <c r="J401" s="960"/>
      <c r="K401" s="960"/>
      <c r="L401" s="960"/>
      <c r="M401" s="960"/>
      <c r="N401" s="960"/>
      <c r="O401" s="960"/>
      <c r="P401" s="960"/>
      <c r="Q401" s="960"/>
      <c r="R401" s="960"/>
      <c r="S401" s="962"/>
      <c r="T401" s="960"/>
      <c r="U401" s="962"/>
      <c r="V401" s="960"/>
      <c r="W401" s="960"/>
    </row>
    <row r="402" spans="1:23" ht="15.75" customHeight="1" x14ac:dyDescent="0.2">
      <c r="A402" s="958"/>
      <c r="B402" s="960"/>
      <c r="C402" s="960"/>
      <c r="D402" s="960"/>
      <c r="E402" s="960"/>
      <c r="F402" s="960"/>
      <c r="G402" s="960"/>
      <c r="H402" s="960"/>
      <c r="I402" s="960"/>
      <c r="J402" s="960"/>
      <c r="K402" s="960"/>
      <c r="L402" s="960"/>
      <c r="M402" s="960"/>
      <c r="N402" s="960"/>
      <c r="O402" s="960"/>
      <c r="P402" s="960"/>
      <c r="Q402" s="960"/>
      <c r="R402" s="960"/>
      <c r="S402" s="962"/>
      <c r="T402" s="960"/>
      <c r="U402" s="962"/>
      <c r="V402" s="960"/>
      <c r="W402" s="960"/>
    </row>
    <row r="403" spans="1:23" ht="15.75" customHeight="1" x14ac:dyDescent="0.2">
      <c r="A403" s="958"/>
      <c r="B403" s="960"/>
      <c r="C403" s="960"/>
      <c r="D403" s="960"/>
      <c r="E403" s="960"/>
      <c r="F403" s="960"/>
      <c r="G403" s="960"/>
      <c r="H403" s="960"/>
      <c r="I403" s="960"/>
      <c r="J403" s="960"/>
      <c r="K403" s="960"/>
      <c r="L403" s="960"/>
      <c r="M403" s="960"/>
      <c r="N403" s="960"/>
      <c r="O403" s="960"/>
      <c r="P403" s="960"/>
      <c r="Q403" s="960"/>
      <c r="R403" s="960"/>
      <c r="S403" s="962"/>
      <c r="T403" s="960"/>
      <c r="U403" s="962"/>
      <c r="V403" s="960"/>
      <c r="W403" s="960"/>
    </row>
    <row r="404" spans="1:23" ht="15.75" customHeight="1" x14ac:dyDescent="0.2">
      <c r="A404" s="958"/>
      <c r="B404" s="960"/>
      <c r="C404" s="960"/>
      <c r="D404" s="960"/>
      <c r="E404" s="960"/>
      <c r="F404" s="960"/>
      <c r="G404" s="960"/>
      <c r="H404" s="960"/>
      <c r="I404" s="960"/>
      <c r="J404" s="960"/>
      <c r="K404" s="960"/>
      <c r="L404" s="960"/>
      <c r="M404" s="960"/>
      <c r="N404" s="960"/>
      <c r="O404" s="960"/>
      <c r="P404" s="960"/>
      <c r="Q404" s="960"/>
      <c r="R404" s="960"/>
      <c r="S404" s="962"/>
      <c r="T404" s="960"/>
      <c r="U404" s="962"/>
      <c r="V404" s="960"/>
      <c r="W404" s="960"/>
    </row>
    <row r="405" spans="1:23" ht="15.75" customHeight="1" x14ac:dyDescent="0.2">
      <c r="A405" s="958"/>
      <c r="B405" s="960"/>
      <c r="C405" s="960"/>
      <c r="D405" s="960"/>
      <c r="E405" s="960"/>
      <c r="F405" s="960"/>
      <c r="G405" s="960"/>
      <c r="H405" s="960"/>
      <c r="I405" s="960"/>
      <c r="J405" s="960"/>
      <c r="K405" s="960"/>
      <c r="L405" s="960"/>
      <c r="M405" s="960"/>
      <c r="N405" s="960"/>
      <c r="O405" s="960"/>
      <c r="P405" s="960"/>
      <c r="Q405" s="960"/>
      <c r="R405" s="960"/>
      <c r="S405" s="962"/>
      <c r="T405" s="960"/>
      <c r="U405" s="962"/>
      <c r="V405" s="960"/>
      <c r="W405" s="960"/>
    </row>
    <row r="406" spans="1:23" ht="15.75" customHeight="1" x14ac:dyDescent="0.2">
      <c r="A406" s="958"/>
      <c r="B406" s="960"/>
      <c r="C406" s="960"/>
      <c r="D406" s="960"/>
      <c r="E406" s="960"/>
      <c r="F406" s="960"/>
      <c r="G406" s="960"/>
      <c r="H406" s="960"/>
      <c r="I406" s="960"/>
      <c r="J406" s="960"/>
      <c r="K406" s="960"/>
      <c r="L406" s="960"/>
      <c r="M406" s="960"/>
      <c r="N406" s="960"/>
      <c r="O406" s="960"/>
      <c r="P406" s="960"/>
      <c r="Q406" s="960"/>
      <c r="R406" s="960"/>
      <c r="S406" s="962"/>
      <c r="T406" s="960"/>
      <c r="U406" s="962"/>
      <c r="V406" s="960"/>
      <c r="W406" s="960"/>
    </row>
    <row r="407" spans="1:23" ht="15.75" customHeight="1" x14ac:dyDescent="0.2">
      <c r="A407" s="958"/>
      <c r="B407" s="960"/>
      <c r="C407" s="960"/>
      <c r="D407" s="960"/>
      <c r="E407" s="960"/>
      <c r="F407" s="960"/>
      <c r="G407" s="960"/>
      <c r="H407" s="960"/>
      <c r="I407" s="960"/>
      <c r="J407" s="960"/>
      <c r="K407" s="960"/>
      <c r="L407" s="960"/>
      <c r="M407" s="960"/>
      <c r="N407" s="960"/>
      <c r="O407" s="960"/>
      <c r="P407" s="960"/>
      <c r="Q407" s="960"/>
      <c r="R407" s="960"/>
      <c r="S407" s="962"/>
      <c r="T407" s="960"/>
      <c r="U407" s="962"/>
      <c r="V407" s="960"/>
      <c r="W407" s="960"/>
    </row>
    <row r="408" spans="1:23" ht="15.75" customHeight="1" x14ac:dyDescent="0.2">
      <c r="A408" s="958"/>
      <c r="B408" s="960"/>
      <c r="C408" s="960"/>
      <c r="D408" s="960"/>
      <c r="E408" s="960"/>
      <c r="F408" s="960"/>
      <c r="G408" s="960"/>
      <c r="H408" s="960"/>
      <c r="I408" s="960"/>
      <c r="J408" s="960"/>
      <c r="K408" s="960"/>
      <c r="L408" s="960"/>
      <c r="M408" s="960"/>
      <c r="N408" s="960"/>
      <c r="O408" s="960"/>
      <c r="P408" s="960"/>
      <c r="Q408" s="960"/>
      <c r="R408" s="960"/>
      <c r="S408" s="962"/>
      <c r="T408" s="960"/>
      <c r="U408" s="962"/>
      <c r="V408" s="960"/>
      <c r="W408" s="960"/>
    </row>
    <row r="409" spans="1:23" ht="15.75" customHeight="1" x14ac:dyDescent="0.2">
      <c r="A409" s="958"/>
      <c r="B409" s="960"/>
      <c r="C409" s="960"/>
      <c r="D409" s="960"/>
      <c r="E409" s="960"/>
      <c r="F409" s="960"/>
      <c r="G409" s="960"/>
      <c r="H409" s="960"/>
      <c r="I409" s="960"/>
      <c r="J409" s="960"/>
      <c r="K409" s="960"/>
      <c r="L409" s="960"/>
      <c r="M409" s="960"/>
      <c r="N409" s="960"/>
      <c r="O409" s="960"/>
      <c r="P409" s="960"/>
      <c r="Q409" s="960"/>
      <c r="R409" s="960"/>
      <c r="S409" s="962"/>
      <c r="T409" s="960"/>
      <c r="U409" s="962"/>
      <c r="V409" s="960"/>
      <c r="W409" s="960"/>
    </row>
    <row r="410" spans="1:23" ht="15.75" customHeight="1" x14ac:dyDescent="0.2">
      <c r="A410" s="958"/>
      <c r="B410" s="960"/>
      <c r="C410" s="960"/>
      <c r="D410" s="960"/>
      <c r="E410" s="960"/>
      <c r="F410" s="960"/>
      <c r="G410" s="960"/>
      <c r="H410" s="960"/>
      <c r="I410" s="960"/>
      <c r="J410" s="960"/>
      <c r="K410" s="960"/>
      <c r="L410" s="960"/>
      <c r="M410" s="960"/>
      <c r="N410" s="960"/>
      <c r="O410" s="960"/>
      <c r="P410" s="960"/>
      <c r="Q410" s="960"/>
      <c r="R410" s="960"/>
      <c r="S410" s="962"/>
      <c r="T410" s="960"/>
      <c r="U410" s="962"/>
      <c r="V410" s="960"/>
      <c r="W410" s="960"/>
    </row>
    <row r="411" spans="1:23" ht="15.75" customHeight="1" x14ac:dyDescent="0.2">
      <c r="A411" s="958"/>
      <c r="B411" s="960"/>
      <c r="C411" s="960"/>
      <c r="D411" s="960"/>
      <c r="E411" s="960"/>
      <c r="F411" s="960"/>
      <c r="G411" s="960"/>
      <c r="H411" s="960"/>
      <c r="I411" s="960"/>
      <c r="J411" s="960"/>
      <c r="K411" s="960"/>
      <c r="L411" s="960"/>
      <c r="M411" s="960"/>
      <c r="N411" s="960"/>
      <c r="O411" s="960"/>
      <c r="P411" s="960"/>
      <c r="Q411" s="960"/>
      <c r="R411" s="960"/>
      <c r="S411" s="962"/>
      <c r="T411" s="960"/>
      <c r="U411" s="962"/>
      <c r="V411" s="960"/>
      <c r="W411" s="960"/>
    </row>
    <row r="412" spans="1:23" ht="15.75" customHeight="1" x14ac:dyDescent="0.2">
      <c r="A412" s="958"/>
      <c r="B412" s="960"/>
      <c r="C412" s="960"/>
      <c r="D412" s="960"/>
      <c r="E412" s="960"/>
      <c r="F412" s="960"/>
      <c r="G412" s="960"/>
      <c r="H412" s="960"/>
      <c r="I412" s="960"/>
      <c r="J412" s="960"/>
      <c r="K412" s="960"/>
      <c r="L412" s="960"/>
      <c r="M412" s="960"/>
      <c r="N412" s="960"/>
      <c r="O412" s="960"/>
      <c r="P412" s="960"/>
      <c r="Q412" s="960"/>
      <c r="R412" s="960"/>
      <c r="S412" s="962"/>
      <c r="T412" s="960"/>
      <c r="U412" s="962"/>
      <c r="V412" s="960"/>
      <c r="W412" s="960"/>
    </row>
    <row r="413" spans="1:23" ht="15.75" customHeight="1" x14ac:dyDescent="0.2">
      <c r="A413" s="958"/>
      <c r="B413" s="960"/>
      <c r="C413" s="960"/>
      <c r="D413" s="960"/>
      <c r="E413" s="960"/>
      <c r="F413" s="960"/>
      <c r="G413" s="960"/>
      <c r="H413" s="960"/>
      <c r="I413" s="960"/>
      <c r="J413" s="960"/>
      <c r="K413" s="960"/>
      <c r="L413" s="960"/>
      <c r="M413" s="960"/>
      <c r="N413" s="960"/>
      <c r="O413" s="960"/>
      <c r="P413" s="960"/>
      <c r="Q413" s="960"/>
      <c r="R413" s="960"/>
      <c r="S413" s="962"/>
      <c r="T413" s="960"/>
      <c r="U413" s="962"/>
      <c r="V413" s="960"/>
      <c r="W413" s="960"/>
    </row>
    <row r="414" spans="1:23" ht="15.75" customHeight="1" x14ac:dyDescent="0.2">
      <c r="A414" s="958"/>
      <c r="B414" s="960"/>
      <c r="C414" s="960"/>
      <c r="D414" s="960"/>
      <c r="E414" s="960"/>
      <c r="F414" s="960"/>
      <c r="G414" s="960"/>
      <c r="H414" s="960"/>
      <c r="I414" s="960"/>
      <c r="J414" s="960"/>
      <c r="K414" s="960"/>
      <c r="L414" s="960"/>
      <c r="M414" s="960"/>
      <c r="N414" s="960"/>
      <c r="O414" s="960"/>
      <c r="P414" s="960"/>
      <c r="Q414" s="960"/>
      <c r="R414" s="960"/>
      <c r="S414" s="962"/>
      <c r="T414" s="960"/>
      <c r="U414" s="962"/>
      <c r="V414" s="960"/>
      <c r="W414" s="960"/>
    </row>
    <row r="415" spans="1:23" ht="15.75" customHeight="1" x14ac:dyDescent="0.2">
      <c r="A415" s="958"/>
      <c r="B415" s="960"/>
      <c r="C415" s="960"/>
      <c r="D415" s="960"/>
      <c r="E415" s="960"/>
      <c r="F415" s="960"/>
      <c r="G415" s="960"/>
      <c r="H415" s="960"/>
      <c r="I415" s="960"/>
      <c r="J415" s="960"/>
      <c r="K415" s="960"/>
      <c r="L415" s="960"/>
      <c r="M415" s="960"/>
      <c r="N415" s="960"/>
      <c r="O415" s="960"/>
      <c r="P415" s="960"/>
      <c r="Q415" s="960"/>
      <c r="R415" s="960"/>
      <c r="S415" s="962"/>
      <c r="T415" s="960"/>
      <c r="U415" s="962"/>
      <c r="V415" s="960"/>
      <c r="W415" s="960"/>
    </row>
    <row r="416" spans="1:23" ht="15.75" customHeight="1" x14ac:dyDescent="0.2">
      <c r="A416" s="958"/>
      <c r="B416" s="960"/>
      <c r="C416" s="960"/>
      <c r="D416" s="960"/>
      <c r="E416" s="960"/>
      <c r="F416" s="960"/>
      <c r="G416" s="960"/>
      <c r="H416" s="960"/>
      <c r="I416" s="960"/>
      <c r="J416" s="960"/>
      <c r="K416" s="960"/>
      <c r="L416" s="960"/>
      <c r="M416" s="960"/>
      <c r="N416" s="960"/>
      <c r="O416" s="960"/>
      <c r="P416" s="960"/>
      <c r="Q416" s="960"/>
      <c r="R416" s="960"/>
      <c r="S416" s="962"/>
      <c r="T416" s="960"/>
      <c r="U416" s="962"/>
      <c r="V416" s="960"/>
      <c r="W416" s="960"/>
    </row>
    <row r="417" spans="1:23" ht="15.75" customHeight="1" x14ac:dyDescent="0.2">
      <c r="A417" s="958"/>
      <c r="B417" s="960"/>
      <c r="C417" s="960"/>
      <c r="D417" s="960"/>
      <c r="E417" s="960"/>
      <c r="F417" s="960"/>
      <c r="G417" s="960"/>
      <c r="H417" s="960"/>
      <c r="I417" s="960"/>
      <c r="J417" s="960"/>
      <c r="K417" s="960"/>
      <c r="L417" s="960"/>
      <c r="M417" s="960"/>
      <c r="N417" s="960"/>
      <c r="O417" s="960"/>
      <c r="P417" s="960"/>
      <c r="Q417" s="960"/>
      <c r="R417" s="960"/>
      <c r="S417" s="962"/>
      <c r="T417" s="960"/>
      <c r="U417" s="962"/>
      <c r="V417" s="960"/>
      <c r="W417" s="960"/>
    </row>
    <row r="418" spans="1:23" ht="15.75" customHeight="1" x14ac:dyDescent="0.2">
      <c r="A418" s="958"/>
      <c r="B418" s="960"/>
      <c r="C418" s="960"/>
      <c r="D418" s="960"/>
      <c r="E418" s="960"/>
      <c r="F418" s="960"/>
      <c r="G418" s="960"/>
      <c r="H418" s="960"/>
      <c r="I418" s="960"/>
      <c r="J418" s="960"/>
      <c r="K418" s="960"/>
      <c r="L418" s="960"/>
      <c r="M418" s="960"/>
      <c r="N418" s="960"/>
      <c r="O418" s="960"/>
      <c r="P418" s="960"/>
      <c r="Q418" s="960"/>
      <c r="R418" s="960"/>
      <c r="S418" s="962"/>
      <c r="T418" s="960"/>
      <c r="U418" s="962"/>
      <c r="V418" s="960"/>
      <c r="W418" s="960"/>
    </row>
    <row r="419" spans="1:23" ht="15.75" customHeight="1" x14ac:dyDescent="0.2">
      <c r="A419" s="958"/>
      <c r="B419" s="960"/>
      <c r="C419" s="960"/>
      <c r="D419" s="960"/>
      <c r="E419" s="960"/>
      <c r="F419" s="960"/>
      <c r="G419" s="960"/>
      <c r="H419" s="960"/>
      <c r="I419" s="960"/>
      <c r="J419" s="960"/>
      <c r="K419" s="960"/>
      <c r="L419" s="960"/>
      <c r="M419" s="960"/>
      <c r="N419" s="960"/>
      <c r="O419" s="960"/>
      <c r="P419" s="960"/>
      <c r="Q419" s="960"/>
      <c r="R419" s="960"/>
      <c r="S419" s="962"/>
      <c r="T419" s="960"/>
      <c r="U419" s="962"/>
      <c r="V419" s="960"/>
      <c r="W419" s="960"/>
    </row>
    <row r="420" spans="1:23" ht="15.75" customHeight="1" x14ac:dyDescent="0.2">
      <c r="A420" s="958"/>
      <c r="B420" s="960"/>
      <c r="C420" s="960"/>
      <c r="D420" s="960"/>
      <c r="E420" s="960"/>
      <c r="F420" s="960"/>
      <c r="G420" s="960"/>
      <c r="H420" s="960"/>
      <c r="I420" s="960"/>
      <c r="J420" s="960"/>
      <c r="K420" s="960"/>
      <c r="L420" s="960"/>
      <c r="M420" s="960"/>
      <c r="N420" s="960"/>
      <c r="O420" s="960"/>
      <c r="P420" s="960"/>
      <c r="Q420" s="960"/>
      <c r="R420" s="960"/>
      <c r="S420" s="962"/>
      <c r="T420" s="960"/>
      <c r="U420" s="962"/>
      <c r="V420" s="960"/>
      <c r="W420" s="960"/>
    </row>
    <row r="421" spans="1:23" ht="15.75" customHeight="1" x14ac:dyDescent="0.2">
      <c r="A421" s="958"/>
      <c r="B421" s="960"/>
      <c r="C421" s="960"/>
      <c r="D421" s="960"/>
      <c r="E421" s="960"/>
      <c r="F421" s="960"/>
      <c r="G421" s="960"/>
      <c r="H421" s="960"/>
      <c r="I421" s="960"/>
      <c r="J421" s="960"/>
      <c r="K421" s="960"/>
      <c r="L421" s="960"/>
      <c r="M421" s="960"/>
      <c r="N421" s="960"/>
      <c r="O421" s="960"/>
      <c r="P421" s="960"/>
      <c r="Q421" s="960"/>
      <c r="R421" s="960"/>
      <c r="S421" s="962"/>
      <c r="T421" s="960"/>
      <c r="U421" s="962"/>
      <c r="V421" s="960"/>
      <c r="W421" s="960"/>
    </row>
    <row r="422" spans="1:23" ht="15.75" customHeight="1" x14ac:dyDescent="0.2">
      <c r="A422" s="958"/>
      <c r="B422" s="960"/>
      <c r="C422" s="960"/>
      <c r="D422" s="960"/>
      <c r="E422" s="960"/>
      <c r="F422" s="960"/>
      <c r="G422" s="960"/>
      <c r="H422" s="960"/>
      <c r="I422" s="960"/>
      <c r="J422" s="960"/>
      <c r="K422" s="960"/>
      <c r="L422" s="960"/>
      <c r="M422" s="960"/>
      <c r="N422" s="960"/>
      <c r="O422" s="960"/>
      <c r="P422" s="960"/>
      <c r="Q422" s="960"/>
      <c r="R422" s="960"/>
      <c r="S422" s="962"/>
      <c r="T422" s="960"/>
      <c r="U422" s="962"/>
      <c r="V422" s="960"/>
      <c r="W422" s="960"/>
    </row>
    <row r="423" spans="1:23" ht="15.75" customHeight="1" x14ac:dyDescent="0.2">
      <c r="A423" s="958"/>
      <c r="B423" s="960"/>
      <c r="C423" s="960"/>
      <c r="D423" s="960"/>
      <c r="E423" s="960"/>
      <c r="F423" s="960"/>
      <c r="G423" s="960"/>
      <c r="H423" s="960"/>
      <c r="I423" s="960"/>
      <c r="J423" s="960"/>
      <c r="K423" s="960"/>
      <c r="L423" s="960"/>
      <c r="M423" s="960"/>
      <c r="N423" s="960"/>
      <c r="O423" s="960"/>
      <c r="P423" s="960"/>
      <c r="Q423" s="960"/>
      <c r="R423" s="960"/>
      <c r="S423" s="962"/>
      <c r="T423" s="960"/>
      <c r="U423" s="962"/>
      <c r="V423" s="960"/>
      <c r="W423" s="960"/>
    </row>
    <row r="424" spans="1:23" ht="15.75" customHeight="1" x14ac:dyDescent="0.2">
      <c r="A424" s="958"/>
      <c r="B424" s="960"/>
      <c r="C424" s="960"/>
      <c r="D424" s="960"/>
      <c r="E424" s="960"/>
      <c r="F424" s="960"/>
      <c r="G424" s="960"/>
      <c r="H424" s="960"/>
      <c r="I424" s="960"/>
      <c r="J424" s="960"/>
      <c r="K424" s="960"/>
      <c r="L424" s="960"/>
      <c r="M424" s="960"/>
      <c r="N424" s="960"/>
      <c r="O424" s="960"/>
      <c r="P424" s="960"/>
      <c r="Q424" s="960"/>
      <c r="R424" s="960"/>
      <c r="S424" s="962"/>
      <c r="T424" s="960"/>
      <c r="U424" s="962"/>
      <c r="V424" s="960"/>
      <c r="W424" s="960"/>
    </row>
    <row r="425" spans="1:23" ht="15.75" customHeight="1" x14ac:dyDescent="0.2">
      <c r="A425" s="958"/>
      <c r="B425" s="960"/>
      <c r="C425" s="960"/>
      <c r="D425" s="960"/>
      <c r="E425" s="960"/>
      <c r="F425" s="960"/>
      <c r="G425" s="960"/>
      <c r="H425" s="960"/>
      <c r="I425" s="960"/>
      <c r="J425" s="960"/>
      <c r="K425" s="960"/>
      <c r="L425" s="960"/>
      <c r="M425" s="960"/>
      <c r="N425" s="960"/>
      <c r="O425" s="960"/>
      <c r="P425" s="960"/>
      <c r="Q425" s="960"/>
      <c r="R425" s="960"/>
      <c r="S425" s="962"/>
      <c r="T425" s="960"/>
      <c r="U425" s="962"/>
      <c r="V425" s="960"/>
      <c r="W425" s="960"/>
    </row>
    <row r="426" spans="1:23" ht="15.75" customHeight="1" x14ac:dyDescent="0.2">
      <c r="A426" s="958"/>
      <c r="B426" s="960"/>
      <c r="C426" s="960"/>
      <c r="D426" s="960"/>
      <c r="E426" s="960"/>
      <c r="F426" s="960"/>
      <c r="G426" s="960"/>
      <c r="H426" s="960"/>
      <c r="I426" s="960"/>
      <c r="J426" s="960"/>
      <c r="K426" s="960"/>
      <c r="L426" s="960"/>
      <c r="M426" s="960"/>
      <c r="N426" s="960"/>
      <c r="O426" s="960"/>
      <c r="P426" s="960"/>
      <c r="Q426" s="960"/>
      <c r="R426" s="960"/>
      <c r="S426" s="962"/>
      <c r="T426" s="960"/>
      <c r="U426" s="962"/>
      <c r="V426" s="960"/>
      <c r="W426" s="960"/>
    </row>
    <row r="427" spans="1:23" ht="15.75" customHeight="1" x14ac:dyDescent="0.2">
      <c r="A427" s="958"/>
      <c r="B427" s="960"/>
      <c r="C427" s="960"/>
      <c r="D427" s="960"/>
      <c r="E427" s="960"/>
      <c r="F427" s="960"/>
      <c r="G427" s="960"/>
      <c r="H427" s="960"/>
      <c r="I427" s="960"/>
      <c r="J427" s="960"/>
      <c r="K427" s="960"/>
      <c r="L427" s="960"/>
      <c r="M427" s="960"/>
      <c r="N427" s="960"/>
      <c r="O427" s="960"/>
      <c r="P427" s="960"/>
      <c r="Q427" s="960"/>
      <c r="R427" s="960"/>
      <c r="S427" s="962"/>
      <c r="T427" s="960"/>
      <c r="U427" s="962"/>
      <c r="V427" s="960"/>
      <c r="W427" s="960"/>
    </row>
    <row r="428" spans="1:23" ht="15.75" customHeight="1" x14ac:dyDescent="0.2">
      <c r="A428" s="958"/>
      <c r="B428" s="960"/>
      <c r="C428" s="960"/>
      <c r="D428" s="960"/>
      <c r="E428" s="960"/>
      <c r="F428" s="960"/>
      <c r="G428" s="960"/>
      <c r="H428" s="960"/>
      <c r="I428" s="960"/>
      <c r="J428" s="960"/>
      <c r="K428" s="960"/>
      <c r="L428" s="960"/>
      <c r="M428" s="960"/>
      <c r="N428" s="960"/>
      <c r="O428" s="960"/>
      <c r="P428" s="960"/>
      <c r="Q428" s="960"/>
      <c r="R428" s="960"/>
      <c r="S428" s="962"/>
      <c r="T428" s="960"/>
      <c r="U428" s="962"/>
      <c r="V428" s="960"/>
      <c r="W428" s="960"/>
    </row>
    <row r="429" spans="1:23" ht="15.75" customHeight="1" x14ac:dyDescent="0.2">
      <c r="A429" s="958"/>
      <c r="B429" s="960"/>
      <c r="C429" s="960"/>
      <c r="D429" s="960"/>
      <c r="E429" s="960"/>
      <c r="F429" s="960"/>
      <c r="G429" s="960"/>
      <c r="H429" s="960"/>
      <c r="I429" s="960"/>
      <c r="J429" s="960"/>
      <c r="K429" s="960"/>
      <c r="L429" s="960"/>
      <c r="M429" s="960"/>
      <c r="N429" s="960"/>
      <c r="O429" s="960"/>
      <c r="P429" s="960"/>
      <c r="Q429" s="960"/>
      <c r="R429" s="960"/>
      <c r="S429" s="962"/>
      <c r="T429" s="960"/>
      <c r="U429" s="962"/>
      <c r="V429" s="960"/>
      <c r="W429" s="960"/>
    </row>
    <row r="430" spans="1:23" ht="15.75" customHeight="1" x14ac:dyDescent="0.2">
      <c r="A430" s="958"/>
      <c r="B430" s="960"/>
      <c r="C430" s="960"/>
      <c r="D430" s="960"/>
      <c r="E430" s="960"/>
      <c r="F430" s="960"/>
      <c r="G430" s="960"/>
      <c r="H430" s="960"/>
      <c r="I430" s="960"/>
      <c r="J430" s="960"/>
      <c r="K430" s="960"/>
      <c r="L430" s="960"/>
      <c r="M430" s="960"/>
      <c r="N430" s="960"/>
      <c r="O430" s="960"/>
      <c r="P430" s="960"/>
      <c r="Q430" s="960"/>
      <c r="R430" s="960"/>
      <c r="S430" s="962"/>
      <c r="T430" s="960"/>
      <c r="U430" s="962"/>
      <c r="V430" s="960"/>
      <c r="W430" s="960"/>
    </row>
    <row r="431" spans="1:23" ht="15.75" customHeight="1" x14ac:dyDescent="0.2">
      <c r="A431" s="958"/>
      <c r="B431" s="960"/>
      <c r="C431" s="960"/>
      <c r="D431" s="960"/>
      <c r="E431" s="960"/>
      <c r="F431" s="960"/>
      <c r="G431" s="960"/>
      <c r="H431" s="960"/>
      <c r="I431" s="960"/>
      <c r="J431" s="960"/>
      <c r="K431" s="960"/>
      <c r="L431" s="960"/>
      <c r="M431" s="960"/>
      <c r="N431" s="960"/>
      <c r="O431" s="960"/>
      <c r="P431" s="960"/>
      <c r="Q431" s="960"/>
      <c r="R431" s="960"/>
      <c r="S431" s="962"/>
      <c r="T431" s="960"/>
      <c r="U431" s="962"/>
      <c r="V431" s="960"/>
      <c r="W431" s="960"/>
    </row>
    <row r="432" spans="1:23" ht="15.75" customHeight="1" x14ac:dyDescent="0.2">
      <c r="A432" s="958"/>
      <c r="B432" s="960"/>
      <c r="C432" s="960"/>
      <c r="D432" s="960"/>
      <c r="E432" s="960"/>
      <c r="F432" s="960"/>
      <c r="G432" s="960"/>
      <c r="H432" s="960"/>
      <c r="I432" s="960"/>
      <c r="J432" s="960"/>
      <c r="K432" s="960"/>
      <c r="L432" s="960"/>
      <c r="M432" s="960"/>
      <c r="N432" s="960"/>
      <c r="O432" s="960"/>
      <c r="P432" s="960"/>
      <c r="Q432" s="960"/>
      <c r="R432" s="960"/>
      <c r="S432" s="962"/>
      <c r="T432" s="960"/>
      <c r="U432" s="962"/>
      <c r="V432" s="960"/>
      <c r="W432" s="960"/>
    </row>
    <row r="433" spans="1:23" ht="15.75" customHeight="1" x14ac:dyDescent="0.2">
      <c r="A433" s="958"/>
      <c r="B433" s="960"/>
      <c r="C433" s="960"/>
      <c r="D433" s="960"/>
      <c r="E433" s="960"/>
      <c r="F433" s="960"/>
      <c r="G433" s="960"/>
      <c r="H433" s="960"/>
      <c r="I433" s="960"/>
      <c r="J433" s="960"/>
      <c r="K433" s="960"/>
      <c r="L433" s="960"/>
      <c r="M433" s="960"/>
      <c r="N433" s="960"/>
      <c r="O433" s="960"/>
      <c r="P433" s="960"/>
      <c r="Q433" s="960"/>
      <c r="R433" s="960"/>
      <c r="S433" s="962"/>
      <c r="T433" s="960"/>
      <c r="U433" s="962"/>
      <c r="V433" s="960"/>
      <c r="W433" s="960"/>
    </row>
    <row r="434" spans="1:23" ht="15.75" customHeight="1" x14ac:dyDescent="0.2">
      <c r="A434" s="958"/>
      <c r="B434" s="960"/>
      <c r="C434" s="960"/>
      <c r="D434" s="960"/>
      <c r="E434" s="960"/>
      <c r="F434" s="960"/>
      <c r="G434" s="960"/>
      <c r="H434" s="960"/>
      <c r="I434" s="960"/>
      <c r="J434" s="960"/>
      <c r="K434" s="960"/>
      <c r="L434" s="960"/>
      <c r="M434" s="960"/>
      <c r="N434" s="960"/>
      <c r="O434" s="960"/>
      <c r="P434" s="960"/>
      <c r="Q434" s="960"/>
      <c r="R434" s="960"/>
      <c r="S434" s="962"/>
      <c r="T434" s="960"/>
      <c r="U434" s="962"/>
      <c r="V434" s="960"/>
      <c r="W434" s="960"/>
    </row>
    <row r="435" spans="1:23" ht="15.75" customHeight="1" x14ac:dyDescent="0.2">
      <c r="A435" s="958"/>
      <c r="B435" s="960"/>
      <c r="C435" s="960"/>
      <c r="D435" s="960"/>
      <c r="E435" s="960"/>
      <c r="F435" s="960"/>
      <c r="G435" s="960"/>
      <c r="H435" s="960"/>
      <c r="I435" s="960"/>
      <c r="J435" s="960"/>
      <c r="K435" s="960"/>
      <c r="L435" s="960"/>
      <c r="M435" s="960"/>
      <c r="N435" s="960"/>
      <c r="O435" s="960"/>
      <c r="P435" s="960"/>
      <c r="Q435" s="960"/>
      <c r="R435" s="960"/>
      <c r="S435" s="962"/>
      <c r="T435" s="960"/>
      <c r="U435" s="962"/>
      <c r="V435" s="960"/>
      <c r="W435" s="960"/>
    </row>
    <row r="436" spans="1:23" ht="15.75" customHeight="1" x14ac:dyDescent="0.2">
      <c r="A436" s="958"/>
      <c r="B436" s="960"/>
      <c r="C436" s="960"/>
      <c r="D436" s="960"/>
      <c r="E436" s="960"/>
      <c r="F436" s="960"/>
      <c r="G436" s="960"/>
      <c r="H436" s="960"/>
      <c r="I436" s="960"/>
      <c r="J436" s="960"/>
      <c r="K436" s="960"/>
      <c r="L436" s="960"/>
      <c r="M436" s="960"/>
      <c r="N436" s="960"/>
      <c r="O436" s="960"/>
      <c r="P436" s="960"/>
      <c r="Q436" s="960"/>
      <c r="R436" s="960"/>
      <c r="S436" s="962"/>
      <c r="T436" s="960"/>
      <c r="U436" s="962"/>
      <c r="V436" s="960"/>
      <c r="W436" s="960"/>
    </row>
    <row r="437" spans="1:23" ht="15.75" customHeight="1" x14ac:dyDescent="0.2">
      <c r="A437" s="958"/>
      <c r="B437" s="960"/>
      <c r="C437" s="960"/>
      <c r="D437" s="960"/>
      <c r="E437" s="960"/>
      <c r="F437" s="960"/>
      <c r="G437" s="960"/>
      <c r="H437" s="960"/>
      <c r="I437" s="960"/>
      <c r="J437" s="960"/>
      <c r="K437" s="960"/>
      <c r="L437" s="960"/>
      <c r="M437" s="960"/>
      <c r="N437" s="960"/>
      <c r="O437" s="960"/>
      <c r="P437" s="960"/>
      <c r="Q437" s="960"/>
      <c r="R437" s="960"/>
      <c r="S437" s="962"/>
      <c r="T437" s="960"/>
      <c r="U437" s="962"/>
      <c r="V437" s="960"/>
      <c r="W437" s="960"/>
    </row>
    <row r="438" spans="1:23" ht="15.75" customHeight="1" x14ac:dyDescent="0.2">
      <c r="A438" s="958"/>
      <c r="B438" s="960"/>
      <c r="C438" s="960"/>
      <c r="D438" s="960"/>
      <c r="E438" s="960"/>
      <c r="F438" s="960"/>
      <c r="G438" s="960"/>
      <c r="H438" s="960"/>
      <c r="I438" s="960"/>
      <c r="J438" s="960"/>
      <c r="K438" s="960"/>
      <c r="L438" s="960"/>
      <c r="M438" s="960"/>
      <c r="N438" s="960"/>
      <c r="O438" s="960"/>
      <c r="P438" s="960"/>
      <c r="Q438" s="960"/>
      <c r="R438" s="960"/>
      <c r="S438" s="962"/>
      <c r="T438" s="960"/>
      <c r="U438" s="962"/>
      <c r="V438" s="960"/>
      <c r="W438" s="960"/>
    </row>
    <row r="439" spans="1:23" ht="15.75" customHeight="1" x14ac:dyDescent="0.2">
      <c r="A439" s="958"/>
      <c r="B439" s="960"/>
      <c r="C439" s="960"/>
      <c r="D439" s="960"/>
      <c r="E439" s="960"/>
      <c r="F439" s="960"/>
      <c r="G439" s="960"/>
      <c r="H439" s="960"/>
      <c r="I439" s="960"/>
      <c r="J439" s="960"/>
      <c r="K439" s="960"/>
      <c r="L439" s="960"/>
      <c r="M439" s="960"/>
      <c r="N439" s="960"/>
      <c r="O439" s="960"/>
      <c r="P439" s="960"/>
      <c r="Q439" s="960"/>
      <c r="R439" s="960"/>
      <c r="S439" s="962"/>
      <c r="T439" s="960"/>
      <c r="U439" s="962"/>
      <c r="V439" s="960"/>
      <c r="W439" s="960"/>
    </row>
    <row r="440" spans="1:23" ht="15.75" customHeight="1" x14ac:dyDescent="0.2">
      <c r="A440" s="958"/>
      <c r="B440" s="960"/>
      <c r="C440" s="960"/>
      <c r="D440" s="960"/>
      <c r="E440" s="960"/>
      <c r="F440" s="960"/>
      <c r="G440" s="960"/>
      <c r="H440" s="960"/>
      <c r="I440" s="960"/>
      <c r="J440" s="960"/>
      <c r="K440" s="960"/>
      <c r="L440" s="960"/>
      <c r="M440" s="960"/>
      <c r="N440" s="960"/>
      <c r="O440" s="960"/>
      <c r="P440" s="960"/>
      <c r="Q440" s="960"/>
      <c r="R440" s="960"/>
      <c r="S440" s="962"/>
      <c r="T440" s="960"/>
      <c r="U440" s="962"/>
      <c r="V440" s="960"/>
      <c r="W440" s="960"/>
    </row>
    <row r="441" spans="1:23" ht="15.75" customHeight="1" x14ac:dyDescent="0.2">
      <c r="A441" s="958"/>
      <c r="B441" s="960"/>
      <c r="C441" s="960"/>
      <c r="D441" s="960"/>
      <c r="E441" s="960"/>
      <c r="F441" s="960"/>
      <c r="G441" s="960"/>
      <c r="H441" s="960"/>
      <c r="I441" s="960"/>
      <c r="J441" s="960"/>
      <c r="K441" s="960"/>
      <c r="L441" s="960"/>
      <c r="M441" s="960"/>
      <c r="N441" s="960"/>
      <c r="O441" s="960"/>
      <c r="P441" s="960"/>
      <c r="Q441" s="960"/>
      <c r="R441" s="960"/>
      <c r="S441" s="962"/>
      <c r="T441" s="960"/>
      <c r="U441" s="962"/>
      <c r="V441" s="960"/>
      <c r="W441" s="960"/>
    </row>
    <row r="442" spans="1:23" ht="15.75" customHeight="1" x14ac:dyDescent="0.2">
      <c r="A442" s="958"/>
      <c r="B442" s="960"/>
      <c r="C442" s="960"/>
      <c r="D442" s="960"/>
      <c r="E442" s="960"/>
      <c r="F442" s="960"/>
      <c r="G442" s="960"/>
      <c r="H442" s="960"/>
      <c r="I442" s="960"/>
      <c r="J442" s="960"/>
      <c r="K442" s="960"/>
      <c r="L442" s="960"/>
      <c r="M442" s="960"/>
      <c r="N442" s="960"/>
      <c r="O442" s="960"/>
      <c r="P442" s="960"/>
      <c r="Q442" s="960"/>
      <c r="R442" s="960"/>
      <c r="S442" s="962"/>
      <c r="T442" s="960"/>
      <c r="U442" s="962"/>
      <c r="V442" s="960"/>
      <c r="W442" s="960"/>
    </row>
    <row r="443" spans="1:23" ht="15.75" customHeight="1" x14ac:dyDescent="0.2">
      <c r="A443" s="958"/>
      <c r="B443" s="960"/>
      <c r="C443" s="960"/>
      <c r="D443" s="960"/>
      <c r="E443" s="960"/>
      <c r="F443" s="960"/>
      <c r="G443" s="960"/>
      <c r="H443" s="960"/>
      <c r="I443" s="960"/>
      <c r="J443" s="960"/>
      <c r="K443" s="960"/>
      <c r="L443" s="960"/>
      <c r="M443" s="960"/>
      <c r="N443" s="960"/>
      <c r="O443" s="960"/>
      <c r="P443" s="960"/>
      <c r="Q443" s="960"/>
      <c r="R443" s="960"/>
      <c r="S443" s="962"/>
      <c r="T443" s="960"/>
      <c r="U443" s="962"/>
      <c r="V443" s="960"/>
      <c r="W443" s="960"/>
    </row>
    <row r="444" spans="1:23" ht="15.75" customHeight="1" x14ac:dyDescent="0.2">
      <c r="A444" s="958"/>
      <c r="B444" s="960"/>
      <c r="C444" s="960"/>
      <c r="D444" s="960"/>
      <c r="E444" s="960"/>
      <c r="F444" s="960"/>
      <c r="G444" s="960"/>
      <c r="H444" s="960"/>
      <c r="I444" s="960"/>
      <c r="J444" s="960"/>
      <c r="K444" s="960"/>
      <c r="L444" s="960"/>
      <c r="M444" s="960"/>
      <c r="N444" s="960"/>
      <c r="O444" s="960"/>
      <c r="P444" s="960"/>
      <c r="Q444" s="960"/>
      <c r="R444" s="960"/>
      <c r="S444" s="962"/>
      <c r="T444" s="960"/>
      <c r="U444" s="962"/>
      <c r="V444" s="960"/>
      <c r="W444" s="960"/>
    </row>
    <row r="445" spans="1:23" ht="15.75" customHeight="1" x14ac:dyDescent="0.2">
      <c r="A445" s="958"/>
      <c r="B445" s="960"/>
      <c r="C445" s="960"/>
      <c r="D445" s="960"/>
      <c r="E445" s="960"/>
      <c r="F445" s="960"/>
      <c r="G445" s="960"/>
      <c r="H445" s="960"/>
      <c r="I445" s="960"/>
      <c r="J445" s="960"/>
      <c r="K445" s="960"/>
      <c r="L445" s="960"/>
      <c r="M445" s="960"/>
      <c r="N445" s="960"/>
      <c r="O445" s="960"/>
      <c r="P445" s="960"/>
      <c r="Q445" s="960"/>
      <c r="R445" s="960"/>
      <c r="S445" s="962"/>
      <c r="T445" s="960"/>
      <c r="U445" s="962"/>
      <c r="V445" s="960"/>
      <c r="W445" s="960"/>
    </row>
    <row r="446" spans="1:23" ht="15.75" customHeight="1" x14ac:dyDescent="0.2">
      <c r="A446" s="958"/>
      <c r="B446" s="960"/>
      <c r="C446" s="960"/>
      <c r="D446" s="960"/>
      <c r="E446" s="960"/>
      <c r="F446" s="960"/>
      <c r="G446" s="960"/>
      <c r="H446" s="960"/>
      <c r="I446" s="960"/>
      <c r="J446" s="960"/>
      <c r="K446" s="960"/>
      <c r="L446" s="960"/>
      <c r="M446" s="960"/>
      <c r="N446" s="960"/>
      <c r="O446" s="960"/>
      <c r="P446" s="960"/>
      <c r="Q446" s="960"/>
      <c r="R446" s="960"/>
      <c r="S446" s="962"/>
      <c r="T446" s="960"/>
      <c r="U446" s="962"/>
      <c r="V446" s="960"/>
      <c r="W446" s="960"/>
    </row>
    <row r="447" spans="1:23" ht="15.75" customHeight="1" x14ac:dyDescent="0.2">
      <c r="A447" s="958"/>
      <c r="B447" s="960"/>
      <c r="C447" s="960"/>
      <c r="D447" s="960"/>
      <c r="E447" s="960"/>
      <c r="F447" s="960"/>
      <c r="G447" s="960"/>
      <c r="H447" s="960"/>
      <c r="I447" s="960"/>
      <c r="J447" s="960"/>
      <c r="K447" s="960"/>
      <c r="L447" s="960"/>
      <c r="M447" s="960"/>
      <c r="N447" s="960"/>
      <c r="O447" s="960"/>
      <c r="P447" s="960"/>
      <c r="Q447" s="960"/>
      <c r="R447" s="960"/>
      <c r="S447" s="962"/>
      <c r="T447" s="960"/>
      <c r="U447" s="962"/>
      <c r="V447" s="960"/>
      <c r="W447" s="960"/>
    </row>
    <row r="448" spans="1:23" ht="15.75" customHeight="1" x14ac:dyDescent="0.2">
      <c r="A448" s="958"/>
      <c r="B448" s="960"/>
      <c r="C448" s="960"/>
      <c r="D448" s="960"/>
      <c r="E448" s="960"/>
      <c r="F448" s="960"/>
      <c r="G448" s="960"/>
      <c r="H448" s="960"/>
      <c r="I448" s="960"/>
      <c r="J448" s="960"/>
      <c r="K448" s="960"/>
      <c r="L448" s="960"/>
      <c r="M448" s="960"/>
      <c r="N448" s="960"/>
      <c r="O448" s="960"/>
      <c r="P448" s="960"/>
      <c r="Q448" s="960"/>
      <c r="R448" s="960"/>
      <c r="S448" s="962"/>
      <c r="T448" s="960"/>
      <c r="U448" s="962"/>
      <c r="V448" s="960"/>
      <c r="W448" s="960"/>
    </row>
    <row r="449" spans="1:23" ht="15.75" customHeight="1" x14ac:dyDescent="0.2">
      <c r="A449" s="958"/>
      <c r="B449" s="960"/>
      <c r="C449" s="960"/>
      <c r="D449" s="960"/>
      <c r="E449" s="960"/>
      <c r="F449" s="960"/>
      <c r="G449" s="960"/>
      <c r="H449" s="960"/>
      <c r="I449" s="960"/>
      <c r="J449" s="960"/>
      <c r="K449" s="960"/>
      <c r="L449" s="960"/>
      <c r="M449" s="960"/>
      <c r="N449" s="960"/>
      <c r="O449" s="960"/>
      <c r="P449" s="960"/>
      <c r="Q449" s="960"/>
      <c r="R449" s="960"/>
      <c r="S449" s="962"/>
      <c r="T449" s="960"/>
      <c r="U449" s="962"/>
      <c r="V449" s="960"/>
      <c r="W449" s="960"/>
    </row>
    <row r="450" spans="1:23" ht="15.75" customHeight="1" x14ac:dyDescent="0.2">
      <c r="A450" s="958"/>
      <c r="B450" s="960"/>
      <c r="C450" s="960"/>
      <c r="D450" s="960"/>
      <c r="E450" s="960"/>
      <c r="F450" s="960"/>
      <c r="G450" s="960"/>
      <c r="H450" s="960"/>
      <c r="I450" s="960"/>
      <c r="J450" s="960"/>
      <c r="K450" s="960"/>
      <c r="L450" s="960"/>
      <c r="M450" s="960"/>
      <c r="N450" s="960"/>
      <c r="O450" s="960"/>
      <c r="P450" s="960"/>
      <c r="Q450" s="960"/>
      <c r="R450" s="960"/>
      <c r="S450" s="962"/>
      <c r="T450" s="960"/>
      <c r="U450" s="962"/>
      <c r="V450" s="960"/>
      <c r="W450" s="960"/>
    </row>
    <row r="451" spans="1:23" ht="15.75" customHeight="1" x14ac:dyDescent="0.2">
      <c r="A451" s="958"/>
      <c r="B451" s="960"/>
      <c r="C451" s="960"/>
      <c r="D451" s="960"/>
      <c r="E451" s="960"/>
      <c r="F451" s="960"/>
      <c r="G451" s="960"/>
      <c r="H451" s="960"/>
      <c r="I451" s="960"/>
      <c r="J451" s="960"/>
      <c r="K451" s="960"/>
      <c r="L451" s="960"/>
      <c r="M451" s="960"/>
      <c r="N451" s="960"/>
      <c r="O451" s="960"/>
      <c r="P451" s="960"/>
      <c r="Q451" s="960"/>
      <c r="R451" s="960"/>
      <c r="S451" s="962"/>
      <c r="T451" s="960"/>
      <c r="U451" s="962"/>
      <c r="V451" s="960"/>
      <c r="W451" s="960"/>
    </row>
    <row r="452" spans="1:23" ht="15.75" customHeight="1" x14ac:dyDescent="0.2">
      <c r="A452" s="958"/>
      <c r="B452" s="960"/>
      <c r="C452" s="960"/>
      <c r="D452" s="960"/>
      <c r="E452" s="960"/>
      <c r="F452" s="960"/>
      <c r="G452" s="960"/>
      <c r="H452" s="960"/>
      <c r="I452" s="960"/>
      <c r="J452" s="960"/>
      <c r="K452" s="960"/>
      <c r="L452" s="960"/>
      <c r="M452" s="960"/>
      <c r="N452" s="960"/>
      <c r="O452" s="960"/>
      <c r="P452" s="960"/>
      <c r="Q452" s="960"/>
      <c r="R452" s="960"/>
      <c r="S452" s="962"/>
      <c r="T452" s="960"/>
      <c r="U452" s="962"/>
      <c r="V452" s="960"/>
      <c r="W452" s="960"/>
    </row>
    <row r="453" spans="1:23" ht="15.75" customHeight="1" x14ac:dyDescent="0.2">
      <c r="A453" s="958"/>
      <c r="B453" s="960"/>
      <c r="C453" s="960"/>
      <c r="D453" s="960"/>
      <c r="E453" s="960"/>
      <c r="F453" s="960"/>
      <c r="G453" s="960"/>
      <c r="H453" s="960"/>
      <c r="I453" s="960"/>
      <c r="J453" s="960"/>
      <c r="K453" s="960"/>
      <c r="L453" s="960"/>
      <c r="M453" s="960"/>
      <c r="N453" s="960"/>
      <c r="O453" s="960"/>
      <c r="P453" s="960"/>
      <c r="Q453" s="960"/>
      <c r="R453" s="960"/>
      <c r="S453" s="962"/>
      <c r="T453" s="960"/>
      <c r="U453" s="962"/>
      <c r="V453" s="960"/>
      <c r="W453" s="960"/>
    </row>
    <row r="454" spans="1:23" ht="15.75" customHeight="1" x14ac:dyDescent="0.2">
      <c r="A454" s="958"/>
      <c r="B454" s="960"/>
      <c r="C454" s="960"/>
      <c r="D454" s="960"/>
      <c r="E454" s="960"/>
      <c r="F454" s="960"/>
      <c r="G454" s="960"/>
      <c r="H454" s="960"/>
      <c r="I454" s="960"/>
      <c r="J454" s="960"/>
      <c r="K454" s="960"/>
      <c r="L454" s="960"/>
      <c r="M454" s="960"/>
      <c r="N454" s="960"/>
      <c r="O454" s="960"/>
      <c r="P454" s="960"/>
      <c r="Q454" s="960"/>
      <c r="R454" s="960"/>
      <c r="S454" s="962"/>
      <c r="T454" s="960"/>
      <c r="U454" s="962"/>
      <c r="V454" s="960"/>
      <c r="W454" s="960"/>
    </row>
    <row r="455" spans="1:23" ht="15.75" customHeight="1" x14ac:dyDescent="0.2">
      <c r="A455" s="958"/>
      <c r="B455" s="960"/>
      <c r="C455" s="960"/>
      <c r="D455" s="960"/>
      <c r="E455" s="960"/>
      <c r="F455" s="960"/>
      <c r="G455" s="960"/>
      <c r="H455" s="960"/>
      <c r="I455" s="960"/>
      <c r="J455" s="960"/>
      <c r="K455" s="960"/>
      <c r="L455" s="960"/>
      <c r="M455" s="960"/>
      <c r="N455" s="960"/>
      <c r="O455" s="960"/>
      <c r="P455" s="960"/>
      <c r="Q455" s="960"/>
      <c r="R455" s="960"/>
      <c r="S455" s="962"/>
      <c r="T455" s="960"/>
      <c r="U455" s="962"/>
      <c r="V455" s="960"/>
      <c r="W455" s="960"/>
    </row>
    <row r="456" spans="1:23" ht="15.75" customHeight="1" x14ac:dyDescent="0.2">
      <c r="A456" s="958"/>
      <c r="B456" s="960"/>
      <c r="C456" s="960"/>
      <c r="D456" s="960"/>
      <c r="E456" s="960"/>
      <c r="F456" s="960"/>
      <c r="G456" s="960"/>
      <c r="H456" s="960"/>
      <c r="I456" s="960"/>
      <c r="J456" s="960"/>
      <c r="K456" s="960"/>
      <c r="L456" s="960"/>
      <c r="M456" s="960"/>
      <c r="N456" s="960"/>
      <c r="O456" s="960"/>
      <c r="P456" s="960"/>
      <c r="Q456" s="960"/>
      <c r="R456" s="960"/>
      <c r="S456" s="962"/>
      <c r="T456" s="960"/>
      <c r="U456" s="962"/>
      <c r="V456" s="960"/>
      <c r="W456" s="960"/>
    </row>
    <row r="457" spans="1:23" ht="15.75" customHeight="1" x14ac:dyDescent="0.2">
      <c r="A457" s="958"/>
      <c r="B457" s="960"/>
      <c r="C457" s="960"/>
      <c r="D457" s="960"/>
      <c r="E457" s="960"/>
      <c r="F457" s="960"/>
      <c r="G457" s="960"/>
      <c r="H457" s="960"/>
      <c r="I457" s="960"/>
      <c r="J457" s="960"/>
      <c r="K457" s="960"/>
      <c r="L457" s="960"/>
      <c r="M457" s="960"/>
      <c r="N457" s="960"/>
      <c r="O457" s="960"/>
      <c r="P457" s="960"/>
      <c r="Q457" s="960"/>
      <c r="R457" s="960"/>
      <c r="S457" s="962"/>
      <c r="T457" s="960"/>
      <c r="U457" s="962"/>
      <c r="V457" s="960"/>
      <c r="W457" s="960"/>
    </row>
    <row r="458" spans="1:23" ht="15.75" customHeight="1" x14ac:dyDescent="0.2">
      <c r="A458" s="958"/>
      <c r="B458" s="960"/>
      <c r="C458" s="960"/>
      <c r="D458" s="960"/>
      <c r="E458" s="960"/>
      <c r="F458" s="960"/>
      <c r="G458" s="960"/>
      <c r="H458" s="960"/>
      <c r="I458" s="960"/>
      <c r="J458" s="960"/>
      <c r="K458" s="960"/>
      <c r="L458" s="960"/>
      <c r="M458" s="960"/>
      <c r="N458" s="960"/>
      <c r="O458" s="960"/>
      <c r="P458" s="960"/>
      <c r="Q458" s="960"/>
      <c r="R458" s="960"/>
      <c r="S458" s="962"/>
      <c r="T458" s="960"/>
      <c r="U458" s="962"/>
      <c r="V458" s="960"/>
      <c r="W458" s="960"/>
    </row>
    <row r="459" spans="1:23" ht="15.75" customHeight="1" x14ac:dyDescent="0.2">
      <c r="A459" s="958"/>
      <c r="B459" s="960"/>
      <c r="C459" s="960"/>
      <c r="D459" s="960"/>
      <c r="E459" s="960"/>
      <c r="F459" s="960"/>
      <c r="G459" s="960"/>
      <c r="H459" s="960"/>
      <c r="I459" s="960"/>
      <c r="J459" s="960"/>
      <c r="K459" s="960"/>
      <c r="L459" s="960"/>
      <c r="M459" s="960"/>
      <c r="N459" s="960"/>
      <c r="O459" s="960"/>
      <c r="P459" s="960"/>
      <c r="Q459" s="960"/>
      <c r="R459" s="960"/>
      <c r="S459" s="962"/>
      <c r="T459" s="960"/>
      <c r="U459" s="962"/>
      <c r="V459" s="960"/>
      <c r="W459" s="960"/>
    </row>
    <row r="460" spans="1:23" ht="15.75" customHeight="1" x14ac:dyDescent="0.2">
      <c r="A460" s="958"/>
      <c r="B460" s="960"/>
      <c r="C460" s="960"/>
      <c r="D460" s="960"/>
      <c r="E460" s="960"/>
      <c r="F460" s="960"/>
      <c r="G460" s="960"/>
      <c r="H460" s="960"/>
      <c r="I460" s="960"/>
      <c r="J460" s="960"/>
      <c r="K460" s="960"/>
      <c r="L460" s="960"/>
      <c r="M460" s="960"/>
      <c r="N460" s="960"/>
      <c r="O460" s="960"/>
      <c r="P460" s="960"/>
      <c r="Q460" s="960"/>
      <c r="R460" s="960"/>
      <c r="S460" s="962"/>
      <c r="T460" s="960"/>
      <c r="U460" s="962"/>
      <c r="V460" s="960"/>
      <c r="W460" s="960"/>
    </row>
    <row r="461" spans="1:23" ht="15.75" customHeight="1" x14ac:dyDescent="0.2">
      <c r="A461" s="958"/>
      <c r="B461" s="960"/>
      <c r="C461" s="960"/>
      <c r="D461" s="960"/>
      <c r="E461" s="960"/>
      <c r="F461" s="960"/>
      <c r="G461" s="960"/>
      <c r="H461" s="960"/>
      <c r="I461" s="960"/>
      <c r="J461" s="960"/>
      <c r="K461" s="960"/>
      <c r="L461" s="960"/>
      <c r="M461" s="960"/>
      <c r="N461" s="960"/>
      <c r="O461" s="960"/>
      <c r="P461" s="960"/>
      <c r="Q461" s="960"/>
      <c r="R461" s="960"/>
      <c r="S461" s="962"/>
      <c r="T461" s="960"/>
      <c r="U461" s="962"/>
      <c r="V461" s="960"/>
      <c r="W461" s="960"/>
    </row>
    <row r="462" spans="1:23" ht="15.75" customHeight="1" x14ac:dyDescent="0.2">
      <c r="A462" s="958"/>
      <c r="B462" s="960"/>
      <c r="C462" s="960"/>
      <c r="D462" s="960"/>
      <c r="E462" s="960"/>
      <c r="F462" s="960"/>
      <c r="G462" s="960"/>
      <c r="H462" s="960"/>
      <c r="I462" s="960"/>
      <c r="J462" s="960"/>
      <c r="K462" s="960"/>
      <c r="L462" s="960"/>
      <c r="M462" s="960"/>
      <c r="N462" s="960"/>
      <c r="O462" s="960"/>
      <c r="P462" s="960"/>
      <c r="Q462" s="960"/>
      <c r="R462" s="960"/>
      <c r="S462" s="962"/>
      <c r="T462" s="960"/>
      <c r="U462" s="962"/>
      <c r="V462" s="960"/>
      <c r="W462" s="960"/>
    </row>
    <row r="463" spans="1:23" ht="15.75" customHeight="1" x14ac:dyDescent="0.2">
      <c r="A463" s="958"/>
      <c r="B463" s="960"/>
      <c r="C463" s="960"/>
      <c r="D463" s="960"/>
      <c r="E463" s="960"/>
      <c r="F463" s="960"/>
      <c r="G463" s="960"/>
      <c r="H463" s="960"/>
      <c r="I463" s="960"/>
      <c r="J463" s="960"/>
      <c r="K463" s="960"/>
      <c r="L463" s="960"/>
      <c r="M463" s="960"/>
      <c r="N463" s="960"/>
      <c r="O463" s="960"/>
      <c r="P463" s="960"/>
      <c r="Q463" s="960"/>
      <c r="R463" s="960"/>
      <c r="S463" s="962"/>
      <c r="T463" s="960"/>
      <c r="U463" s="962"/>
      <c r="V463" s="960"/>
      <c r="W463" s="960"/>
    </row>
    <row r="464" spans="1:23" ht="15.75" customHeight="1" x14ac:dyDescent="0.2">
      <c r="A464" s="958"/>
      <c r="B464" s="960"/>
      <c r="C464" s="960"/>
      <c r="D464" s="960"/>
      <c r="E464" s="960"/>
      <c r="F464" s="960"/>
      <c r="G464" s="960"/>
      <c r="H464" s="960"/>
      <c r="I464" s="960"/>
      <c r="J464" s="960"/>
      <c r="K464" s="960"/>
      <c r="L464" s="960"/>
      <c r="M464" s="960"/>
      <c r="N464" s="960"/>
      <c r="O464" s="960"/>
      <c r="P464" s="960"/>
      <c r="Q464" s="960"/>
      <c r="R464" s="960"/>
      <c r="S464" s="962"/>
      <c r="T464" s="960"/>
      <c r="U464" s="962"/>
      <c r="V464" s="960"/>
      <c r="W464" s="960"/>
    </row>
    <row r="465" spans="1:23" ht="15.75" customHeight="1" x14ac:dyDescent="0.2">
      <c r="A465" s="958"/>
      <c r="B465" s="960"/>
      <c r="C465" s="960"/>
      <c r="D465" s="960"/>
      <c r="E465" s="960"/>
      <c r="F465" s="960"/>
      <c r="G465" s="960"/>
      <c r="H465" s="960"/>
      <c r="I465" s="960"/>
      <c r="J465" s="960"/>
      <c r="K465" s="960"/>
      <c r="L465" s="960"/>
      <c r="M465" s="960"/>
      <c r="N465" s="960"/>
      <c r="O465" s="960"/>
      <c r="P465" s="960"/>
      <c r="Q465" s="960"/>
      <c r="R465" s="960"/>
      <c r="S465" s="962"/>
      <c r="T465" s="960"/>
      <c r="U465" s="962"/>
      <c r="V465" s="960"/>
      <c r="W465" s="960"/>
    </row>
    <row r="466" spans="1:23" ht="15.75" customHeight="1" x14ac:dyDescent="0.2">
      <c r="A466" s="958"/>
      <c r="B466" s="960"/>
      <c r="C466" s="960"/>
      <c r="D466" s="960"/>
      <c r="E466" s="960"/>
      <c r="F466" s="960"/>
      <c r="G466" s="960"/>
      <c r="H466" s="960"/>
      <c r="I466" s="960"/>
      <c r="J466" s="960"/>
      <c r="K466" s="960"/>
      <c r="L466" s="960"/>
      <c r="M466" s="960"/>
      <c r="N466" s="960"/>
      <c r="O466" s="960"/>
      <c r="P466" s="960"/>
      <c r="Q466" s="960"/>
      <c r="R466" s="960"/>
      <c r="S466" s="962"/>
      <c r="T466" s="960"/>
      <c r="U466" s="962"/>
      <c r="V466" s="960"/>
      <c r="W466" s="960"/>
    </row>
    <row r="467" spans="1:23" ht="15.75" customHeight="1" x14ac:dyDescent="0.2">
      <c r="A467" s="958"/>
      <c r="B467" s="960"/>
      <c r="C467" s="960"/>
      <c r="D467" s="960"/>
      <c r="E467" s="960"/>
      <c r="F467" s="960"/>
      <c r="G467" s="960"/>
      <c r="H467" s="960"/>
      <c r="I467" s="960"/>
      <c r="J467" s="960"/>
      <c r="K467" s="960"/>
      <c r="L467" s="960"/>
      <c r="M467" s="960"/>
      <c r="N467" s="960"/>
      <c r="O467" s="960"/>
      <c r="P467" s="960"/>
      <c r="Q467" s="960"/>
      <c r="R467" s="960"/>
      <c r="S467" s="962"/>
      <c r="T467" s="960"/>
      <c r="U467" s="962"/>
      <c r="V467" s="960"/>
      <c r="W467" s="960"/>
    </row>
    <row r="468" spans="1:23" ht="15.75" customHeight="1" x14ac:dyDescent="0.2">
      <c r="A468" s="958"/>
      <c r="B468" s="960"/>
      <c r="C468" s="960"/>
      <c r="D468" s="960"/>
      <c r="E468" s="960"/>
      <c r="F468" s="960"/>
      <c r="G468" s="960"/>
      <c r="H468" s="960"/>
      <c r="I468" s="960"/>
      <c r="J468" s="960"/>
      <c r="K468" s="960"/>
      <c r="L468" s="960"/>
      <c r="M468" s="960"/>
      <c r="N468" s="960"/>
      <c r="O468" s="960"/>
      <c r="P468" s="960"/>
      <c r="Q468" s="960"/>
      <c r="R468" s="960"/>
      <c r="S468" s="962"/>
      <c r="T468" s="960"/>
      <c r="U468" s="962"/>
      <c r="V468" s="960"/>
      <c r="W468" s="960"/>
    </row>
    <row r="469" spans="1:23" ht="15.75" customHeight="1" x14ac:dyDescent="0.2">
      <c r="A469" s="958"/>
      <c r="B469" s="960"/>
      <c r="C469" s="960"/>
      <c r="D469" s="960"/>
      <c r="E469" s="960"/>
      <c r="F469" s="960"/>
      <c r="G469" s="960"/>
      <c r="H469" s="960"/>
      <c r="I469" s="960"/>
      <c r="J469" s="960"/>
      <c r="K469" s="960"/>
      <c r="L469" s="960"/>
      <c r="M469" s="960"/>
      <c r="N469" s="960"/>
      <c r="O469" s="960"/>
      <c r="P469" s="960"/>
      <c r="Q469" s="960"/>
      <c r="R469" s="960"/>
      <c r="S469" s="962"/>
      <c r="T469" s="960"/>
      <c r="U469" s="962"/>
      <c r="V469" s="960"/>
      <c r="W469" s="960"/>
    </row>
    <row r="470" spans="1:23" ht="15.75" customHeight="1" x14ac:dyDescent="0.2">
      <c r="A470" s="958"/>
      <c r="B470" s="960"/>
      <c r="C470" s="960"/>
      <c r="D470" s="960"/>
      <c r="E470" s="960"/>
      <c r="F470" s="960"/>
      <c r="G470" s="960"/>
      <c r="H470" s="960"/>
      <c r="I470" s="960"/>
      <c r="J470" s="960"/>
      <c r="K470" s="960"/>
      <c r="L470" s="960"/>
      <c r="M470" s="960"/>
      <c r="N470" s="960"/>
      <c r="O470" s="960"/>
      <c r="P470" s="960"/>
      <c r="Q470" s="960"/>
      <c r="R470" s="960"/>
      <c r="S470" s="962"/>
      <c r="T470" s="960"/>
      <c r="U470" s="962"/>
      <c r="V470" s="960"/>
      <c r="W470" s="960"/>
    </row>
    <row r="471" spans="1:23" ht="15.75" customHeight="1" x14ac:dyDescent="0.2">
      <c r="A471" s="958"/>
      <c r="B471" s="960"/>
      <c r="C471" s="960"/>
      <c r="D471" s="960"/>
      <c r="E471" s="960"/>
      <c r="F471" s="960"/>
      <c r="G471" s="960"/>
      <c r="H471" s="960"/>
      <c r="I471" s="960"/>
      <c r="J471" s="960"/>
      <c r="K471" s="960"/>
      <c r="L471" s="960"/>
      <c r="M471" s="960"/>
      <c r="N471" s="960"/>
      <c r="O471" s="960"/>
      <c r="P471" s="960"/>
      <c r="Q471" s="960"/>
      <c r="R471" s="960"/>
      <c r="S471" s="962"/>
      <c r="T471" s="960"/>
      <c r="U471" s="962"/>
      <c r="V471" s="960"/>
      <c r="W471" s="960"/>
    </row>
    <row r="472" spans="1:23" ht="15.75" customHeight="1" x14ac:dyDescent="0.2">
      <c r="A472" s="958"/>
      <c r="B472" s="960"/>
      <c r="C472" s="960"/>
      <c r="D472" s="960"/>
      <c r="E472" s="960"/>
      <c r="F472" s="960"/>
      <c r="G472" s="960"/>
      <c r="H472" s="960"/>
      <c r="I472" s="960"/>
      <c r="J472" s="960"/>
      <c r="K472" s="960"/>
      <c r="L472" s="960"/>
      <c r="M472" s="960"/>
      <c r="N472" s="960"/>
      <c r="O472" s="960"/>
      <c r="P472" s="960"/>
      <c r="Q472" s="960"/>
      <c r="R472" s="960"/>
      <c r="S472" s="962"/>
      <c r="T472" s="960"/>
      <c r="U472" s="962"/>
      <c r="V472" s="960"/>
      <c r="W472" s="960"/>
    </row>
    <row r="473" spans="1:23" ht="15.75" customHeight="1" x14ac:dyDescent="0.2">
      <c r="A473" s="958"/>
      <c r="B473" s="960"/>
      <c r="C473" s="960"/>
      <c r="D473" s="960"/>
      <c r="E473" s="960"/>
      <c r="F473" s="960"/>
      <c r="G473" s="960"/>
      <c r="H473" s="960"/>
      <c r="I473" s="960"/>
      <c r="J473" s="960"/>
      <c r="K473" s="960"/>
      <c r="L473" s="960"/>
      <c r="M473" s="960"/>
      <c r="N473" s="960"/>
      <c r="O473" s="960"/>
      <c r="P473" s="960"/>
      <c r="Q473" s="960"/>
      <c r="R473" s="960"/>
      <c r="S473" s="962"/>
      <c r="T473" s="960"/>
      <c r="U473" s="962"/>
      <c r="V473" s="960"/>
      <c r="W473" s="960"/>
    </row>
    <row r="474" spans="1:23" ht="15.75" customHeight="1" x14ac:dyDescent="0.2">
      <c r="A474" s="958"/>
      <c r="B474" s="960"/>
      <c r="C474" s="960"/>
      <c r="D474" s="960"/>
      <c r="E474" s="960"/>
      <c r="F474" s="960"/>
      <c r="G474" s="960"/>
      <c r="H474" s="960"/>
      <c r="I474" s="960"/>
      <c r="J474" s="960"/>
      <c r="K474" s="960"/>
      <c r="L474" s="960"/>
      <c r="M474" s="960"/>
      <c r="N474" s="960"/>
      <c r="O474" s="960"/>
      <c r="P474" s="960"/>
      <c r="Q474" s="960"/>
      <c r="R474" s="960"/>
      <c r="S474" s="962"/>
      <c r="T474" s="960"/>
      <c r="U474" s="962"/>
      <c r="V474" s="960"/>
      <c r="W474" s="960"/>
    </row>
    <row r="475" spans="1:23" ht="15.75" customHeight="1" x14ac:dyDescent="0.2">
      <c r="A475" s="958"/>
      <c r="B475" s="960"/>
      <c r="C475" s="960"/>
      <c r="D475" s="960"/>
      <c r="E475" s="960"/>
      <c r="F475" s="960"/>
      <c r="G475" s="960"/>
      <c r="H475" s="960"/>
      <c r="I475" s="960"/>
      <c r="J475" s="960"/>
      <c r="K475" s="960"/>
      <c r="L475" s="960"/>
      <c r="M475" s="960"/>
      <c r="N475" s="960"/>
      <c r="O475" s="960"/>
      <c r="P475" s="960"/>
      <c r="Q475" s="960"/>
      <c r="R475" s="960"/>
      <c r="S475" s="962"/>
      <c r="T475" s="960"/>
      <c r="U475" s="962"/>
      <c r="V475" s="960"/>
      <c r="W475" s="960"/>
    </row>
    <row r="476" spans="1:23" ht="15.75" customHeight="1" x14ac:dyDescent="0.2">
      <c r="A476" s="958"/>
      <c r="B476" s="960"/>
      <c r="C476" s="960"/>
      <c r="D476" s="960"/>
      <c r="E476" s="960"/>
      <c r="F476" s="960"/>
      <c r="G476" s="960"/>
      <c r="H476" s="960"/>
      <c r="I476" s="960"/>
      <c r="J476" s="960"/>
      <c r="K476" s="960"/>
      <c r="L476" s="960"/>
      <c r="M476" s="960"/>
      <c r="N476" s="960"/>
      <c r="O476" s="960"/>
      <c r="P476" s="960"/>
      <c r="Q476" s="960"/>
      <c r="R476" s="960"/>
      <c r="S476" s="962"/>
      <c r="T476" s="960"/>
      <c r="U476" s="962"/>
      <c r="V476" s="960"/>
      <c r="W476" s="960"/>
    </row>
    <row r="477" spans="1:23" ht="15.75" customHeight="1" x14ac:dyDescent="0.2">
      <c r="A477" s="958"/>
      <c r="B477" s="960"/>
      <c r="C477" s="960"/>
      <c r="D477" s="960"/>
      <c r="E477" s="960"/>
      <c r="F477" s="960"/>
      <c r="G477" s="960"/>
      <c r="H477" s="960"/>
      <c r="I477" s="960"/>
      <c r="J477" s="960"/>
      <c r="K477" s="960"/>
      <c r="L477" s="960"/>
      <c r="M477" s="960"/>
      <c r="N477" s="960"/>
      <c r="O477" s="960"/>
      <c r="P477" s="960"/>
      <c r="Q477" s="960"/>
      <c r="R477" s="960"/>
      <c r="S477" s="962"/>
      <c r="T477" s="960"/>
      <c r="U477" s="962"/>
      <c r="V477" s="960"/>
      <c r="W477" s="960"/>
    </row>
    <row r="478" spans="1:23" ht="15.75" customHeight="1" x14ac:dyDescent="0.2">
      <c r="A478" s="958"/>
      <c r="B478" s="960"/>
      <c r="C478" s="960"/>
      <c r="D478" s="960"/>
      <c r="E478" s="960"/>
      <c r="F478" s="960"/>
      <c r="G478" s="960"/>
      <c r="H478" s="960"/>
      <c r="I478" s="960"/>
      <c r="J478" s="960"/>
      <c r="K478" s="960"/>
      <c r="L478" s="960"/>
      <c r="M478" s="960"/>
      <c r="N478" s="960"/>
      <c r="O478" s="960"/>
      <c r="P478" s="960"/>
      <c r="Q478" s="960"/>
      <c r="R478" s="960"/>
      <c r="S478" s="962"/>
      <c r="T478" s="960"/>
      <c r="U478" s="962"/>
      <c r="V478" s="960"/>
      <c r="W478" s="960"/>
    </row>
    <row r="479" spans="1:23" ht="15.75" customHeight="1" x14ac:dyDescent="0.2">
      <c r="A479" s="958"/>
      <c r="B479" s="960"/>
      <c r="C479" s="960"/>
      <c r="D479" s="960"/>
      <c r="E479" s="960"/>
      <c r="F479" s="960"/>
      <c r="G479" s="960"/>
      <c r="H479" s="960"/>
      <c r="I479" s="960"/>
      <c r="J479" s="960"/>
      <c r="K479" s="960"/>
      <c r="L479" s="960"/>
      <c r="M479" s="960"/>
      <c r="N479" s="960"/>
      <c r="O479" s="960"/>
      <c r="P479" s="960"/>
      <c r="Q479" s="960"/>
      <c r="R479" s="960"/>
      <c r="S479" s="962"/>
      <c r="T479" s="960"/>
      <c r="U479" s="962"/>
      <c r="V479" s="960"/>
      <c r="W479" s="960"/>
    </row>
    <row r="480" spans="1:23" ht="15.75" customHeight="1" x14ac:dyDescent="0.2">
      <c r="A480" s="958"/>
      <c r="B480" s="960"/>
      <c r="C480" s="960"/>
      <c r="D480" s="960"/>
      <c r="E480" s="960"/>
      <c r="F480" s="960"/>
      <c r="G480" s="960"/>
      <c r="H480" s="960"/>
      <c r="I480" s="960"/>
      <c r="J480" s="960"/>
      <c r="K480" s="960"/>
      <c r="L480" s="960"/>
      <c r="M480" s="960"/>
      <c r="N480" s="960"/>
      <c r="O480" s="960"/>
      <c r="P480" s="960"/>
      <c r="Q480" s="960"/>
      <c r="R480" s="960"/>
      <c r="S480" s="962"/>
      <c r="T480" s="960"/>
      <c r="U480" s="962"/>
      <c r="V480" s="960"/>
      <c r="W480" s="960"/>
    </row>
    <row r="481" spans="1:23" ht="15.75" customHeight="1" x14ac:dyDescent="0.2">
      <c r="A481" s="958"/>
      <c r="B481" s="960"/>
      <c r="C481" s="960"/>
      <c r="D481" s="960"/>
      <c r="E481" s="960"/>
      <c r="F481" s="960"/>
      <c r="G481" s="960"/>
      <c r="H481" s="960"/>
      <c r="I481" s="960"/>
      <c r="J481" s="960"/>
      <c r="K481" s="960"/>
      <c r="L481" s="960"/>
      <c r="M481" s="960"/>
      <c r="N481" s="960"/>
      <c r="O481" s="960"/>
      <c r="P481" s="960"/>
      <c r="Q481" s="960"/>
      <c r="R481" s="960"/>
      <c r="S481" s="962"/>
      <c r="T481" s="960"/>
      <c r="U481" s="962"/>
      <c r="V481" s="960"/>
      <c r="W481" s="960"/>
    </row>
    <row r="482" spans="1:23" ht="15.75" customHeight="1" x14ac:dyDescent="0.2">
      <c r="A482" s="958"/>
      <c r="B482" s="960"/>
      <c r="C482" s="960"/>
      <c r="D482" s="960"/>
      <c r="E482" s="960"/>
      <c r="F482" s="960"/>
      <c r="G482" s="960"/>
      <c r="H482" s="960"/>
      <c r="I482" s="960"/>
      <c r="J482" s="960"/>
      <c r="K482" s="960"/>
      <c r="L482" s="960"/>
      <c r="M482" s="960"/>
      <c r="N482" s="960"/>
      <c r="O482" s="960"/>
      <c r="P482" s="960"/>
      <c r="Q482" s="960"/>
      <c r="R482" s="960"/>
      <c r="S482" s="962"/>
      <c r="T482" s="960"/>
      <c r="U482" s="962"/>
      <c r="V482" s="960"/>
      <c r="W482" s="960"/>
    </row>
    <row r="483" spans="1:23" ht="15.75" customHeight="1" x14ac:dyDescent="0.2">
      <c r="A483" s="958"/>
      <c r="B483" s="960"/>
      <c r="C483" s="960"/>
      <c r="D483" s="960"/>
      <c r="E483" s="960"/>
      <c r="F483" s="960"/>
      <c r="G483" s="960"/>
      <c r="H483" s="960"/>
      <c r="I483" s="960"/>
      <c r="J483" s="960"/>
      <c r="K483" s="960"/>
      <c r="L483" s="960"/>
      <c r="M483" s="960"/>
      <c r="N483" s="960"/>
      <c r="O483" s="960"/>
      <c r="P483" s="960"/>
      <c r="Q483" s="960"/>
      <c r="R483" s="960"/>
      <c r="S483" s="962"/>
      <c r="T483" s="960"/>
      <c r="U483" s="962"/>
      <c r="V483" s="960"/>
      <c r="W483" s="960"/>
    </row>
    <row r="484" spans="1:23" ht="15.75" customHeight="1" x14ac:dyDescent="0.2">
      <c r="A484" s="958"/>
      <c r="B484" s="960"/>
      <c r="C484" s="960"/>
      <c r="D484" s="960"/>
      <c r="E484" s="960"/>
      <c r="F484" s="960"/>
      <c r="G484" s="960"/>
      <c r="H484" s="960"/>
      <c r="I484" s="960"/>
      <c r="J484" s="960"/>
      <c r="K484" s="960"/>
      <c r="L484" s="960"/>
      <c r="M484" s="960"/>
      <c r="N484" s="960"/>
      <c r="O484" s="960"/>
      <c r="P484" s="960"/>
      <c r="Q484" s="960"/>
      <c r="R484" s="960"/>
      <c r="S484" s="962"/>
      <c r="T484" s="960"/>
      <c r="U484" s="962"/>
      <c r="V484" s="960"/>
      <c r="W484" s="960"/>
    </row>
    <row r="485" spans="1:23" ht="15.75" customHeight="1" x14ac:dyDescent="0.2">
      <c r="A485" s="958"/>
      <c r="B485" s="960"/>
      <c r="C485" s="960"/>
      <c r="D485" s="960"/>
      <c r="E485" s="960"/>
      <c r="F485" s="960"/>
      <c r="G485" s="960"/>
      <c r="H485" s="960"/>
      <c r="I485" s="960"/>
      <c r="J485" s="960"/>
      <c r="K485" s="960"/>
      <c r="L485" s="960"/>
      <c r="M485" s="960"/>
      <c r="N485" s="960"/>
      <c r="O485" s="960"/>
      <c r="P485" s="960"/>
      <c r="Q485" s="960"/>
      <c r="R485" s="960"/>
      <c r="S485" s="962"/>
      <c r="T485" s="960"/>
      <c r="U485" s="962"/>
      <c r="V485" s="960"/>
      <c r="W485" s="960"/>
    </row>
    <row r="486" spans="1:23" ht="15.75" customHeight="1" x14ac:dyDescent="0.2">
      <c r="A486" s="958"/>
      <c r="B486" s="960"/>
      <c r="C486" s="960"/>
      <c r="D486" s="960"/>
      <c r="E486" s="960"/>
      <c r="F486" s="960"/>
      <c r="G486" s="960"/>
      <c r="H486" s="960"/>
      <c r="I486" s="960"/>
      <c r="J486" s="960"/>
      <c r="K486" s="960"/>
      <c r="L486" s="960"/>
      <c r="M486" s="960"/>
      <c r="N486" s="960"/>
      <c r="O486" s="960"/>
      <c r="P486" s="960"/>
      <c r="Q486" s="960"/>
      <c r="R486" s="960"/>
      <c r="S486" s="962"/>
      <c r="T486" s="960"/>
      <c r="U486" s="962"/>
      <c r="V486" s="960"/>
      <c r="W486" s="960"/>
    </row>
    <row r="487" spans="1:23" ht="15.75" customHeight="1" x14ac:dyDescent="0.2">
      <c r="A487" s="958"/>
      <c r="B487" s="960"/>
      <c r="C487" s="960"/>
      <c r="D487" s="960"/>
      <c r="E487" s="960"/>
      <c r="F487" s="960"/>
      <c r="G487" s="960"/>
      <c r="H487" s="960"/>
      <c r="I487" s="960"/>
      <c r="J487" s="960"/>
      <c r="K487" s="960"/>
      <c r="L487" s="960"/>
      <c r="M487" s="960"/>
      <c r="N487" s="960"/>
      <c r="O487" s="960"/>
      <c r="P487" s="960"/>
      <c r="Q487" s="960"/>
      <c r="R487" s="960"/>
      <c r="S487" s="962"/>
      <c r="T487" s="960"/>
      <c r="U487" s="962"/>
      <c r="V487" s="960"/>
      <c r="W487" s="960"/>
    </row>
    <row r="488" spans="1:23" ht="15.75" customHeight="1" x14ac:dyDescent="0.2">
      <c r="A488" s="958"/>
      <c r="B488" s="960"/>
      <c r="C488" s="960"/>
      <c r="D488" s="960"/>
      <c r="E488" s="960"/>
      <c r="F488" s="960"/>
      <c r="G488" s="960"/>
      <c r="H488" s="960"/>
      <c r="I488" s="960"/>
      <c r="J488" s="960"/>
      <c r="K488" s="960"/>
      <c r="L488" s="960"/>
      <c r="M488" s="960"/>
      <c r="N488" s="960"/>
      <c r="O488" s="960"/>
      <c r="P488" s="960"/>
      <c r="Q488" s="960"/>
      <c r="R488" s="960"/>
      <c r="S488" s="962"/>
      <c r="T488" s="960"/>
      <c r="U488" s="962"/>
      <c r="V488" s="960"/>
      <c r="W488" s="960"/>
    </row>
    <row r="489" spans="1:23" ht="15.75" customHeight="1" x14ac:dyDescent="0.2">
      <c r="A489" s="958"/>
      <c r="B489" s="960"/>
      <c r="C489" s="960"/>
      <c r="D489" s="960"/>
      <c r="E489" s="960"/>
      <c r="F489" s="960"/>
      <c r="G489" s="960"/>
      <c r="H489" s="960"/>
      <c r="I489" s="960"/>
      <c r="J489" s="960"/>
      <c r="K489" s="960"/>
      <c r="L489" s="960"/>
      <c r="M489" s="960"/>
      <c r="N489" s="960"/>
      <c r="O489" s="960"/>
      <c r="P489" s="960"/>
      <c r="Q489" s="960"/>
      <c r="R489" s="960"/>
      <c r="S489" s="962"/>
      <c r="T489" s="960"/>
      <c r="U489" s="962"/>
      <c r="V489" s="960"/>
      <c r="W489" s="960"/>
    </row>
    <row r="490" spans="1:23" ht="15.75" customHeight="1" x14ac:dyDescent="0.2">
      <c r="A490" s="958"/>
      <c r="B490" s="960"/>
      <c r="C490" s="960"/>
      <c r="D490" s="960"/>
      <c r="E490" s="960"/>
      <c r="F490" s="960"/>
      <c r="G490" s="960"/>
      <c r="H490" s="960"/>
      <c r="I490" s="960"/>
      <c r="J490" s="960"/>
      <c r="K490" s="960"/>
      <c r="L490" s="960"/>
      <c r="M490" s="960"/>
      <c r="N490" s="960"/>
      <c r="O490" s="960"/>
      <c r="P490" s="960"/>
      <c r="Q490" s="960"/>
      <c r="R490" s="960"/>
      <c r="S490" s="962"/>
      <c r="T490" s="960"/>
      <c r="U490" s="962"/>
      <c r="V490" s="960"/>
      <c r="W490" s="960"/>
    </row>
    <row r="491" spans="1:23" ht="15.75" customHeight="1" x14ac:dyDescent="0.2">
      <c r="A491" s="958"/>
      <c r="B491" s="960"/>
      <c r="C491" s="960"/>
      <c r="D491" s="960"/>
      <c r="E491" s="960"/>
      <c r="F491" s="960"/>
      <c r="G491" s="960"/>
      <c r="H491" s="960"/>
      <c r="I491" s="960"/>
      <c r="J491" s="960"/>
      <c r="K491" s="960"/>
      <c r="L491" s="960"/>
      <c r="M491" s="960"/>
      <c r="N491" s="960"/>
      <c r="O491" s="960"/>
      <c r="P491" s="960"/>
      <c r="Q491" s="960"/>
      <c r="R491" s="960"/>
      <c r="S491" s="962"/>
      <c r="T491" s="960"/>
      <c r="U491" s="962"/>
      <c r="V491" s="960"/>
      <c r="W491" s="960"/>
    </row>
    <row r="492" spans="1:23" ht="15.75" customHeight="1" x14ac:dyDescent="0.2">
      <c r="A492" s="958"/>
      <c r="B492" s="960"/>
      <c r="C492" s="960"/>
      <c r="D492" s="960"/>
      <c r="E492" s="960"/>
      <c r="F492" s="960"/>
      <c r="G492" s="960"/>
      <c r="H492" s="960"/>
      <c r="I492" s="960"/>
      <c r="J492" s="960"/>
      <c r="K492" s="960"/>
      <c r="L492" s="960"/>
      <c r="M492" s="960"/>
      <c r="N492" s="960"/>
      <c r="O492" s="960"/>
      <c r="P492" s="960"/>
      <c r="Q492" s="960"/>
      <c r="R492" s="960"/>
      <c r="S492" s="962"/>
      <c r="T492" s="960"/>
      <c r="U492" s="962"/>
      <c r="V492" s="960"/>
      <c r="W492" s="960"/>
    </row>
    <row r="493" spans="1:23" ht="15.75" customHeight="1" x14ac:dyDescent="0.2">
      <c r="A493" s="958"/>
      <c r="B493" s="960"/>
      <c r="C493" s="960"/>
      <c r="D493" s="960"/>
      <c r="E493" s="960"/>
      <c r="F493" s="960"/>
      <c r="G493" s="960"/>
      <c r="H493" s="960"/>
      <c r="I493" s="960"/>
      <c r="J493" s="960"/>
      <c r="K493" s="960"/>
      <c r="L493" s="960"/>
      <c r="M493" s="960"/>
      <c r="N493" s="960"/>
      <c r="O493" s="960"/>
      <c r="P493" s="960"/>
      <c r="Q493" s="960"/>
      <c r="R493" s="960"/>
      <c r="S493" s="962"/>
      <c r="T493" s="960"/>
      <c r="U493" s="962"/>
      <c r="V493" s="960"/>
      <c r="W493" s="960"/>
    </row>
    <row r="494" spans="1:23" ht="15.75" customHeight="1" x14ac:dyDescent="0.2">
      <c r="A494" s="958"/>
      <c r="B494" s="960"/>
      <c r="C494" s="960"/>
      <c r="D494" s="960"/>
      <c r="E494" s="960"/>
      <c r="F494" s="960"/>
      <c r="G494" s="960"/>
      <c r="H494" s="960"/>
      <c r="I494" s="960"/>
      <c r="J494" s="960"/>
      <c r="K494" s="960"/>
      <c r="L494" s="960"/>
      <c r="M494" s="960"/>
      <c r="N494" s="960"/>
      <c r="O494" s="960"/>
      <c r="P494" s="960"/>
      <c r="Q494" s="960"/>
      <c r="R494" s="960"/>
      <c r="S494" s="962"/>
      <c r="T494" s="960"/>
      <c r="U494" s="962"/>
      <c r="V494" s="960"/>
      <c r="W494" s="960"/>
    </row>
    <row r="495" spans="1:23" ht="15.75" customHeight="1" x14ac:dyDescent="0.2">
      <c r="A495" s="958"/>
      <c r="B495" s="960"/>
      <c r="C495" s="960"/>
      <c r="D495" s="960"/>
      <c r="E495" s="960"/>
      <c r="F495" s="960"/>
      <c r="G495" s="960"/>
      <c r="H495" s="960"/>
      <c r="I495" s="960"/>
      <c r="J495" s="960"/>
      <c r="K495" s="960"/>
      <c r="L495" s="960"/>
      <c r="M495" s="960"/>
      <c r="N495" s="960"/>
      <c r="O495" s="960"/>
      <c r="P495" s="960"/>
      <c r="Q495" s="960"/>
      <c r="R495" s="960"/>
      <c r="S495" s="962"/>
      <c r="T495" s="960"/>
      <c r="U495" s="962"/>
      <c r="V495" s="960"/>
      <c r="W495" s="960"/>
    </row>
    <row r="496" spans="1:23" ht="15.75" customHeight="1" x14ac:dyDescent="0.2">
      <c r="A496" s="958"/>
      <c r="B496" s="960"/>
      <c r="C496" s="960"/>
      <c r="D496" s="960"/>
      <c r="E496" s="960"/>
      <c r="F496" s="960"/>
      <c r="G496" s="960"/>
      <c r="H496" s="960"/>
      <c r="I496" s="960"/>
      <c r="J496" s="960"/>
      <c r="K496" s="960"/>
      <c r="L496" s="960"/>
      <c r="M496" s="960"/>
      <c r="N496" s="960"/>
      <c r="O496" s="960"/>
      <c r="P496" s="960"/>
      <c r="Q496" s="960"/>
      <c r="R496" s="960"/>
      <c r="S496" s="962"/>
      <c r="T496" s="960"/>
      <c r="U496" s="962"/>
      <c r="V496" s="960"/>
      <c r="W496" s="960"/>
    </row>
    <row r="497" spans="1:23" ht="15.75" customHeight="1" x14ac:dyDescent="0.2">
      <c r="A497" s="958"/>
      <c r="B497" s="960"/>
      <c r="C497" s="960"/>
      <c r="D497" s="960"/>
      <c r="E497" s="960"/>
      <c r="F497" s="960"/>
      <c r="G497" s="960"/>
      <c r="H497" s="960"/>
      <c r="I497" s="960"/>
      <c r="J497" s="960"/>
      <c r="K497" s="960"/>
      <c r="L497" s="960"/>
      <c r="M497" s="960"/>
      <c r="N497" s="960"/>
      <c r="O497" s="960"/>
      <c r="P497" s="960"/>
      <c r="Q497" s="960"/>
      <c r="R497" s="960"/>
      <c r="S497" s="962"/>
      <c r="T497" s="960"/>
      <c r="U497" s="962"/>
      <c r="V497" s="960"/>
      <c r="W497" s="960"/>
    </row>
    <row r="498" spans="1:23" ht="15.75" customHeight="1" x14ac:dyDescent="0.2">
      <c r="A498" s="958"/>
      <c r="B498" s="960"/>
      <c r="C498" s="960"/>
      <c r="D498" s="960"/>
      <c r="E498" s="960"/>
      <c r="F498" s="960"/>
      <c r="G498" s="960"/>
      <c r="H498" s="960"/>
      <c r="I498" s="960"/>
      <c r="J498" s="960"/>
      <c r="K498" s="960"/>
      <c r="L498" s="960"/>
      <c r="M498" s="960"/>
      <c r="N498" s="960"/>
      <c r="O498" s="960"/>
      <c r="P498" s="960"/>
      <c r="Q498" s="960"/>
      <c r="R498" s="960"/>
      <c r="S498" s="962"/>
      <c r="T498" s="960"/>
      <c r="U498" s="962"/>
      <c r="V498" s="960"/>
      <c r="W498" s="960"/>
    </row>
    <row r="499" spans="1:23" ht="15.75" customHeight="1" x14ac:dyDescent="0.2">
      <c r="A499" s="958"/>
      <c r="B499" s="960"/>
      <c r="C499" s="960"/>
      <c r="D499" s="960"/>
      <c r="E499" s="960"/>
      <c r="F499" s="960"/>
      <c r="G499" s="960"/>
      <c r="H499" s="960"/>
      <c r="I499" s="960"/>
      <c r="J499" s="960"/>
      <c r="K499" s="960"/>
      <c r="L499" s="960"/>
      <c r="M499" s="960"/>
      <c r="N499" s="960"/>
      <c r="O499" s="960"/>
      <c r="P499" s="960"/>
      <c r="Q499" s="960"/>
      <c r="R499" s="960"/>
      <c r="S499" s="962"/>
      <c r="T499" s="960"/>
      <c r="U499" s="962"/>
      <c r="V499" s="960"/>
      <c r="W499" s="960"/>
    </row>
    <row r="500" spans="1:23" ht="15.75" customHeight="1" x14ac:dyDescent="0.2">
      <c r="A500" s="958"/>
      <c r="B500" s="960"/>
      <c r="C500" s="960"/>
      <c r="D500" s="960"/>
      <c r="E500" s="960"/>
      <c r="F500" s="960"/>
      <c r="G500" s="960"/>
      <c r="H500" s="960"/>
      <c r="I500" s="960"/>
      <c r="J500" s="960"/>
      <c r="K500" s="960"/>
      <c r="L500" s="960"/>
      <c r="M500" s="960"/>
      <c r="N500" s="960"/>
      <c r="O500" s="960"/>
      <c r="P500" s="960"/>
      <c r="Q500" s="960"/>
      <c r="R500" s="960"/>
      <c r="S500" s="962"/>
      <c r="T500" s="960"/>
      <c r="U500" s="962"/>
      <c r="V500" s="960"/>
      <c r="W500" s="960"/>
    </row>
    <row r="501" spans="1:23" ht="15.75" customHeight="1" x14ac:dyDescent="0.2">
      <c r="A501" s="958"/>
      <c r="B501" s="960"/>
      <c r="C501" s="960"/>
      <c r="D501" s="960"/>
      <c r="E501" s="960"/>
      <c r="F501" s="960"/>
      <c r="G501" s="960"/>
      <c r="H501" s="960"/>
      <c r="I501" s="960"/>
      <c r="J501" s="960"/>
      <c r="K501" s="960"/>
      <c r="L501" s="960"/>
      <c r="M501" s="960"/>
      <c r="N501" s="960"/>
      <c r="O501" s="960"/>
      <c r="P501" s="960"/>
      <c r="Q501" s="960"/>
      <c r="R501" s="960"/>
      <c r="S501" s="962"/>
      <c r="T501" s="960"/>
      <c r="U501" s="962"/>
      <c r="V501" s="960"/>
      <c r="W501" s="960"/>
    </row>
    <row r="502" spans="1:23" ht="15.75" customHeight="1" x14ac:dyDescent="0.2">
      <c r="A502" s="958"/>
      <c r="B502" s="960"/>
      <c r="C502" s="960"/>
      <c r="D502" s="960"/>
      <c r="E502" s="960"/>
      <c r="F502" s="960"/>
      <c r="G502" s="960"/>
      <c r="H502" s="960"/>
      <c r="I502" s="960"/>
      <c r="J502" s="960"/>
      <c r="K502" s="960"/>
      <c r="L502" s="960"/>
      <c r="M502" s="960"/>
      <c r="N502" s="960"/>
      <c r="O502" s="960"/>
      <c r="P502" s="960"/>
      <c r="Q502" s="960"/>
      <c r="R502" s="960"/>
      <c r="S502" s="962"/>
      <c r="T502" s="960"/>
      <c r="U502" s="962"/>
      <c r="V502" s="960"/>
      <c r="W502" s="960"/>
    </row>
    <row r="503" spans="1:23" ht="15.75" customHeight="1" x14ac:dyDescent="0.2">
      <c r="A503" s="958"/>
      <c r="B503" s="960"/>
      <c r="C503" s="960"/>
      <c r="D503" s="960"/>
      <c r="E503" s="960"/>
      <c r="F503" s="960"/>
      <c r="G503" s="960"/>
      <c r="H503" s="960"/>
      <c r="I503" s="960"/>
      <c r="J503" s="960"/>
      <c r="K503" s="960"/>
      <c r="L503" s="960"/>
      <c r="M503" s="960"/>
      <c r="N503" s="960"/>
      <c r="O503" s="960"/>
      <c r="P503" s="960"/>
      <c r="Q503" s="960"/>
      <c r="R503" s="960"/>
      <c r="S503" s="962"/>
      <c r="T503" s="960"/>
      <c r="U503" s="962"/>
      <c r="V503" s="960"/>
      <c r="W503" s="960"/>
    </row>
    <row r="504" spans="1:23" ht="15.75" customHeight="1" x14ac:dyDescent="0.2">
      <c r="A504" s="958"/>
      <c r="B504" s="960"/>
      <c r="C504" s="960"/>
      <c r="D504" s="960"/>
      <c r="E504" s="960"/>
      <c r="F504" s="960"/>
      <c r="G504" s="960"/>
      <c r="H504" s="960"/>
      <c r="I504" s="960"/>
      <c r="J504" s="960"/>
      <c r="K504" s="960"/>
      <c r="L504" s="960"/>
      <c r="M504" s="960"/>
      <c r="N504" s="960"/>
      <c r="O504" s="960"/>
      <c r="P504" s="960"/>
      <c r="Q504" s="960"/>
      <c r="R504" s="960"/>
      <c r="S504" s="962"/>
      <c r="T504" s="960"/>
      <c r="U504" s="962"/>
      <c r="V504" s="960"/>
      <c r="W504" s="960"/>
    </row>
    <row r="505" spans="1:23" ht="15.75" customHeight="1" x14ac:dyDescent="0.2">
      <c r="A505" s="958"/>
      <c r="B505" s="960"/>
      <c r="C505" s="960"/>
      <c r="D505" s="960"/>
      <c r="E505" s="960"/>
      <c r="F505" s="960"/>
      <c r="G505" s="960"/>
      <c r="H505" s="960"/>
      <c r="I505" s="960"/>
      <c r="J505" s="960"/>
      <c r="K505" s="960"/>
      <c r="L505" s="960"/>
      <c r="M505" s="960"/>
      <c r="N505" s="960"/>
      <c r="O505" s="960"/>
      <c r="P505" s="960"/>
      <c r="Q505" s="960"/>
      <c r="R505" s="960"/>
      <c r="S505" s="962"/>
      <c r="T505" s="960"/>
      <c r="U505" s="962"/>
      <c r="V505" s="960"/>
      <c r="W505" s="960"/>
    </row>
    <row r="506" spans="1:23" ht="15.75" customHeight="1" x14ac:dyDescent="0.2">
      <c r="A506" s="958"/>
      <c r="B506" s="960"/>
      <c r="C506" s="960"/>
      <c r="D506" s="960"/>
      <c r="E506" s="960"/>
      <c r="F506" s="960"/>
      <c r="G506" s="960"/>
      <c r="H506" s="960"/>
      <c r="I506" s="960"/>
      <c r="J506" s="960"/>
      <c r="K506" s="960"/>
      <c r="L506" s="960"/>
      <c r="M506" s="960"/>
      <c r="N506" s="960"/>
      <c r="O506" s="960"/>
      <c r="P506" s="960"/>
      <c r="Q506" s="960"/>
      <c r="R506" s="960"/>
      <c r="S506" s="962"/>
      <c r="T506" s="960"/>
      <c r="U506" s="962"/>
      <c r="V506" s="960"/>
      <c r="W506" s="960"/>
    </row>
    <row r="507" spans="1:23" ht="15.75" customHeight="1" x14ac:dyDescent="0.2">
      <c r="A507" s="958"/>
      <c r="B507" s="960"/>
      <c r="C507" s="960"/>
      <c r="D507" s="960"/>
      <c r="E507" s="960"/>
      <c r="F507" s="960"/>
      <c r="G507" s="960"/>
      <c r="H507" s="960"/>
      <c r="I507" s="960"/>
      <c r="J507" s="960"/>
      <c r="K507" s="960"/>
      <c r="L507" s="960"/>
      <c r="M507" s="960"/>
      <c r="N507" s="960"/>
      <c r="O507" s="960"/>
      <c r="P507" s="960"/>
      <c r="Q507" s="960"/>
      <c r="R507" s="960"/>
      <c r="S507" s="962"/>
      <c r="T507" s="960"/>
      <c r="U507" s="962"/>
      <c r="V507" s="960"/>
      <c r="W507" s="960"/>
    </row>
    <row r="508" spans="1:23" ht="15.75" customHeight="1" x14ac:dyDescent="0.2">
      <c r="A508" s="958"/>
      <c r="B508" s="960"/>
      <c r="C508" s="960"/>
      <c r="D508" s="960"/>
      <c r="E508" s="960"/>
      <c r="F508" s="960"/>
      <c r="G508" s="960"/>
      <c r="H508" s="960"/>
      <c r="I508" s="960"/>
      <c r="J508" s="960"/>
      <c r="K508" s="960"/>
      <c r="L508" s="960"/>
      <c r="M508" s="960"/>
      <c r="N508" s="960"/>
      <c r="O508" s="960"/>
      <c r="P508" s="960"/>
      <c r="Q508" s="960"/>
      <c r="R508" s="960"/>
      <c r="S508" s="962"/>
      <c r="T508" s="960"/>
      <c r="U508" s="962"/>
      <c r="V508" s="960"/>
      <c r="W508" s="960"/>
    </row>
    <row r="509" spans="1:23" ht="15.75" customHeight="1" x14ac:dyDescent="0.2">
      <c r="A509" s="958"/>
      <c r="B509" s="960"/>
      <c r="C509" s="960"/>
      <c r="D509" s="960"/>
      <c r="E509" s="960"/>
      <c r="F509" s="960"/>
      <c r="G509" s="960"/>
      <c r="H509" s="960"/>
      <c r="I509" s="960"/>
      <c r="J509" s="960"/>
      <c r="K509" s="960"/>
      <c r="L509" s="960"/>
      <c r="M509" s="960"/>
      <c r="N509" s="960"/>
      <c r="O509" s="960"/>
      <c r="P509" s="960"/>
      <c r="Q509" s="960"/>
      <c r="R509" s="960"/>
      <c r="S509" s="962"/>
      <c r="T509" s="960"/>
      <c r="U509" s="962"/>
      <c r="V509" s="960"/>
      <c r="W509" s="960"/>
    </row>
    <row r="510" spans="1:23" ht="15.75" customHeight="1" x14ac:dyDescent="0.2">
      <c r="A510" s="958"/>
      <c r="B510" s="960"/>
      <c r="C510" s="960"/>
      <c r="D510" s="960"/>
      <c r="E510" s="960"/>
      <c r="F510" s="960"/>
      <c r="G510" s="960"/>
      <c r="H510" s="960"/>
      <c r="I510" s="960"/>
      <c r="J510" s="960"/>
      <c r="K510" s="960"/>
      <c r="L510" s="960"/>
      <c r="M510" s="960"/>
      <c r="N510" s="960"/>
      <c r="O510" s="960"/>
      <c r="P510" s="960"/>
      <c r="Q510" s="960"/>
      <c r="R510" s="960"/>
      <c r="S510" s="962"/>
      <c r="T510" s="960"/>
      <c r="U510" s="962"/>
      <c r="V510" s="960"/>
      <c r="W510" s="960"/>
    </row>
    <row r="511" spans="1:23" ht="15.75" customHeight="1" x14ac:dyDescent="0.2">
      <c r="A511" s="958"/>
      <c r="B511" s="960"/>
      <c r="C511" s="960"/>
      <c r="D511" s="960"/>
      <c r="E511" s="960"/>
      <c r="F511" s="960"/>
      <c r="G511" s="960"/>
      <c r="H511" s="960"/>
      <c r="I511" s="960"/>
      <c r="J511" s="960"/>
      <c r="K511" s="960"/>
      <c r="L511" s="960"/>
      <c r="M511" s="960"/>
      <c r="N511" s="960"/>
      <c r="O511" s="960"/>
      <c r="P511" s="960"/>
      <c r="Q511" s="960"/>
      <c r="R511" s="960"/>
      <c r="S511" s="962"/>
      <c r="T511" s="960"/>
      <c r="U511" s="962"/>
      <c r="V511" s="960"/>
      <c r="W511" s="960"/>
    </row>
    <row r="512" spans="1:23" ht="15.75" customHeight="1" x14ac:dyDescent="0.2">
      <c r="A512" s="958"/>
      <c r="B512" s="960"/>
      <c r="C512" s="960"/>
      <c r="D512" s="960"/>
      <c r="E512" s="960"/>
      <c r="F512" s="960"/>
      <c r="G512" s="960"/>
      <c r="H512" s="960"/>
      <c r="I512" s="960"/>
      <c r="J512" s="960"/>
      <c r="K512" s="960"/>
      <c r="L512" s="960"/>
      <c r="M512" s="960"/>
      <c r="N512" s="960"/>
      <c r="O512" s="960"/>
      <c r="P512" s="960"/>
      <c r="Q512" s="960"/>
      <c r="R512" s="960"/>
      <c r="S512" s="962"/>
      <c r="T512" s="960"/>
      <c r="U512" s="962"/>
      <c r="V512" s="960"/>
      <c r="W512" s="960"/>
    </row>
    <row r="513" spans="1:23" ht="15.75" customHeight="1" x14ac:dyDescent="0.2">
      <c r="A513" s="958"/>
      <c r="B513" s="960"/>
      <c r="C513" s="960"/>
      <c r="D513" s="960"/>
      <c r="E513" s="960"/>
      <c r="F513" s="960"/>
      <c r="G513" s="960"/>
      <c r="H513" s="960"/>
      <c r="I513" s="960"/>
      <c r="J513" s="960"/>
      <c r="K513" s="960"/>
      <c r="L513" s="960"/>
      <c r="M513" s="960"/>
      <c r="N513" s="960"/>
      <c r="O513" s="960"/>
      <c r="P513" s="960"/>
      <c r="Q513" s="960"/>
      <c r="R513" s="960"/>
      <c r="S513" s="962"/>
      <c r="T513" s="960"/>
      <c r="U513" s="962"/>
      <c r="V513" s="960"/>
      <c r="W513" s="960"/>
    </row>
    <row r="514" spans="1:23" ht="15.75" customHeight="1" x14ac:dyDescent="0.2">
      <c r="A514" s="958"/>
      <c r="B514" s="960"/>
      <c r="C514" s="960"/>
      <c r="D514" s="960"/>
      <c r="E514" s="960"/>
      <c r="F514" s="960"/>
      <c r="G514" s="960"/>
      <c r="H514" s="960"/>
      <c r="I514" s="960"/>
      <c r="J514" s="960"/>
      <c r="K514" s="960"/>
      <c r="L514" s="960"/>
      <c r="M514" s="960"/>
      <c r="N514" s="960"/>
      <c r="O514" s="960"/>
      <c r="P514" s="960"/>
      <c r="Q514" s="960"/>
      <c r="R514" s="960"/>
      <c r="S514" s="962"/>
      <c r="T514" s="960"/>
      <c r="U514" s="962"/>
      <c r="V514" s="960"/>
      <c r="W514" s="960"/>
    </row>
    <row r="515" spans="1:23" ht="15.75" customHeight="1" x14ac:dyDescent="0.2">
      <c r="A515" s="958"/>
      <c r="B515" s="960"/>
      <c r="C515" s="960"/>
      <c r="D515" s="960"/>
      <c r="E515" s="960"/>
      <c r="F515" s="960"/>
      <c r="G515" s="960"/>
      <c r="H515" s="960"/>
      <c r="I515" s="960"/>
      <c r="J515" s="960"/>
      <c r="K515" s="960"/>
      <c r="L515" s="960"/>
      <c r="M515" s="960"/>
      <c r="N515" s="960"/>
      <c r="O515" s="960"/>
      <c r="P515" s="960"/>
      <c r="Q515" s="960"/>
      <c r="R515" s="960"/>
      <c r="S515" s="962"/>
      <c r="T515" s="960"/>
      <c r="U515" s="962"/>
      <c r="V515" s="960"/>
      <c r="W515" s="960"/>
    </row>
    <row r="516" spans="1:23" ht="15.75" customHeight="1" x14ac:dyDescent="0.2">
      <c r="A516" s="958"/>
      <c r="B516" s="960"/>
      <c r="C516" s="960"/>
      <c r="D516" s="960"/>
      <c r="E516" s="960"/>
      <c r="F516" s="960"/>
      <c r="G516" s="960"/>
      <c r="H516" s="960"/>
      <c r="I516" s="960"/>
      <c r="J516" s="960"/>
      <c r="K516" s="960"/>
      <c r="L516" s="960"/>
      <c r="M516" s="960"/>
      <c r="N516" s="960"/>
      <c r="O516" s="960"/>
      <c r="P516" s="960"/>
      <c r="Q516" s="960"/>
      <c r="R516" s="960"/>
      <c r="S516" s="962"/>
      <c r="T516" s="960"/>
      <c r="U516" s="962"/>
      <c r="V516" s="960"/>
      <c r="W516" s="960"/>
    </row>
    <row r="517" spans="1:23" ht="15.75" customHeight="1" x14ac:dyDescent="0.2">
      <c r="A517" s="958"/>
      <c r="B517" s="960"/>
      <c r="C517" s="960"/>
      <c r="D517" s="960"/>
      <c r="E517" s="960"/>
      <c r="F517" s="960"/>
      <c r="G517" s="960"/>
      <c r="H517" s="960"/>
      <c r="I517" s="960"/>
      <c r="J517" s="960"/>
      <c r="K517" s="960"/>
      <c r="L517" s="960"/>
      <c r="M517" s="960"/>
      <c r="N517" s="960"/>
      <c r="O517" s="960"/>
      <c r="P517" s="960"/>
      <c r="Q517" s="960"/>
      <c r="R517" s="960"/>
      <c r="S517" s="962"/>
      <c r="T517" s="960"/>
      <c r="U517" s="962"/>
      <c r="V517" s="960"/>
      <c r="W517" s="960"/>
    </row>
    <row r="518" spans="1:23" ht="15.75" customHeight="1" x14ac:dyDescent="0.2">
      <c r="A518" s="958"/>
      <c r="B518" s="960"/>
      <c r="C518" s="960"/>
      <c r="D518" s="960"/>
      <c r="E518" s="960"/>
      <c r="F518" s="960"/>
      <c r="G518" s="960"/>
      <c r="H518" s="960"/>
      <c r="I518" s="960"/>
      <c r="J518" s="960"/>
      <c r="K518" s="960"/>
      <c r="L518" s="960"/>
      <c r="M518" s="960"/>
      <c r="N518" s="960"/>
      <c r="O518" s="960"/>
      <c r="P518" s="960"/>
      <c r="Q518" s="960"/>
      <c r="R518" s="960"/>
      <c r="S518" s="962"/>
      <c r="T518" s="960"/>
      <c r="U518" s="962"/>
      <c r="V518" s="960"/>
      <c r="W518" s="960"/>
    </row>
    <row r="519" spans="1:23" ht="15.75" customHeight="1" x14ac:dyDescent="0.2">
      <c r="A519" s="958"/>
      <c r="B519" s="960"/>
      <c r="C519" s="960"/>
      <c r="D519" s="960"/>
      <c r="E519" s="960"/>
      <c r="F519" s="960"/>
      <c r="G519" s="960"/>
      <c r="H519" s="960"/>
      <c r="I519" s="960"/>
      <c r="J519" s="960"/>
      <c r="K519" s="960"/>
      <c r="L519" s="960"/>
      <c r="M519" s="960"/>
      <c r="N519" s="960"/>
      <c r="O519" s="960"/>
      <c r="P519" s="960"/>
      <c r="Q519" s="960"/>
      <c r="R519" s="960"/>
      <c r="S519" s="962"/>
      <c r="T519" s="960"/>
      <c r="U519" s="962"/>
      <c r="V519" s="960"/>
      <c r="W519" s="960"/>
    </row>
    <row r="520" spans="1:23" ht="15.75" customHeight="1" x14ac:dyDescent="0.2">
      <c r="A520" s="958"/>
      <c r="B520" s="960"/>
      <c r="C520" s="960"/>
      <c r="D520" s="960"/>
      <c r="E520" s="960"/>
      <c r="F520" s="960"/>
      <c r="G520" s="960"/>
      <c r="H520" s="960"/>
      <c r="I520" s="960"/>
      <c r="J520" s="960"/>
      <c r="K520" s="960"/>
      <c r="L520" s="960"/>
      <c r="M520" s="960"/>
      <c r="N520" s="960"/>
      <c r="O520" s="960"/>
      <c r="P520" s="960"/>
      <c r="Q520" s="960"/>
      <c r="R520" s="960"/>
      <c r="S520" s="962"/>
      <c r="T520" s="960"/>
      <c r="U520" s="962"/>
      <c r="V520" s="960"/>
      <c r="W520" s="960"/>
    </row>
    <row r="521" spans="1:23" ht="15.75" customHeight="1" x14ac:dyDescent="0.2">
      <c r="A521" s="958"/>
      <c r="B521" s="960"/>
      <c r="C521" s="960"/>
      <c r="D521" s="960"/>
      <c r="E521" s="960"/>
      <c r="F521" s="960"/>
      <c r="G521" s="960"/>
      <c r="H521" s="960"/>
      <c r="I521" s="960"/>
      <c r="J521" s="960"/>
      <c r="K521" s="960"/>
      <c r="L521" s="960"/>
      <c r="M521" s="960"/>
      <c r="N521" s="960"/>
      <c r="O521" s="960"/>
      <c r="P521" s="960"/>
      <c r="Q521" s="960"/>
      <c r="R521" s="960"/>
      <c r="S521" s="962"/>
      <c r="T521" s="960"/>
      <c r="U521" s="962"/>
      <c r="V521" s="960"/>
      <c r="W521" s="960"/>
    </row>
    <row r="522" spans="1:23" ht="15.75" customHeight="1" x14ac:dyDescent="0.2">
      <c r="A522" s="958"/>
      <c r="B522" s="960"/>
      <c r="C522" s="960"/>
      <c r="D522" s="960"/>
      <c r="E522" s="960"/>
      <c r="F522" s="960"/>
      <c r="G522" s="960"/>
      <c r="H522" s="960"/>
      <c r="I522" s="960"/>
      <c r="J522" s="960"/>
      <c r="K522" s="960"/>
      <c r="L522" s="960"/>
      <c r="M522" s="960"/>
      <c r="N522" s="960"/>
      <c r="O522" s="960"/>
      <c r="P522" s="960"/>
      <c r="Q522" s="960"/>
      <c r="R522" s="960"/>
      <c r="S522" s="962"/>
      <c r="T522" s="960"/>
      <c r="U522" s="962"/>
      <c r="V522" s="960"/>
      <c r="W522" s="960"/>
    </row>
    <row r="523" spans="1:23" ht="15.75" customHeight="1" x14ac:dyDescent="0.2">
      <c r="A523" s="958"/>
      <c r="B523" s="960"/>
      <c r="C523" s="960"/>
      <c r="D523" s="960"/>
      <c r="E523" s="960"/>
      <c r="F523" s="960"/>
      <c r="G523" s="960"/>
      <c r="H523" s="960"/>
      <c r="I523" s="960"/>
      <c r="J523" s="960"/>
      <c r="K523" s="960"/>
      <c r="L523" s="960"/>
      <c r="M523" s="960"/>
      <c r="N523" s="960"/>
      <c r="O523" s="960"/>
      <c r="P523" s="960"/>
      <c r="Q523" s="960"/>
      <c r="R523" s="960"/>
      <c r="S523" s="962"/>
      <c r="T523" s="960"/>
      <c r="U523" s="962"/>
      <c r="V523" s="960"/>
      <c r="W523" s="960"/>
    </row>
    <row r="524" spans="1:23" ht="15.75" customHeight="1" x14ac:dyDescent="0.2">
      <c r="A524" s="958"/>
      <c r="B524" s="960"/>
      <c r="C524" s="960"/>
      <c r="D524" s="960"/>
      <c r="E524" s="960"/>
      <c r="F524" s="960"/>
      <c r="G524" s="960"/>
      <c r="H524" s="960"/>
      <c r="I524" s="960"/>
      <c r="J524" s="960"/>
      <c r="K524" s="960"/>
      <c r="L524" s="960"/>
      <c r="M524" s="960"/>
      <c r="N524" s="960"/>
      <c r="O524" s="960"/>
      <c r="P524" s="960"/>
      <c r="Q524" s="960"/>
      <c r="R524" s="960"/>
      <c r="S524" s="962"/>
      <c r="T524" s="960"/>
      <c r="U524" s="962"/>
      <c r="V524" s="960"/>
      <c r="W524" s="960"/>
    </row>
    <row r="525" spans="1:23" ht="15.75" customHeight="1" x14ac:dyDescent="0.2">
      <c r="A525" s="958"/>
      <c r="B525" s="960"/>
      <c r="C525" s="960"/>
      <c r="D525" s="960"/>
      <c r="E525" s="960"/>
      <c r="F525" s="960"/>
      <c r="G525" s="960"/>
      <c r="H525" s="960"/>
      <c r="I525" s="960"/>
      <c r="J525" s="960"/>
      <c r="K525" s="960"/>
      <c r="L525" s="960"/>
      <c r="M525" s="960"/>
      <c r="N525" s="960"/>
      <c r="O525" s="960"/>
      <c r="P525" s="960"/>
      <c r="Q525" s="960"/>
      <c r="R525" s="960"/>
      <c r="S525" s="962"/>
      <c r="T525" s="960"/>
      <c r="U525" s="962"/>
      <c r="V525" s="960"/>
      <c r="W525" s="960"/>
    </row>
    <row r="526" spans="1:23" ht="15.75" customHeight="1" x14ac:dyDescent="0.2">
      <c r="A526" s="958"/>
      <c r="B526" s="960"/>
      <c r="C526" s="960"/>
      <c r="D526" s="960"/>
      <c r="E526" s="960"/>
      <c r="F526" s="960"/>
      <c r="G526" s="960"/>
      <c r="H526" s="960"/>
      <c r="I526" s="960"/>
      <c r="J526" s="960"/>
      <c r="K526" s="960"/>
      <c r="L526" s="960"/>
      <c r="M526" s="960"/>
      <c r="N526" s="960"/>
      <c r="O526" s="960"/>
      <c r="P526" s="960"/>
      <c r="Q526" s="960"/>
      <c r="R526" s="960"/>
      <c r="S526" s="962"/>
      <c r="T526" s="960"/>
      <c r="U526" s="962"/>
      <c r="V526" s="960"/>
      <c r="W526" s="960"/>
    </row>
    <row r="527" spans="1:23" ht="15.75" customHeight="1" x14ac:dyDescent="0.2">
      <c r="A527" s="958"/>
      <c r="B527" s="960"/>
      <c r="C527" s="960"/>
      <c r="D527" s="960"/>
      <c r="E527" s="960"/>
      <c r="F527" s="960"/>
      <c r="G527" s="960"/>
      <c r="H527" s="960"/>
      <c r="I527" s="960"/>
      <c r="J527" s="960"/>
      <c r="K527" s="960"/>
      <c r="L527" s="960"/>
      <c r="M527" s="960"/>
      <c r="N527" s="960"/>
      <c r="O527" s="960"/>
      <c r="P527" s="960"/>
      <c r="Q527" s="960"/>
      <c r="R527" s="960"/>
      <c r="S527" s="962"/>
      <c r="T527" s="960"/>
      <c r="U527" s="962"/>
      <c r="V527" s="960"/>
      <c r="W527" s="960"/>
    </row>
    <row r="528" spans="1:23" ht="15.75" customHeight="1" x14ac:dyDescent="0.2">
      <c r="A528" s="958"/>
      <c r="B528" s="960"/>
      <c r="C528" s="960"/>
      <c r="D528" s="960"/>
      <c r="E528" s="960"/>
      <c r="F528" s="960"/>
      <c r="G528" s="960"/>
      <c r="H528" s="960"/>
      <c r="I528" s="960"/>
      <c r="J528" s="960"/>
      <c r="K528" s="960"/>
      <c r="L528" s="960"/>
      <c r="M528" s="960"/>
      <c r="N528" s="960"/>
      <c r="O528" s="960"/>
      <c r="P528" s="960"/>
      <c r="Q528" s="960"/>
      <c r="R528" s="960"/>
      <c r="S528" s="962"/>
      <c r="T528" s="960"/>
      <c r="U528" s="962"/>
      <c r="V528" s="960"/>
      <c r="W528" s="960"/>
    </row>
    <row r="529" spans="1:23" ht="15.75" customHeight="1" x14ac:dyDescent="0.2">
      <c r="A529" s="958"/>
      <c r="B529" s="960"/>
      <c r="C529" s="960"/>
      <c r="D529" s="960"/>
      <c r="E529" s="960"/>
      <c r="F529" s="960"/>
      <c r="G529" s="960"/>
      <c r="H529" s="960"/>
      <c r="I529" s="960"/>
      <c r="J529" s="960"/>
      <c r="K529" s="960"/>
      <c r="L529" s="960"/>
      <c r="M529" s="960"/>
      <c r="N529" s="960"/>
      <c r="O529" s="960"/>
      <c r="P529" s="960"/>
      <c r="Q529" s="960"/>
      <c r="R529" s="960"/>
      <c r="S529" s="962"/>
      <c r="T529" s="960"/>
      <c r="U529" s="962"/>
      <c r="V529" s="960"/>
      <c r="W529" s="960"/>
    </row>
    <row r="530" spans="1:23" ht="15.75" customHeight="1" x14ac:dyDescent="0.2">
      <c r="A530" s="958"/>
      <c r="B530" s="960"/>
      <c r="C530" s="960"/>
      <c r="D530" s="960"/>
      <c r="E530" s="960"/>
      <c r="F530" s="960"/>
      <c r="G530" s="960"/>
      <c r="H530" s="960"/>
      <c r="I530" s="960"/>
      <c r="J530" s="960"/>
      <c r="K530" s="960"/>
      <c r="L530" s="960"/>
      <c r="M530" s="960"/>
      <c r="N530" s="960"/>
      <c r="O530" s="960"/>
      <c r="P530" s="960"/>
      <c r="Q530" s="960"/>
      <c r="R530" s="960"/>
      <c r="S530" s="962"/>
      <c r="T530" s="960"/>
      <c r="U530" s="962"/>
      <c r="V530" s="960"/>
      <c r="W530" s="960"/>
    </row>
    <row r="531" spans="1:23" ht="15.75" customHeight="1" x14ac:dyDescent="0.2">
      <c r="A531" s="958"/>
      <c r="B531" s="960"/>
      <c r="C531" s="960"/>
      <c r="D531" s="960"/>
      <c r="E531" s="960"/>
      <c r="F531" s="960"/>
      <c r="G531" s="960"/>
      <c r="H531" s="960"/>
      <c r="I531" s="960"/>
      <c r="J531" s="960"/>
      <c r="K531" s="960"/>
      <c r="L531" s="960"/>
      <c r="M531" s="960"/>
      <c r="N531" s="960"/>
      <c r="O531" s="960"/>
      <c r="P531" s="960"/>
      <c r="Q531" s="960"/>
      <c r="R531" s="960"/>
      <c r="S531" s="962"/>
      <c r="T531" s="960"/>
      <c r="U531" s="962"/>
      <c r="V531" s="960"/>
      <c r="W531" s="960"/>
    </row>
    <row r="532" spans="1:23" ht="15.75" customHeight="1" x14ac:dyDescent="0.2">
      <c r="A532" s="958"/>
      <c r="B532" s="960"/>
      <c r="C532" s="960"/>
      <c r="D532" s="960"/>
      <c r="E532" s="960"/>
      <c r="F532" s="960"/>
      <c r="G532" s="960"/>
      <c r="H532" s="960"/>
      <c r="I532" s="960"/>
      <c r="J532" s="960"/>
      <c r="K532" s="960"/>
      <c r="L532" s="960"/>
      <c r="M532" s="960"/>
      <c r="N532" s="960"/>
      <c r="O532" s="960"/>
      <c r="P532" s="960"/>
      <c r="Q532" s="960"/>
      <c r="R532" s="960"/>
      <c r="S532" s="962"/>
      <c r="T532" s="960"/>
      <c r="U532" s="962"/>
      <c r="V532" s="960"/>
      <c r="W532" s="960"/>
    </row>
    <row r="533" spans="1:23" ht="15.75" customHeight="1" x14ac:dyDescent="0.2">
      <c r="A533" s="958"/>
      <c r="B533" s="960"/>
      <c r="C533" s="960"/>
      <c r="D533" s="960"/>
      <c r="E533" s="960"/>
      <c r="F533" s="960"/>
      <c r="G533" s="960"/>
      <c r="H533" s="960"/>
      <c r="I533" s="960"/>
      <c r="J533" s="960"/>
      <c r="K533" s="960"/>
      <c r="L533" s="960"/>
      <c r="M533" s="960"/>
      <c r="N533" s="960"/>
      <c r="O533" s="960"/>
      <c r="P533" s="960"/>
      <c r="Q533" s="960"/>
      <c r="R533" s="960"/>
      <c r="S533" s="962"/>
      <c r="T533" s="960"/>
      <c r="U533" s="962"/>
      <c r="V533" s="960"/>
      <c r="W533" s="960"/>
    </row>
    <row r="534" spans="1:23" ht="15.75" customHeight="1" x14ac:dyDescent="0.2">
      <c r="A534" s="958"/>
      <c r="B534" s="960"/>
      <c r="C534" s="960"/>
      <c r="D534" s="960"/>
      <c r="E534" s="960"/>
      <c r="F534" s="960"/>
      <c r="G534" s="960"/>
      <c r="H534" s="960"/>
      <c r="I534" s="960"/>
      <c r="J534" s="960"/>
      <c r="K534" s="960"/>
      <c r="L534" s="960"/>
      <c r="M534" s="960"/>
      <c r="N534" s="960"/>
      <c r="O534" s="960"/>
      <c r="P534" s="960"/>
      <c r="Q534" s="960"/>
      <c r="R534" s="960"/>
      <c r="S534" s="962"/>
      <c r="T534" s="960"/>
      <c r="U534" s="962"/>
      <c r="V534" s="960"/>
      <c r="W534" s="960"/>
    </row>
    <row r="535" spans="1:23" ht="15.75" customHeight="1" x14ac:dyDescent="0.2">
      <c r="A535" s="958"/>
      <c r="B535" s="960"/>
      <c r="C535" s="960"/>
      <c r="D535" s="960"/>
      <c r="E535" s="960"/>
      <c r="F535" s="960"/>
      <c r="G535" s="960"/>
      <c r="H535" s="960"/>
      <c r="I535" s="960"/>
      <c r="J535" s="960"/>
      <c r="K535" s="960"/>
      <c r="L535" s="960"/>
      <c r="M535" s="960"/>
      <c r="N535" s="960"/>
      <c r="O535" s="960"/>
      <c r="P535" s="960"/>
      <c r="Q535" s="960"/>
      <c r="R535" s="960"/>
      <c r="S535" s="962"/>
      <c r="T535" s="960"/>
      <c r="U535" s="962"/>
      <c r="V535" s="960"/>
      <c r="W535" s="960"/>
    </row>
    <row r="536" spans="1:23" ht="15.75" customHeight="1" x14ac:dyDescent="0.2">
      <c r="A536" s="958"/>
      <c r="B536" s="960"/>
      <c r="C536" s="960"/>
      <c r="D536" s="960"/>
      <c r="E536" s="960"/>
      <c r="F536" s="960"/>
      <c r="G536" s="960"/>
      <c r="H536" s="960"/>
      <c r="I536" s="960"/>
      <c r="J536" s="960"/>
      <c r="K536" s="960"/>
      <c r="L536" s="960"/>
      <c r="M536" s="960"/>
      <c r="N536" s="960"/>
      <c r="O536" s="960"/>
      <c r="P536" s="960"/>
      <c r="Q536" s="960"/>
      <c r="R536" s="960"/>
      <c r="S536" s="962"/>
      <c r="T536" s="960"/>
      <c r="U536" s="962"/>
      <c r="V536" s="960"/>
      <c r="W536" s="960"/>
    </row>
    <row r="537" spans="1:23" ht="15.75" customHeight="1" x14ac:dyDescent="0.2">
      <c r="A537" s="958"/>
      <c r="B537" s="960"/>
      <c r="C537" s="960"/>
      <c r="D537" s="960"/>
      <c r="E537" s="960"/>
      <c r="F537" s="960"/>
      <c r="G537" s="960"/>
      <c r="H537" s="960"/>
      <c r="I537" s="960"/>
      <c r="J537" s="960"/>
      <c r="K537" s="960"/>
      <c r="L537" s="960"/>
      <c r="M537" s="960"/>
      <c r="N537" s="960"/>
      <c r="O537" s="960"/>
      <c r="P537" s="960"/>
      <c r="Q537" s="960"/>
      <c r="R537" s="960"/>
      <c r="S537" s="962"/>
      <c r="T537" s="960"/>
      <c r="U537" s="962"/>
      <c r="V537" s="960"/>
      <c r="W537" s="960"/>
    </row>
    <row r="538" spans="1:23" ht="15.75" customHeight="1" x14ac:dyDescent="0.2">
      <c r="A538" s="958"/>
      <c r="B538" s="960"/>
      <c r="C538" s="960"/>
      <c r="D538" s="960"/>
      <c r="E538" s="960"/>
      <c r="F538" s="960"/>
      <c r="G538" s="960"/>
      <c r="H538" s="960"/>
      <c r="I538" s="960"/>
      <c r="J538" s="960"/>
      <c r="K538" s="960"/>
      <c r="L538" s="960"/>
      <c r="M538" s="960"/>
      <c r="N538" s="960"/>
      <c r="O538" s="960"/>
      <c r="P538" s="960"/>
      <c r="Q538" s="960"/>
      <c r="R538" s="960"/>
      <c r="S538" s="962"/>
      <c r="T538" s="960"/>
      <c r="U538" s="962"/>
      <c r="V538" s="960"/>
      <c r="W538" s="960"/>
    </row>
    <row r="539" spans="1:23" ht="15.75" customHeight="1" x14ac:dyDescent="0.2">
      <c r="A539" s="958"/>
      <c r="B539" s="960"/>
      <c r="C539" s="960"/>
      <c r="D539" s="960"/>
      <c r="E539" s="960"/>
      <c r="F539" s="960"/>
      <c r="G539" s="960"/>
      <c r="H539" s="960"/>
      <c r="I539" s="960"/>
      <c r="J539" s="960"/>
      <c r="K539" s="960"/>
      <c r="L539" s="960"/>
      <c r="M539" s="960"/>
      <c r="N539" s="960"/>
      <c r="O539" s="960"/>
      <c r="P539" s="960"/>
      <c r="Q539" s="960"/>
      <c r="R539" s="960"/>
      <c r="S539" s="962"/>
      <c r="T539" s="960"/>
      <c r="U539" s="962"/>
      <c r="V539" s="960"/>
      <c r="W539" s="960"/>
    </row>
    <row r="540" spans="1:23" ht="15.75" customHeight="1" x14ac:dyDescent="0.2">
      <c r="A540" s="958"/>
      <c r="B540" s="960"/>
      <c r="C540" s="960"/>
      <c r="D540" s="960"/>
      <c r="E540" s="960"/>
      <c r="F540" s="960"/>
      <c r="G540" s="960"/>
      <c r="H540" s="960"/>
      <c r="I540" s="960"/>
      <c r="J540" s="960"/>
      <c r="K540" s="960"/>
      <c r="L540" s="960"/>
      <c r="M540" s="960"/>
      <c r="N540" s="960"/>
      <c r="O540" s="960"/>
      <c r="P540" s="960"/>
      <c r="Q540" s="960"/>
      <c r="R540" s="960"/>
      <c r="S540" s="962"/>
      <c r="T540" s="960"/>
      <c r="U540" s="962"/>
      <c r="V540" s="960"/>
      <c r="W540" s="960"/>
    </row>
    <row r="541" spans="1:23" ht="15.75" customHeight="1" x14ac:dyDescent="0.2">
      <c r="A541" s="958"/>
      <c r="B541" s="960"/>
      <c r="C541" s="960"/>
      <c r="D541" s="960"/>
      <c r="E541" s="960"/>
      <c r="F541" s="960"/>
      <c r="G541" s="960"/>
      <c r="H541" s="960"/>
      <c r="I541" s="960"/>
      <c r="J541" s="960"/>
      <c r="K541" s="960"/>
      <c r="L541" s="960"/>
      <c r="M541" s="960"/>
      <c r="N541" s="960"/>
      <c r="O541" s="960"/>
      <c r="P541" s="960"/>
      <c r="Q541" s="960"/>
      <c r="R541" s="960"/>
      <c r="S541" s="962"/>
      <c r="T541" s="960"/>
      <c r="U541" s="962"/>
      <c r="V541" s="960"/>
      <c r="W541" s="960"/>
    </row>
    <row r="542" spans="1:23" ht="15.75" customHeight="1" x14ac:dyDescent="0.2">
      <c r="A542" s="958"/>
      <c r="B542" s="960"/>
      <c r="C542" s="960"/>
      <c r="D542" s="960"/>
      <c r="E542" s="960"/>
      <c r="F542" s="960"/>
      <c r="G542" s="960"/>
      <c r="H542" s="960"/>
      <c r="I542" s="960"/>
      <c r="J542" s="960"/>
      <c r="K542" s="960"/>
      <c r="L542" s="960"/>
      <c r="M542" s="960"/>
      <c r="N542" s="960"/>
      <c r="O542" s="960"/>
      <c r="P542" s="960"/>
      <c r="Q542" s="960"/>
      <c r="R542" s="960"/>
      <c r="S542" s="962"/>
      <c r="T542" s="960"/>
      <c r="U542" s="962"/>
      <c r="V542" s="960"/>
      <c r="W542" s="960"/>
    </row>
    <row r="543" spans="1:23" ht="15.75" customHeight="1" x14ac:dyDescent="0.2">
      <c r="A543" s="958"/>
      <c r="B543" s="960"/>
      <c r="C543" s="960"/>
      <c r="D543" s="960"/>
      <c r="E543" s="960"/>
      <c r="F543" s="960"/>
      <c r="G543" s="960"/>
      <c r="H543" s="960"/>
      <c r="I543" s="960"/>
      <c r="J543" s="960"/>
      <c r="K543" s="960"/>
      <c r="L543" s="960"/>
      <c r="M543" s="960"/>
      <c r="N543" s="960"/>
      <c r="O543" s="960"/>
      <c r="P543" s="960"/>
      <c r="Q543" s="960"/>
      <c r="R543" s="960"/>
      <c r="S543" s="962"/>
      <c r="T543" s="960"/>
      <c r="U543" s="962"/>
      <c r="V543" s="960"/>
      <c r="W543" s="960"/>
    </row>
    <row r="544" spans="1:23" ht="15.75" customHeight="1" x14ac:dyDescent="0.2">
      <c r="A544" s="958"/>
      <c r="B544" s="960"/>
      <c r="C544" s="960"/>
      <c r="D544" s="960"/>
      <c r="E544" s="960"/>
      <c r="F544" s="960"/>
      <c r="G544" s="960"/>
      <c r="H544" s="960"/>
      <c r="I544" s="960"/>
      <c r="J544" s="960"/>
      <c r="K544" s="960"/>
      <c r="L544" s="960"/>
      <c r="M544" s="960"/>
      <c r="N544" s="960"/>
      <c r="O544" s="960"/>
      <c r="P544" s="960"/>
      <c r="Q544" s="960"/>
      <c r="R544" s="960"/>
      <c r="S544" s="962"/>
      <c r="T544" s="960"/>
      <c r="U544" s="962"/>
      <c r="V544" s="960"/>
      <c r="W544" s="960"/>
    </row>
    <row r="545" spans="1:23" ht="15.75" customHeight="1" x14ac:dyDescent="0.2">
      <c r="A545" s="958"/>
      <c r="B545" s="960"/>
      <c r="C545" s="960"/>
      <c r="D545" s="960"/>
      <c r="E545" s="960"/>
      <c r="F545" s="960"/>
      <c r="G545" s="960"/>
      <c r="H545" s="960"/>
      <c r="I545" s="960"/>
      <c r="J545" s="960"/>
      <c r="K545" s="960"/>
      <c r="L545" s="960"/>
      <c r="M545" s="960"/>
      <c r="N545" s="960"/>
      <c r="O545" s="960"/>
      <c r="P545" s="960"/>
      <c r="Q545" s="960"/>
      <c r="R545" s="960"/>
      <c r="S545" s="962"/>
      <c r="T545" s="960"/>
      <c r="U545" s="962"/>
      <c r="V545" s="960"/>
      <c r="W545" s="960"/>
    </row>
    <row r="546" spans="1:23" ht="15.75" customHeight="1" x14ac:dyDescent="0.2">
      <c r="A546" s="958"/>
      <c r="B546" s="960"/>
      <c r="C546" s="960"/>
      <c r="D546" s="960"/>
      <c r="E546" s="960"/>
      <c r="F546" s="960"/>
      <c r="G546" s="960"/>
      <c r="H546" s="960"/>
      <c r="I546" s="960"/>
      <c r="J546" s="960"/>
      <c r="K546" s="960"/>
      <c r="L546" s="960"/>
      <c r="M546" s="960"/>
      <c r="N546" s="960"/>
      <c r="O546" s="960"/>
      <c r="P546" s="960"/>
      <c r="Q546" s="960"/>
      <c r="R546" s="960"/>
      <c r="S546" s="962"/>
      <c r="T546" s="960"/>
      <c r="U546" s="962"/>
      <c r="V546" s="960"/>
      <c r="W546" s="960"/>
    </row>
    <row r="547" spans="1:23" ht="15.75" customHeight="1" x14ac:dyDescent="0.2">
      <c r="A547" s="958"/>
      <c r="B547" s="960"/>
      <c r="C547" s="960"/>
      <c r="D547" s="960"/>
      <c r="E547" s="960"/>
      <c r="F547" s="960"/>
      <c r="G547" s="960"/>
      <c r="H547" s="960"/>
      <c r="I547" s="960"/>
      <c r="J547" s="960"/>
      <c r="K547" s="960"/>
      <c r="L547" s="960"/>
      <c r="M547" s="960"/>
      <c r="N547" s="960"/>
      <c r="O547" s="960"/>
      <c r="P547" s="960"/>
      <c r="Q547" s="960"/>
      <c r="R547" s="960"/>
      <c r="S547" s="962"/>
      <c r="T547" s="960"/>
      <c r="U547" s="962"/>
      <c r="V547" s="960"/>
      <c r="W547" s="960"/>
    </row>
    <row r="548" spans="1:23" ht="15.75" customHeight="1" x14ac:dyDescent="0.2">
      <c r="A548" s="958"/>
      <c r="B548" s="960"/>
      <c r="C548" s="960"/>
      <c r="D548" s="960"/>
      <c r="E548" s="960"/>
      <c r="F548" s="960"/>
      <c r="G548" s="960"/>
      <c r="H548" s="960"/>
      <c r="I548" s="960"/>
      <c r="J548" s="960"/>
      <c r="K548" s="960"/>
      <c r="L548" s="960"/>
      <c r="M548" s="960"/>
      <c r="N548" s="960"/>
      <c r="O548" s="960"/>
      <c r="P548" s="960"/>
      <c r="Q548" s="960"/>
      <c r="R548" s="960"/>
      <c r="S548" s="962"/>
      <c r="T548" s="960"/>
      <c r="U548" s="962"/>
      <c r="V548" s="960"/>
      <c r="W548" s="960"/>
    </row>
    <row r="549" spans="1:23" ht="15.75" customHeight="1" x14ac:dyDescent="0.2">
      <c r="A549" s="958"/>
      <c r="B549" s="960"/>
      <c r="C549" s="960"/>
      <c r="D549" s="960"/>
      <c r="E549" s="960"/>
      <c r="F549" s="960"/>
      <c r="G549" s="960"/>
      <c r="H549" s="960"/>
      <c r="I549" s="960"/>
      <c r="J549" s="960"/>
      <c r="K549" s="960"/>
      <c r="L549" s="960"/>
      <c r="M549" s="960"/>
      <c r="N549" s="960"/>
      <c r="O549" s="960"/>
      <c r="P549" s="960"/>
      <c r="Q549" s="960"/>
      <c r="R549" s="960"/>
      <c r="S549" s="962"/>
      <c r="T549" s="960"/>
      <c r="U549" s="962"/>
      <c r="V549" s="960"/>
      <c r="W549" s="960"/>
    </row>
    <row r="550" spans="1:23" ht="15.75" customHeight="1" x14ac:dyDescent="0.2">
      <c r="A550" s="958"/>
      <c r="B550" s="960"/>
      <c r="C550" s="960"/>
      <c r="D550" s="960"/>
      <c r="E550" s="960"/>
      <c r="F550" s="960"/>
      <c r="G550" s="960"/>
      <c r="H550" s="960"/>
      <c r="I550" s="960"/>
      <c r="J550" s="960"/>
      <c r="K550" s="960"/>
      <c r="L550" s="960"/>
      <c r="M550" s="960"/>
      <c r="N550" s="960"/>
      <c r="O550" s="960"/>
      <c r="P550" s="960"/>
      <c r="Q550" s="960"/>
      <c r="R550" s="960"/>
      <c r="S550" s="962"/>
      <c r="T550" s="960"/>
      <c r="U550" s="962"/>
      <c r="V550" s="960"/>
      <c r="W550" s="960"/>
    </row>
    <row r="551" spans="1:23" ht="15.75" customHeight="1" x14ac:dyDescent="0.2">
      <c r="A551" s="958"/>
      <c r="B551" s="960"/>
      <c r="C551" s="960"/>
      <c r="D551" s="960"/>
      <c r="E551" s="960"/>
      <c r="F551" s="960"/>
      <c r="G551" s="960"/>
      <c r="H551" s="960"/>
      <c r="I551" s="960"/>
      <c r="J551" s="960"/>
      <c r="K551" s="960"/>
      <c r="L551" s="960"/>
      <c r="M551" s="960"/>
      <c r="N551" s="960"/>
      <c r="O551" s="960"/>
      <c r="P551" s="960"/>
      <c r="Q551" s="960"/>
      <c r="R551" s="960"/>
      <c r="S551" s="962"/>
      <c r="T551" s="960"/>
      <c r="U551" s="962"/>
      <c r="V551" s="960"/>
      <c r="W551" s="960"/>
    </row>
    <row r="552" spans="1:23" ht="15.75" customHeight="1" x14ac:dyDescent="0.2">
      <c r="A552" s="958"/>
      <c r="B552" s="960"/>
      <c r="C552" s="960"/>
      <c r="D552" s="960"/>
      <c r="E552" s="960"/>
      <c r="F552" s="960"/>
      <c r="G552" s="960"/>
      <c r="H552" s="960"/>
      <c r="I552" s="960"/>
      <c r="J552" s="960"/>
      <c r="K552" s="960"/>
      <c r="L552" s="960"/>
      <c r="M552" s="960"/>
      <c r="N552" s="960"/>
      <c r="O552" s="960"/>
      <c r="P552" s="960"/>
      <c r="Q552" s="960"/>
      <c r="R552" s="960"/>
      <c r="S552" s="962"/>
      <c r="T552" s="960"/>
      <c r="U552" s="962"/>
      <c r="V552" s="960"/>
      <c r="W552" s="960"/>
    </row>
    <row r="553" spans="1:23" ht="15.75" customHeight="1" x14ac:dyDescent="0.2">
      <c r="A553" s="958"/>
      <c r="B553" s="960"/>
      <c r="C553" s="960"/>
      <c r="D553" s="960"/>
      <c r="E553" s="960"/>
      <c r="F553" s="960"/>
      <c r="G553" s="960"/>
      <c r="H553" s="960"/>
      <c r="I553" s="960"/>
      <c r="J553" s="960"/>
      <c r="K553" s="960"/>
      <c r="L553" s="960"/>
      <c r="M553" s="960"/>
      <c r="N553" s="960"/>
      <c r="O553" s="960"/>
      <c r="P553" s="960"/>
      <c r="Q553" s="960"/>
      <c r="R553" s="960"/>
      <c r="S553" s="962"/>
      <c r="T553" s="960"/>
      <c r="U553" s="962"/>
      <c r="V553" s="960"/>
      <c r="W553" s="960"/>
    </row>
    <row r="554" spans="1:23" ht="15.75" customHeight="1" x14ac:dyDescent="0.2">
      <c r="A554" s="958"/>
      <c r="B554" s="960"/>
      <c r="C554" s="960"/>
      <c r="D554" s="960"/>
      <c r="E554" s="960"/>
      <c r="F554" s="960"/>
      <c r="G554" s="960"/>
      <c r="H554" s="960"/>
      <c r="I554" s="960"/>
      <c r="J554" s="960"/>
      <c r="K554" s="960"/>
      <c r="L554" s="960"/>
      <c r="M554" s="960"/>
      <c r="N554" s="960"/>
      <c r="O554" s="960"/>
      <c r="P554" s="960"/>
      <c r="Q554" s="960"/>
      <c r="R554" s="960"/>
      <c r="S554" s="962"/>
      <c r="T554" s="960"/>
      <c r="U554" s="962"/>
      <c r="V554" s="960"/>
      <c r="W554" s="960"/>
    </row>
    <row r="555" spans="1:23" ht="15.75" customHeight="1" x14ac:dyDescent="0.2">
      <c r="A555" s="958"/>
      <c r="B555" s="960"/>
      <c r="C555" s="960"/>
      <c r="D555" s="960"/>
      <c r="E555" s="960"/>
      <c r="F555" s="960"/>
      <c r="G555" s="960"/>
      <c r="H555" s="960"/>
      <c r="I555" s="960"/>
      <c r="J555" s="960"/>
      <c r="K555" s="960"/>
      <c r="L555" s="960"/>
      <c r="M555" s="960"/>
      <c r="N555" s="960"/>
      <c r="O555" s="960"/>
      <c r="P555" s="960"/>
      <c r="Q555" s="960"/>
      <c r="R555" s="960"/>
      <c r="S555" s="962"/>
      <c r="T555" s="960"/>
      <c r="U555" s="962"/>
      <c r="V555" s="960"/>
      <c r="W555" s="960"/>
    </row>
    <row r="556" spans="1:23" ht="15.75" customHeight="1" x14ac:dyDescent="0.2">
      <c r="A556" s="958"/>
      <c r="B556" s="960"/>
      <c r="C556" s="960"/>
      <c r="D556" s="960"/>
      <c r="E556" s="960"/>
      <c r="F556" s="960"/>
      <c r="G556" s="960"/>
      <c r="H556" s="960"/>
      <c r="I556" s="960"/>
      <c r="J556" s="960"/>
      <c r="K556" s="960"/>
      <c r="L556" s="960"/>
      <c r="M556" s="960"/>
      <c r="N556" s="960"/>
      <c r="O556" s="960"/>
      <c r="P556" s="960"/>
      <c r="Q556" s="960"/>
      <c r="R556" s="960"/>
      <c r="S556" s="962"/>
      <c r="T556" s="960"/>
      <c r="U556" s="962"/>
      <c r="V556" s="960"/>
      <c r="W556" s="960"/>
    </row>
    <row r="557" spans="1:23" ht="15.75" customHeight="1" x14ac:dyDescent="0.2">
      <c r="A557" s="958"/>
      <c r="B557" s="960"/>
      <c r="C557" s="960"/>
      <c r="D557" s="960"/>
      <c r="E557" s="960"/>
      <c r="F557" s="960"/>
      <c r="G557" s="960"/>
      <c r="H557" s="960"/>
      <c r="I557" s="960"/>
      <c r="J557" s="960"/>
      <c r="K557" s="960"/>
      <c r="L557" s="960"/>
      <c r="M557" s="960"/>
      <c r="N557" s="960"/>
      <c r="O557" s="960"/>
      <c r="P557" s="960"/>
      <c r="Q557" s="960"/>
      <c r="R557" s="960"/>
      <c r="S557" s="962"/>
      <c r="T557" s="960"/>
      <c r="U557" s="962"/>
      <c r="V557" s="960"/>
      <c r="W557" s="960"/>
    </row>
    <row r="558" spans="1:23" ht="15.75" customHeight="1" x14ac:dyDescent="0.2">
      <c r="A558" s="958"/>
      <c r="B558" s="960"/>
      <c r="C558" s="960"/>
      <c r="D558" s="960"/>
      <c r="E558" s="960"/>
      <c r="F558" s="960"/>
      <c r="G558" s="960"/>
      <c r="H558" s="960"/>
      <c r="I558" s="960"/>
      <c r="J558" s="960"/>
      <c r="K558" s="960"/>
      <c r="L558" s="960"/>
      <c r="M558" s="960"/>
      <c r="N558" s="960"/>
      <c r="O558" s="960"/>
      <c r="P558" s="960"/>
      <c r="Q558" s="960"/>
      <c r="R558" s="960"/>
      <c r="S558" s="962"/>
      <c r="T558" s="960"/>
      <c r="U558" s="962"/>
      <c r="V558" s="960"/>
      <c r="W558" s="960"/>
    </row>
    <row r="559" spans="1:23" ht="15.75" customHeight="1" x14ac:dyDescent="0.2">
      <c r="A559" s="958"/>
      <c r="B559" s="960"/>
      <c r="C559" s="960"/>
      <c r="D559" s="960"/>
      <c r="E559" s="960"/>
      <c r="F559" s="960"/>
      <c r="G559" s="960"/>
      <c r="H559" s="960"/>
      <c r="I559" s="960"/>
      <c r="J559" s="960"/>
      <c r="K559" s="960"/>
      <c r="L559" s="960"/>
      <c r="M559" s="960"/>
      <c r="N559" s="960"/>
      <c r="O559" s="960"/>
      <c r="P559" s="960"/>
      <c r="Q559" s="960"/>
      <c r="R559" s="960"/>
      <c r="S559" s="962"/>
      <c r="T559" s="960"/>
      <c r="U559" s="962"/>
      <c r="V559" s="960"/>
      <c r="W559" s="960"/>
    </row>
    <row r="560" spans="1:23" ht="15.75" customHeight="1" x14ac:dyDescent="0.2">
      <c r="A560" s="958"/>
      <c r="B560" s="960"/>
      <c r="C560" s="960"/>
      <c r="D560" s="960"/>
      <c r="E560" s="960"/>
      <c r="F560" s="960"/>
      <c r="G560" s="960"/>
      <c r="H560" s="960"/>
      <c r="I560" s="960"/>
      <c r="J560" s="960"/>
      <c r="K560" s="960"/>
      <c r="L560" s="960"/>
      <c r="M560" s="960"/>
      <c r="N560" s="960"/>
      <c r="O560" s="960"/>
      <c r="P560" s="960"/>
      <c r="Q560" s="960"/>
      <c r="R560" s="960"/>
      <c r="S560" s="962"/>
      <c r="T560" s="960"/>
      <c r="U560" s="962"/>
      <c r="V560" s="960"/>
      <c r="W560" s="960"/>
    </row>
    <row r="561" spans="1:23" ht="15.75" customHeight="1" x14ac:dyDescent="0.2">
      <c r="A561" s="958"/>
      <c r="B561" s="960"/>
      <c r="C561" s="960"/>
      <c r="D561" s="960"/>
      <c r="E561" s="960"/>
      <c r="F561" s="960"/>
      <c r="G561" s="960"/>
      <c r="H561" s="960"/>
      <c r="I561" s="960"/>
      <c r="J561" s="960"/>
      <c r="K561" s="960"/>
      <c r="L561" s="960"/>
      <c r="M561" s="960"/>
      <c r="N561" s="960"/>
      <c r="O561" s="960"/>
      <c r="P561" s="960"/>
      <c r="Q561" s="960"/>
      <c r="R561" s="960"/>
      <c r="S561" s="962"/>
      <c r="T561" s="960"/>
      <c r="U561" s="962"/>
      <c r="V561" s="960"/>
      <c r="W561" s="960"/>
    </row>
    <row r="562" spans="1:23" ht="15.75" customHeight="1" x14ac:dyDescent="0.2">
      <c r="A562" s="958"/>
      <c r="B562" s="960"/>
      <c r="C562" s="960"/>
      <c r="D562" s="960"/>
      <c r="E562" s="960"/>
      <c r="F562" s="960"/>
      <c r="G562" s="960"/>
      <c r="H562" s="960"/>
      <c r="I562" s="960"/>
      <c r="J562" s="960"/>
      <c r="K562" s="960"/>
      <c r="L562" s="960"/>
      <c r="M562" s="960"/>
      <c r="N562" s="960"/>
      <c r="O562" s="960"/>
      <c r="P562" s="960"/>
      <c r="Q562" s="960"/>
      <c r="R562" s="960"/>
      <c r="S562" s="962"/>
      <c r="T562" s="960"/>
      <c r="U562" s="962"/>
      <c r="V562" s="960"/>
      <c r="W562" s="960"/>
    </row>
    <row r="563" spans="1:23" ht="15.75" customHeight="1" x14ac:dyDescent="0.2">
      <c r="A563" s="958"/>
      <c r="B563" s="960"/>
      <c r="C563" s="960"/>
      <c r="D563" s="960"/>
      <c r="E563" s="960"/>
      <c r="F563" s="960"/>
      <c r="G563" s="960"/>
      <c r="H563" s="960"/>
      <c r="I563" s="960"/>
      <c r="J563" s="960"/>
      <c r="K563" s="960"/>
      <c r="L563" s="960"/>
      <c r="M563" s="960"/>
      <c r="N563" s="960"/>
      <c r="O563" s="960"/>
      <c r="P563" s="960"/>
      <c r="Q563" s="960"/>
      <c r="R563" s="960"/>
      <c r="S563" s="962"/>
      <c r="T563" s="960"/>
      <c r="U563" s="962"/>
      <c r="V563" s="960"/>
      <c r="W563" s="960"/>
    </row>
    <row r="564" spans="1:23" ht="15.75" customHeight="1" x14ac:dyDescent="0.2">
      <c r="A564" s="958"/>
      <c r="B564" s="960"/>
      <c r="C564" s="960"/>
      <c r="D564" s="960"/>
      <c r="E564" s="960"/>
      <c r="F564" s="960"/>
      <c r="G564" s="960"/>
      <c r="H564" s="960"/>
      <c r="I564" s="960"/>
      <c r="J564" s="960"/>
      <c r="K564" s="960"/>
      <c r="L564" s="960"/>
      <c r="M564" s="960"/>
      <c r="N564" s="960"/>
      <c r="O564" s="960"/>
      <c r="P564" s="960"/>
      <c r="Q564" s="960"/>
      <c r="R564" s="960"/>
      <c r="S564" s="962"/>
      <c r="T564" s="960"/>
      <c r="U564" s="962"/>
      <c r="V564" s="960"/>
      <c r="W564" s="960"/>
    </row>
    <row r="565" spans="1:23" ht="15.75" customHeight="1" x14ac:dyDescent="0.2">
      <c r="A565" s="958"/>
      <c r="B565" s="960"/>
      <c r="C565" s="960"/>
      <c r="D565" s="960"/>
      <c r="E565" s="960"/>
      <c r="F565" s="960"/>
      <c r="G565" s="960"/>
      <c r="H565" s="960"/>
      <c r="I565" s="960"/>
      <c r="J565" s="960"/>
      <c r="K565" s="960"/>
      <c r="L565" s="960"/>
      <c r="M565" s="960"/>
      <c r="N565" s="960"/>
      <c r="O565" s="960"/>
      <c r="P565" s="960"/>
      <c r="Q565" s="960"/>
      <c r="R565" s="960"/>
      <c r="S565" s="962"/>
      <c r="T565" s="960"/>
      <c r="U565" s="962"/>
      <c r="V565" s="960"/>
      <c r="W565" s="960"/>
    </row>
    <row r="566" spans="1:23" ht="15.75" customHeight="1" x14ac:dyDescent="0.2">
      <c r="A566" s="958"/>
      <c r="B566" s="960"/>
      <c r="C566" s="960"/>
      <c r="D566" s="960"/>
      <c r="E566" s="960"/>
      <c r="F566" s="960"/>
      <c r="G566" s="960"/>
      <c r="H566" s="960"/>
      <c r="I566" s="960"/>
      <c r="J566" s="960"/>
      <c r="K566" s="960"/>
      <c r="L566" s="960"/>
      <c r="M566" s="960"/>
      <c r="N566" s="960"/>
      <c r="O566" s="960"/>
      <c r="P566" s="960"/>
      <c r="Q566" s="960"/>
      <c r="R566" s="960"/>
      <c r="S566" s="962"/>
      <c r="T566" s="960"/>
      <c r="U566" s="962"/>
      <c r="V566" s="960"/>
      <c r="W566" s="960"/>
    </row>
    <row r="567" spans="1:23" ht="15.75" customHeight="1" x14ac:dyDescent="0.2">
      <c r="A567" s="958"/>
      <c r="B567" s="960"/>
      <c r="C567" s="960"/>
      <c r="D567" s="960"/>
      <c r="E567" s="960"/>
      <c r="F567" s="960"/>
      <c r="G567" s="960"/>
      <c r="H567" s="960"/>
      <c r="I567" s="960"/>
      <c r="J567" s="960"/>
      <c r="K567" s="960"/>
      <c r="L567" s="960"/>
      <c r="M567" s="960"/>
      <c r="N567" s="960"/>
      <c r="O567" s="960"/>
      <c r="P567" s="960"/>
      <c r="Q567" s="960"/>
      <c r="R567" s="960"/>
      <c r="S567" s="962"/>
      <c r="T567" s="960"/>
      <c r="U567" s="962"/>
      <c r="V567" s="960"/>
      <c r="W567" s="960"/>
    </row>
    <row r="568" spans="1:23" ht="15.75" customHeight="1" x14ac:dyDescent="0.2">
      <c r="A568" s="958"/>
      <c r="B568" s="960"/>
      <c r="C568" s="960"/>
      <c r="D568" s="960"/>
      <c r="E568" s="960"/>
      <c r="F568" s="960"/>
      <c r="G568" s="960"/>
      <c r="H568" s="960"/>
      <c r="I568" s="960"/>
      <c r="J568" s="960"/>
      <c r="K568" s="960"/>
      <c r="L568" s="960"/>
      <c r="M568" s="960"/>
      <c r="N568" s="960"/>
      <c r="O568" s="960"/>
      <c r="P568" s="960"/>
      <c r="Q568" s="960"/>
      <c r="R568" s="960"/>
      <c r="S568" s="962"/>
      <c r="T568" s="960"/>
      <c r="U568" s="962"/>
      <c r="V568" s="960"/>
      <c r="W568" s="960"/>
    </row>
    <row r="569" spans="1:23" ht="15.75" customHeight="1" x14ac:dyDescent="0.2">
      <c r="A569" s="958"/>
      <c r="B569" s="960"/>
      <c r="C569" s="960"/>
      <c r="D569" s="960"/>
      <c r="E569" s="960"/>
      <c r="F569" s="960"/>
      <c r="G569" s="960"/>
      <c r="H569" s="960"/>
      <c r="I569" s="960"/>
      <c r="J569" s="960"/>
      <c r="K569" s="960"/>
      <c r="L569" s="960"/>
      <c r="M569" s="960"/>
      <c r="N569" s="960"/>
      <c r="O569" s="960"/>
      <c r="P569" s="960"/>
      <c r="Q569" s="960"/>
      <c r="R569" s="960"/>
      <c r="S569" s="962"/>
      <c r="T569" s="960"/>
      <c r="U569" s="962"/>
      <c r="V569" s="960"/>
      <c r="W569" s="960"/>
    </row>
    <row r="570" spans="1:23" ht="15.75" customHeight="1" x14ac:dyDescent="0.2">
      <c r="A570" s="958"/>
      <c r="B570" s="960"/>
      <c r="C570" s="960"/>
      <c r="D570" s="960"/>
      <c r="E570" s="960"/>
      <c r="F570" s="960"/>
      <c r="G570" s="960"/>
      <c r="H570" s="960"/>
      <c r="I570" s="960"/>
      <c r="J570" s="960"/>
      <c r="K570" s="960"/>
      <c r="L570" s="960"/>
      <c r="M570" s="960"/>
      <c r="N570" s="960"/>
      <c r="O570" s="960"/>
      <c r="P570" s="960"/>
      <c r="Q570" s="960"/>
      <c r="R570" s="960"/>
      <c r="S570" s="962"/>
      <c r="T570" s="960"/>
      <c r="U570" s="962"/>
      <c r="V570" s="960"/>
      <c r="W570" s="960"/>
    </row>
    <row r="571" spans="1:23" ht="15.75" customHeight="1" x14ac:dyDescent="0.2">
      <c r="A571" s="958"/>
      <c r="B571" s="960"/>
      <c r="C571" s="960"/>
      <c r="D571" s="960"/>
      <c r="E571" s="960"/>
      <c r="F571" s="960"/>
      <c r="G571" s="960"/>
      <c r="H571" s="960"/>
      <c r="I571" s="960"/>
      <c r="J571" s="960"/>
      <c r="K571" s="960"/>
      <c r="L571" s="960"/>
      <c r="M571" s="960"/>
      <c r="N571" s="960"/>
      <c r="O571" s="960"/>
      <c r="P571" s="960"/>
      <c r="Q571" s="960"/>
      <c r="R571" s="960"/>
      <c r="S571" s="962"/>
      <c r="T571" s="960"/>
      <c r="U571" s="962"/>
      <c r="V571" s="960"/>
      <c r="W571" s="960"/>
    </row>
    <row r="572" spans="1:23" ht="15.75" customHeight="1" x14ac:dyDescent="0.2">
      <c r="A572" s="958"/>
      <c r="B572" s="960"/>
      <c r="C572" s="960"/>
      <c r="D572" s="960"/>
      <c r="E572" s="960"/>
      <c r="F572" s="960"/>
      <c r="G572" s="960"/>
      <c r="H572" s="960"/>
      <c r="I572" s="960"/>
      <c r="J572" s="960"/>
      <c r="K572" s="960"/>
      <c r="L572" s="960"/>
      <c r="M572" s="960"/>
      <c r="N572" s="960"/>
      <c r="O572" s="960"/>
      <c r="P572" s="960"/>
      <c r="Q572" s="960"/>
      <c r="R572" s="960"/>
      <c r="S572" s="962"/>
      <c r="T572" s="960"/>
      <c r="U572" s="962"/>
      <c r="V572" s="960"/>
      <c r="W572" s="960"/>
    </row>
    <row r="573" spans="1:23" ht="15.75" customHeight="1" x14ac:dyDescent="0.2">
      <c r="A573" s="958"/>
      <c r="B573" s="960"/>
      <c r="C573" s="960"/>
      <c r="D573" s="960"/>
      <c r="E573" s="960"/>
      <c r="F573" s="960"/>
      <c r="G573" s="960"/>
      <c r="H573" s="960"/>
      <c r="I573" s="960"/>
      <c r="J573" s="960"/>
      <c r="K573" s="960"/>
      <c r="L573" s="960"/>
      <c r="M573" s="960"/>
      <c r="N573" s="960"/>
      <c r="O573" s="960"/>
      <c r="P573" s="960"/>
      <c r="Q573" s="960"/>
      <c r="R573" s="960"/>
      <c r="S573" s="962"/>
      <c r="T573" s="960"/>
      <c r="U573" s="962"/>
      <c r="V573" s="960"/>
      <c r="W573" s="960"/>
    </row>
    <row r="574" spans="1:23" ht="15.75" customHeight="1" x14ac:dyDescent="0.2">
      <c r="A574" s="958"/>
      <c r="B574" s="960"/>
      <c r="C574" s="960"/>
      <c r="D574" s="960"/>
      <c r="E574" s="960"/>
      <c r="F574" s="960"/>
      <c r="G574" s="960"/>
      <c r="H574" s="960"/>
      <c r="I574" s="960"/>
      <c r="J574" s="960"/>
      <c r="K574" s="960"/>
      <c r="L574" s="960"/>
      <c r="M574" s="960"/>
      <c r="N574" s="960"/>
      <c r="O574" s="960"/>
      <c r="P574" s="960"/>
      <c r="Q574" s="960"/>
      <c r="R574" s="960"/>
      <c r="S574" s="962"/>
      <c r="T574" s="960"/>
      <c r="U574" s="962"/>
      <c r="V574" s="960"/>
      <c r="W574" s="960"/>
    </row>
    <row r="575" spans="1:23" ht="15.75" customHeight="1" x14ac:dyDescent="0.2">
      <c r="A575" s="958"/>
      <c r="B575" s="960"/>
      <c r="C575" s="960"/>
      <c r="D575" s="960"/>
      <c r="E575" s="960"/>
      <c r="F575" s="960"/>
      <c r="G575" s="960"/>
      <c r="H575" s="960"/>
      <c r="I575" s="960"/>
      <c r="J575" s="960"/>
      <c r="K575" s="960"/>
      <c r="L575" s="960"/>
      <c r="M575" s="960"/>
      <c r="N575" s="960"/>
      <c r="O575" s="960"/>
      <c r="P575" s="960"/>
      <c r="Q575" s="960"/>
      <c r="R575" s="960"/>
      <c r="S575" s="962"/>
      <c r="T575" s="960"/>
      <c r="U575" s="962"/>
      <c r="V575" s="960"/>
      <c r="W575" s="960"/>
    </row>
    <row r="576" spans="1:23" ht="15.75" customHeight="1" x14ac:dyDescent="0.2">
      <c r="A576" s="958"/>
      <c r="B576" s="960"/>
      <c r="C576" s="960"/>
      <c r="D576" s="960"/>
      <c r="E576" s="960"/>
      <c r="F576" s="960"/>
      <c r="G576" s="960"/>
      <c r="H576" s="960"/>
      <c r="I576" s="960"/>
      <c r="J576" s="960"/>
      <c r="K576" s="960"/>
      <c r="L576" s="960"/>
      <c r="M576" s="960"/>
      <c r="N576" s="960"/>
      <c r="O576" s="960"/>
      <c r="P576" s="960"/>
      <c r="Q576" s="960"/>
      <c r="R576" s="960"/>
      <c r="S576" s="962"/>
      <c r="T576" s="960"/>
      <c r="U576" s="962"/>
      <c r="V576" s="960"/>
      <c r="W576" s="960"/>
    </row>
    <row r="577" spans="1:23" ht="15.75" customHeight="1" x14ac:dyDescent="0.2">
      <c r="A577" s="958"/>
      <c r="B577" s="960"/>
      <c r="C577" s="960"/>
      <c r="D577" s="960"/>
      <c r="E577" s="960"/>
      <c r="F577" s="960"/>
      <c r="G577" s="960"/>
      <c r="H577" s="960"/>
      <c r="I577" s="960"/>
      <c r="J577" s="960"/>
      <c r="K577" s="960"/>
      <c r="L577" s="960"/>
      <c r="M577" s="960"/>
      <c r="N577" s="960"/>
      <c r="O577" s="960"/>
      <c r="P577" s="960"/>
      <c r="Q577" s="960"/>
      <c r="R577" s="960"/>
      <c r="S577" s="962"/>
      <c r="T577" s="960"/>
      <c r="U577" s="962"/>
      <c r="V577" s="960"/>
      <c r="W577" s="960"/>
    </row>
    <row r="578" spans="1:23" ht="15.75" customHeight="1" x14ac:dyDescent="0.2">
      <c r="A578" s="958"/>
      <c r="B578" s="960"/>
      <c r="C578" s="960"/>
      <c r="D578" s="960"/>
      <c r="E578" s="960"/>
      <c r="F578" s="960"/>
      <c r="G578" s="960"/>
      <c r="H578" s="960"/>
      <c r="I578" s="960"/>
      <c r="J578" s="960"/>
      <c r="K578" s="960"/>
      <c r="L578" s="960"/>
      <c r="M578" s="960"/>
      <c r="N578" s="960"/>
      <c r="O578" s="960"/>
      <c r="P578" s="960"/>
      <c r="Q578" s="960"/>
      <c r="R578" s="960"/>
      <c r="S578" s="962"/>
      <c r="T578" s="960"/>
      <c r="U578" s="962"/>
      <c r="V578" s="960"/>
      <c r="W578" s="960"/>
    </row>
    <row r="579" spans="1:23" ht="15.75" customHeight="1" x14ac:dyDescent="0.2">
      <c r="A579" s="958"/>
      <c r="B579" s="960"/>
      <c r="C579" s="960"/>
      <c r="D579" s="960"/>
      <c r="E579" s="960"/>
      <c r="F579" s="960"/>
      <c r="G579" s="960"/>
      <c r="H579" s="960"/>
      <c r="I579" s="960"/>
      <c r="J579" s="960"/>
      <c r="K579" s="960"/>
      <c r="L579" s="960"/>
      <c r="M579" s="960"/>
      <c r="N579" s="960"/>
      <c r="O579" s="960"/>
      <c r="P579" s="960"/>
      <c r="Q579" s="960"/>
      <c r="R579" s="960"/>
      <c r="S579" s="962"/>
      <c r="T579" s="960"/>
      <c r="U579" s="962"/>
      <c r="V579" s="960"/>
      <c r="W579" s="960"/>
    </row>
    <row r="580" spans="1:23" ht="15.75" customHeight="1" x14ac:dyDescent="0.2">
      <c r="A580" s="958"/>
      <c r="B580" s="960"/>
      <c r="C580" s="960"/>
      <c r="D580" s="960"/>
      <c r="E580" s="960"/>
      <c r="F580" s="960"/>
      <c r="G580" s="960"/>
      <c r="H580" s="960"/>
      <c r="I580" s="960"/>
      <c r="J580" s="960"/>
      <c r="K580" s="960"/>
      <c r="L580" s="960"/>
      <c r="M580" s="960"/>
      <c r="N580" s="960"/>
      <c r="O580" s="960"/>
      <c r="P580" s="960"/>
      <c r="Q580" s="960"/>
      <c r="R580" s="960"/>
      <c r="S580" s="962"/>
      <c r="T580" s="960"/>
      <c r="U580" s="962"/>
      <c r="V580" s="960"/>
      <c r="W580" s="960"/>
    </row>
    <row r="581" spans="1:23" ht="15.75" customHeight="1" x14ac:dyDescent="0.2">
      <c r="A581" s="958"/>
      <c r="B581" s="960"/>
      <c r="C581" s="960"/>
      <c r="D581" s="960"/>
      <c r="E581" s="960"/>
      <c r="F581" s="960"/>
      <c r="G581" s="960"/>
      <c r="H581" s="960"/>
      <c r="I581" s="960"/>
      <c r="J581" s="960"/>
      <c r="K581" s="960"/>
      <c r="L581" s="960"/>
      <c r="M581" s="960"/>
      <c r="N581" s="960"/>
      <c r="O581" s="960"/>
      <c r="P581" s="960"/>
      <c r="Q581" s="960"/>
      <c r="R581" s="960"/>
      <c r="S581" s="962"/>
      <c r="T581" s="960"/>
      <c r="U581" s="962"/>
      <c r="V581" s="960"/>
      <c r="W581" s="960"/>
    </row>
    <row r="582" spans="1:23" ht="15.75" customHeight="1" x14ac:dyDescent="0.2">
      <c r="A582" s="958"/>
      <c r="B582" s="960"/>
      <c r="C582" s="960"/>
      <c r="D582" s="960"/>
      <c r="E582" s="960"/>
      <c r="F582" s="960"/>
      <c r="G582" s="960"/>
      <c r="H582" s="960"/>
      <c r="I582" s="960"/>
      <c r="J582" s="960"/>
      <c r="K582" s="960"/>
      <c r="L582" s="960"/>
      <c r="M582" s="960"/>
      <c r="N582" s="960"/>
      <c r="O582" s="960"/>
      <c r="P582" s="960"/>
      <c r="Q582" s="960"/>
      <c r="R582" s="960"/>
      <c r="S582" s="962"/>
      <c r="T582" s="960"/>
      <c r="U582" s="962"/>
      <c r="V582" s="960"/>
      <c r="W582" s="960"/>
    </row>
    <row r="583" spans="1:23" ht="15.75" customHeight="1" x14ac:dyDescent="0.2">
      <c r="A583" s="958"/>
      <c r="B583" s="960"/>
      <c r="C583" s="960"/>
      <c r="D583" s="960"/>
      <c r="E583" s="960"/>
      <c r="F583" s="960"/>
      <c r="G583" s="960"/>
      <c r="H583" s="960"/>
      <c r="I583" s="960"/>
      <c r="J583" s="960"/>
      <c r="K583" s="960"/>
      <c r="L583" s="960"/>
      <c r="M583" s="960"/>
      <c r="N583" s="960"/>
      <c r="O583" s="960"/>
      <c r="P583" s="960"/>
      <c r="Q583" s="960"/>
      <c r="R583" s="960"/>
      <c r="S583" s="962"/>
      <c r="T583" s="960"/>
      <c r="U583" s="962"/>
      <c r="V583" s="960"/>
      <c r="W583" s="960"/>
    </row>
    <row r="584" spans="1:23" ht="15.75" customHeight="1" x14ac:dyDescent="0.2">
      <c r="A584" s="958"/>
      <c r="B584" s="960"/>
      <c r="C584" s="960"/>
      <c r="D584" s="960"/>
      <c r="E584" s="960"/>
      <c r="F584" s="960"/>
      <c r="G584" s="960"/>
      <c r="H584" s="960"/>
      <c r="I584" s="960"/>
      <c r="J584" s="960"/>
      <c r="K584" s="960"/>
      <c r="L584" s="960"/>
      <c r="M584" s="960"/>
      <c r="N584" s="960"/>
      <c r="O584" s="960"/>
      <c r="P584" s="960"/>
      <c r="Q584" s="960"/>
      <c r="R584" s="960"/>
      <c r="S584" s="962"/>
      <c r="T584" s="960"/>
      <c r="U584" s="962"/>
      <c r="V584" s="960"/>
      <c r="W584" s="960"/>
    </row>
    <row r="585" spans="1:23" ht="15.75" customHeight="1" x14ac:dyDescent="0.2">
      <c r="A585" s="958"/>
      <c r="B585" s="960"/>
      <c r="C585" s="960"/>
      <c r="D585" s="960"/>
      <c r="E585" s="960"/>
      <c r="F585" s="960"/>
      <c r="G585" s="960"/>
      <c r="H585" s="960"/>
      <c r="I585" s="960"/>
      <c r="J585" s="960"/>
      <c r="K585" s="960"/>
      <c r="L585" s="960"/>
      <c r="M585" s="960"/>
      <c r="N585" s="960"/>
      <c r="O585" s="960"/>
      <c r="P585" s="960"/>
      <c r="Q585" s="960"/>
      <c r="R585" s="960"/>
      <c r="S585" s="962"/>
      <c r="T585" s="960"/>
      <c r="U585" s="962"/>
      <c r="V585" s="960"/>
      <c r="W585" s="960"/>
    </row>
    <row r="586" spans="1:23" ht="15.75" customHeight="1" x14ac:dyDescent="0.2">
      <c r="A586" s="958"/>
      <c r="B586" s="960"/>
      <c r="C586" s="960"/>
      <c r="D586" s="960"/>
      <c r="E586" s="960"/>
      <c r="F586" s="960"/>
      <c r="G586" s="960"/>
      <c r="H586" s="960"/>
      <c r="I586" s="960"/>
      <c r="J586" s="960"/>
      <c r="K586" s="960"/>
      <c r="L586" s="960"/>
      <c r="M586" s="960"/>
      <c r="N586" s="960"/>
      <c r="O586" s="960"/>
      <c r="P586" s="960"/>
      <c r="Q586" s="960"/>
      <c r="R586" s="960"/>
      <c r="S586" s="962"/>
      <c r="T586" s="960"/>
      <c r="U586" s="962"/>
      <c r="V586" s="960"/>
      <c r="W586" s="960"/>
    </row>
    <row r="587" spans="1:23" ht="15.75" customHeight="1" x14ac:dyDescent="0.2">
      <c r="A587" s="958"/>
      <c r="B587" s="960"/>
      <c r="C587" s="960"/>
      <c r="D587" s="960"/>
      <c r="E587" s="960"/>
      <c r="F587" s="960"/>
      <c r="G587" s="960"/>
      <c r="H587" s="960"/>
      <c r="I587" s="960"/>
      <c r="J587" s="960"/>
      <c r="K587" s="960"/>
      <c r="L587" s="960"/>
      <c r="M587" s="960"/>
      <c r="N587" s="960"/>
      <c r="O587" s="960"/>
      <c r="P587" s="960"/>
      <c r="Q587" s="960"/>
      <c r="R587" s="960"/>
      <c r="S587" s="962"/>
      <c r="T587" s="960"/>
      <c r="U587" s="962"/>
      <c r="V587" s="960"/>
      <c r="W587" s="960"/>
    </row>
    <row r="588" spans="1:23" ht="15.75" customHeight="1" x14ac:dyDescent="0.2">
      <c r="A588" s="958"/>
      <c r="B588" s="960"/>
      <c r="C588" s="960"/>
      <c r="D588" s="960"/>
      <c r="E588" s="960"/>
      <c r="F588" s="960"/>
      <c r="G588" s="960"/>
      <c r="H588" s="960"/>
      <c r="I588" s="960"/>
      <c r="J588" s="960"/>
      <c r="K588" s="960"/>
      <c r="L588" s="960"/>
      <c r="M588" s="960"/>
      <c r="N588" s="960"/>
      <c r="O588" s="960"/>
      <c r="P588" s="960"/>
      <c r="Q588" s="960"/>
      <c r="R588" s="960"/>
      <c r="S588" s="962"/>
      <c r="T588" s="960"/>
      <c r="U588" s="962"/>
      <c r="V588" s="960"/>
      <c r="W588" s="960"/>
    </row>
    <row r="589" spans="1:23" ht="15.75" customHeight="1" x14ac:dyDescent="0.2">
      <c r="A589" s="958"/>
      <c r="B589" s="960"/>
      <c r="C589" s="960"/>
      <c r="D589" s="960"/>
      <c r="E589" s="960"/>
      <c r="F589" s="960"/>
      <c r="G589" s="960"/>
      <c r="H589" s="960"/>
      <c r="I589" s="960"/>
      <c r="J589" s="960"/>
      <c r="K589" s="960"/>
      <c r="L589" s="960"/>
      <c r="M589" s="960"/>
      <c r="N589" s="960"/>
      <c r="O589" s="960"/>
      <c r="P589" s="960"/>
      <c r="Q589" s="960"/>
      <c r="R589" s="960"/>
      <c r="S589" s="962"/>
      <c r="T589" s="960"/>
      <c r="U589" s="962"/>
      <c r="V589" s="960"/>
      <c r="W589" s="960"/>
    </row>
    <row r="590" spans="1:23" ht="15.75" customHeight="1" x14ac:dyDescent="0.2">
      <c r="A590" s="958"/>
      <c r="B590" s="960"/>
      <c r="C590" s="960"/>
      <c r="D590" s="960"/>
      <c r="E590" s="960"/>
      <c r="F590" s="960"/>
      <c r="G590" s="960"/>
      <c r="H590" s="960"/>
      <c r="I590" s="960"/>
      <c r="J590" s="960"/>
      <c r="K590" s="960"/>
      <c r="L590" s="960"/>
      <c r="M590" s="960"/>
      <c r="N590" s="960"/>
      <c r="O590" s="960"/>
      <c r="P590" s="960"/>
      <c r="Q590" s="960"/>
      <c r="R590" s="960"/>
      <c r="S590" s="962"/>
      <c r="T590" s="960"/>
      <c r="U590" s="962"/>
      <c r="V590" s="960"/>
      <c r="W590" s="960"/>
    </row>
    <row r="591" spans="1:23" ht="15.75" customHeight="1" x14ac:dyDescent="0.2">
      <c r="A591" s="958"/>
      <c r="B591" s="960"/>
      <c r="C591" s="960"/>
      <c r="D591" s="960"/>
      <c r="E591" s="960"/>
      <c r="F591" s="960"/>
      <c r="G591" s="960"/>
      <c r="H591" s="960"/>
      <c r="I591" s="960"/>
      <c r="J591" s="960"/>
      <c r="K591" s="960"/>
      <c r="L591" s="960"/>
      <c r="M591" s="960"/>
      <c r="N591" s="960"/>
      <c r="O591" s="960"/>
      <c r="P591" s="960"/>
      <c r="Q591" s="960"/>
      <c r="R591" s="960"/>
      <c r="S591" s="962"/>
      <c r="T591" s="960"/>
      <c r="U591" s="962"/>
      <c r="V591" s="960"/>
      <c r="W591" s="960"/>
    </row>
    <row r="592" spans="1:23" ht="15.75" customHeight="1" x14ac:dyDescent="0.2">
      <c r="A592" s="958"/>
      <c r="B592" s="960"/>
      <c r="C592" s="960"/>
      <c r="D592" s="960"/>
      <c r="E592" s="960"/>
      <c r="F592" s="960"/>
      <c r="G592" s="960"/>
      <c r="H592" s="960"/>
      <c r="I592" s="960"/>
      <c r="J592" s="960"/>
      <c r="K592" s="960"/>
      <c r="L592" s="960"/>
      <c r="M592" s="960"/>
      <c r="N592" s="960"/>
      <c r="O592" s="960"/>
      <c r="P592" s="960"/>
      <c r="Q592" s="960"/>
      <c r="R592" s="960"/>
      <c r="S592" s="962"/>
      <c r="T592" s="960"/>
      <c r="U592" s="962"/>
      <c r="V592" s="960"/>
      <c r="W592" s="960"/>
    </row>
    <row r="593" spans="1:23" ht="15.75" customHeight="1" x14ac:dyDescent="0.2">
      <c r="A593" s="958"/>
      <c r="B593" s="960"/>
      <c r="C593" s="960"/>
      <c r="D593" s="960"/>
      <c r="E593" s="960"/>
      <c r="F593" s="960"/>
      <c r="G593" s="960"/>
      <c r="H593" s="960"/>
      <c r="I593" s="960"/>
      <c r="J593" s="960"/>
      <c r="K593" s="960"/>
      <c r="L593" s="960"/>
      <c r="M593" s="960"/>
      <c r="N593" s="960"/>
      <c r="O593" s="960"/>
      <c r="P593" s="960"/>
      <c r="Q593" s="960"/>
      <c r="R593" s="960"/>
      <c r="S593" s="962"/>
      <c r="T593" s="960"/>
      <c r="U593" s="962"/>
      <c r="V593" s="960"/>
      <c r="W593" s="960"/>
    </row>
    <row r="594" spans="1:23" ht="15.75" customHeight="1" x14ac:dyDescent="0.2">
      <c r="A594" s="958"/>
      <c r="B594" s="960"/>
      <c r="C594" s="960"/>
      <c r="D594" s="960"/>
      <c r="E594" s="960"/>
      <c r="F594" s="960"/>
      <c r="G594" s="960"/>
      <c r="H594" s="960"/>
      <c r="I594" s="960"/>
      <c r="J594" s="960"/>
      <c r="K594" s="960"/>
      <c r="L594" s="960"/>
      <c r="M594" s="960"/>
      <c r="N594" s="960"/>
      <c r="O594" s="960"/>
      <c r="P594" s="960"/>
      <c r="Q594" s="960"/>
      <c r="R594" s="960"/>
      <c r="S594" s="962"/>
      <c r="T594" s="960"/>
      <c r="U594" s="962"/>
      <c r="V594" s="960"/>
      <c r="W594" s="960"/>
    </row>
    <row r="595" spans="1:23" ht="15.75" customHeight="1" x14ac:dyDescent="0.2">
      <c r="A595" s="958"/>
      <c r="B595" s="960"/>
      <c r="C595" s="960"/>
      <c r="D595" s="960"/>
      <c r="E595" s="960"/>
      <c r="F595" s="960"/>
      <c r="G595" s="960"/>
      <c r="H595" s="960"/>
      <c r="I595" s="960"/>
      <c r="J595" s="960"/>
      <c r="K595" s="960"/>
      <c r="L595" s="960"/>
      <c r="M595" s="960"/>
      <c r="N595" s="960"/>
      <c r="O595" s="960"/>
      <c r="P595" s="960"/>
      <c r="Q595" s="960"/>
      <c r="R595" s="960"/>
      <c r="S595" s="962"/>
      <c r="T595" s="960"/>
      <c r="U595" s="962"/>
      <c r="V595" s="960"/>
      <c r="W595" s="960"/>
    </row>
    <row r="596" spans="1:23" ht="15.75" customHeight="1" x14ac:dyDescent="0.2">
      <c r="A596" s="958"/>
      <c r="B596" s="960"/>
      <c r="C596" s="960"/>
      <c r="D596" s="960"/>
      <c r="E596" s="960"/>
      <c r="F596" s="960"/>
      <c r="G596" s="960"/>
      <c r="H596" s="960"/>
      <c r="I596" s="960"/>
      <c r="J596" s="960"/>
      <c r="K596" s="960"/>
      <c r="L596" s="960"/>
      <c r="M596" s="960"/>
      <c r="N596" s="960"/>
      <c r="O596" s="960"/>
      <c r="P596" s="960"/>
      <c r="Q596" s="960"/>
      <c r="R596" s="960"/>
      <c r="S596" s="962"/>
      <c r="T596" s="960"/>
      <c r="U596" s="962"/>
      <c r="V596" s="960"/>
      <c r="W596" s="960"/>
    </row>
    <row r="597" spans="1:23" ht="15.75" customHeight="1" x14ac:dyDescent="0.2">
      <c r="A597" s="958"/>
      <c r="B597" s="960"/>
      <c r="C597" s="960"/>
      <c r="D597" s="960"/>
      <c r="E597" s="960"/>
      <c r="F597" s="960"/>
      <c r="G597" s="960"/>
      <c r="H597" s="960"/>
      <c r="I597" s="960"/>
      <c r="J597" s="960"/>
      <c r="K597" s="960"/>
      <c r="L597" s="960"/>
      <c r="M597" s="960"/>
      <c r="N597" s="960"/>
      <c r="O597" s="960"/>
      <c r="P597" s="960"/>
      <c r="Q597" s="960"/>
      <c r="R597" s="960"/>
      <c r="S597" s="962"/>
      <c r="T597" s="960"/>
      <c r="U597" s="962"/>
      <c r="V597" s="960"/>
      <c r="W597" s="960"/>
    </row>
    <row r="598" spans="1:23" ht="15.75" customHeight="1" x14ac:dyDescent="0.2">
      <c r="A598" s="958"/>
      <c r="B598" s="960"/>
      <c r="C598" s="960"/>
      <c r="D598" s="960"/>
      <c r="E598" s="960"/>
      <c r="F598" s="960"/>
      <c r="G598" s="960"/>
      <c r="H598" s="960"/>
      <c r="I598" s="960"/>
      <c r="J598" s="960"/>
      <c r="K598" s="960"/>
      <c r="L598" s="960"/>
      <c r="M598" s="960"/>
      <c r="N598" s="960"/>
      <c r="O598" s="960"/>
      <c r="P598" s="960"/>
      <c r="Q598" s="960"/>
      <c r="R598" s="960"/>
      <c r="S598" s="962"/>
      <c r="T598" s="960"/>
      <c r="U598" s="962"/>
      <c r="V598" s="960"/>
      <c r="W598" s="960"/>
    </row>
    <row r="599" spans="1:23" ht="15.75" customHeight="1" x14ac:dyDescent="0.2">
      <c r="A599" s="958"/>
      <c r="B599" s="960"/>
      <c r="C599" s="960"/>
      <c r="D599" s="960"/>
      <c r="E599" s="960"/>
      <c r="F599" s="960"/>
      <c r="G599" s="960"/>
      <c r="H599" s="960"/>
      <c r="I599" s="960"/>
      <c r="J599" s="960"/>
      <c r="K599" s="960"/>
      <c r="L599" s="960"/>
      <c r="M599" s="960"/>
      <c r="N599" s="960"/>
      <c r="O599" s="960"/>
      <c r="P599" s="960"/>
      <c r="Q599" s="960"/>
      <c r="R599" s="960"/>
      <c r="S599" s="962"/>
      <c r="T599" s="960"/>
      <c r="U599" s="962"/>
      <c r="V599" s="960"/>
      <c r="W599" s="960"/>
    </row>
    <row r="600" spans="1:23" ht="15.75" customHeight="1" x14ac:dyDescent="0.2">
      <c r="A600" s="958"/>
      <c r="B600" s="960"/>
      <c r="C600" s="960"/>
      <c r="D600" s="960"/>
      <c r="E600" s="960"/>
      <c r="F600" s="960"/>
      <c r="G600" s="960"/>
      <c r="H600" s="960"/>
      <c r="I600" s="960"/>
      <c r="J600" s="960"/>
      <c r="K600" s="960"/>
      <c r="L600" s="960"/>
      <c r="M600" s="960"/>
      <c r="N600" s="960"/>
      <c r="O600" s="960"/>
      <c r="P600" s="960"/>
      <c r="Q600" s="960"/>
      <c r="R600" s="960"/>
      <c r="S600" s="962"/>
      <c r="T600" s="960"/>
      <c r="U600" s="962"/>
      <c r="V600" s="960"/>
      <c r="W600" s="960"/>
    </row>
    <row r="601" spans="1:23" ht="15.75" customHeight="1" x14ac:dyDescent="0.2">
      <c r="A601" s="958"/>
      <c r="B601" s="960"/>
      <c r="C601" s="960"/>
      <c r="D601" s="960"/>
      <c r="E601" s="960"/>
      <c r="F601" s="960"/>
      <c r="G601" s="960"/>
      <c r="H601" s="960"/>
      <c r="I601" s="960"/>
      <c r="J601" s="960"/>
      <c r="K601" s="960"/>
      <c r="L601" s="960"/>
      <c r="M601" s="960"/>
      <c r="N601" s="960"/>
      <c r="O601" s="960"/>
      <c r="P601" s="960"/>
      <c r="Q601" s="960"/>
      <c r="R601" s="960"/>
      <c r="S601" s="962"/>
      <c r="T601" s="960"/>
      <c r="U601" s="962"/>
      <c r="V601" s="960"/>
      <c r="W601" s="960"/>
    </row>
    <row r="602" spans="1:23" ht="15.75" customHeight="1" x14ac:dyDescent="0.2">
      <c r="A602" s="958"/>
      <c r="B602" s="960"/>
      <c r="C602" s="960"/>
      <c r="D602" s="960"/>
      <c r="E602" s="960"/>
      <c r="F602" s="960"/>
      <c r="G602" s="960"/>
      <c r="H602" s="960"/>
      <c r="I602" s="960"/>
      <c r="J602" s="960"/>
      <c r="K602" s="960"/>
      <c r="L602" s="960"/>
      <c r="M602" s="960"/>
      <c r="N602" s="960"/>
      <c r="O602" s="960"/>
      <c r="P602" s="960"/>
      <c r="Q602" s="960"/>
      <c r="R602" s="960"/>
      <c r="S602" s="962"/>
      <c r="T602" s="960"/>
      <c r="U602" s="962"/>
      <c r="V602" s="960"/>
      <c r="W602" s="960"/>
    </row>
    <row r="603" spans="1:23" ht="15.75" customHeight="1" x14ac:dyDescent="0.2">
      <c r="A603" s="958"/>
      <c r="B603" s="960"/>
      <c r="C603" s="960"/>
      <c r="D603" s="960"/>
      <c r="E603" s="960"/>
      <c r="F603" s="960"/>
      <c r="G603" s="960"/>
      <c r="H603" s="960"/>
      <c r="I603" s="960"/>
      <c r="J603" s="960"/>
      <c r="K603" s="960"/>
      <c r="L603" s="960"/>
      <c r="M603" s="960"/>
      <c r="N603" s="960"/>
      <c r="O603" s="960"/>
      <c r="P603" s="960"/>
      <c r="Q603" s="960"/>
      <c r="R603" s="960"/>
      <c r="S603" s="962"/>
      <c r="T603" s="960"/>
      <c r="U603" s="962"/>
      <c r="V603" s="960"/>
      <c r="W603" s="960"/>
    </row>
    <row r="604" spans="1:23" ht="15.75" customHeight="1" x14ac:dyDescent="0.2">
      <c r="A604" s="958"/>
      <c r="B604" s="960"/>
      <c r="C604" s="960"/>
      <c r="D604" s="960"/>
      <c r="E604" s="960"/>
      <c r="F604" s="960"/>
      <c r="G604" s="960"/>
      <c r="H604" s="960"/>
      <c r="I604" s="960"/>
      <c r="J604" s="960"/>
      <c r="K604" s="960"/>
      <c r="L604" s="960"/>
      <c r="M604" s="960"/>
      <c r="N604" s="960"/>
      <c r="O604" s="960"/>
      <c r="P604" s="960"/>
      <c r="Q604" s="960"/>
      <c r="R604" s="960"/>
      <c r="S604" s="962"/>
      <c r="T604" s="960"/>
      <c r="U604" s="962"/>
      <c r="V604" s="960"/>
      <c r="W604" s="960"/>
    </row>
    <row r="605" spans="1:23" ht="15.75" customHeight="1" x14ac:dyDescent="0.2">
      <c r="A605" s="958"/>
      <c r="B605" s="960"/>
      <c r="C605" s="960"/>
      <c r="D605" s="960"/>
      <c r="E605" s="960"/>
      <c r="F605" s="960"/>
      <c r="G605" s="960"/>
      <c r="H605" s="960"/>
      <c r="I605" s="960"/>
      <c r="J605" s="960"/>
      <c r="K605" s="960"/>
      <c r="L605" s="960"/>
      <c r="M605" s="960"/>
      <c r="N605" s="960"/>
      <c r="O605" s="960"/>
      <c r="P605" s="960"/>
      <c r="Q605" s="960"/>
      <c r="R605" s="960"/>
      <c r="S605" s="962"/>
      <c r="T605" s="960"/>
      <c r="U605" s="962"/>
      <c r="V605" s="960"/>
      <c r="W605" s="960"/>
    </row>
    <row r="606" spans="1:23" ht="15.75" customHeight="1" x14ac:dyDescent="0.2">
      <c r="A606" s="958"/>
      <c r="B606" s="960"/>
      <c r="C606" s="960"/>
      <c r="D606" s="960"/>
      <c r="E606" s="960"/>
      <c r="F606" s="960"/>
      <c r="G606" s="960"/>
      <c r="H606" s="960"/>
      <c r="I606" s="960"/>
      <c r="J606" s="960"/>
      <c r="K606" s="960"/>
      <c r="L606" s="960"/>
      <c r="M606" s="960"/>
      <c r="N606" s="960"/>
      <c r="O606" s="960"/>
      <c r="P606" s="960"/>
      <c r="Q606" s="960"/>
      <c r="R606" s="960"/>
      <c r="S606" s="962"/>
      <c r="T606" s="960"/>
      <c r="U606" s="962"/>
      <c r="V606" s="960"/>
      <c r="W606" s="960"/>
    </row>
    <row r="607" spans="1:23" ht="15.75" customHeight="1" x14ac:dyDescent="0.2">
      <c r="A607" s="958"/>
      <c r="B607" s="960"/>
      <c r="C607" s="960"/>
      <c r="D607" s="960"/>
      <c r="E607" s="960"/>
      <c r="F607" s="960"/>
      <c r="G607" s="960"/>
      <c r="H607" s="960"/>
      <c r="I607" s="960"/>
      <c r="J607" s="960"/>
      <c r="K607" s="960"/>
      <c r="L607" s="960"/>
      <c r="M607" s="960"/>
      <c r="N607" s="960"/>
      <c r="O607" s="960"/>
      <c r="P607" s="960"/>
      <c r="Q607" s="960"/>
      <c r="R607" s="960"/>
      <c r="S607" s="962"/>
      <c r="T607" s="960"/>
      <c r="U607" s="962"/>
      <c r="V607" s="960"/>
      <c r="W607" s="960"/>
    </row>
    <row r="608" spans="1:23" ht="15.75" customHeight="1" x14ac:dyDescent="0.2">
      <c r="A608" s="958"/>
      <c r="B608" s="960"/>
      <c r="C608" s="960"/>
      <c r="D608" s="960"/>
      <c r="E608" s="960"/>
      <c r="F608" s="960"/>
      <c r="G608" s="960"/>
      <c r="H608" s="960"/>
      <c r="I608" s="960"/>
      <c r="J608" s="960"/>
      <c r="K608" s="960"/>
      <c r="L608" s="960"/>
      <c r="M608" s="960"/>
      <c r="N608" s="960"/>
      <c r="O608" s="960"/>
      <c r="P608" s="960"/>
      <c r="Q608" s="960"/>
      <c r="R608" s="960"/>
      <c r="S608" s="962"/>
      <c r="T608" s="960"/>
      <c r="U608" s="962"/>
      <c r="V608" s="960"/>
      <c r="W608" s="960"/>
    </row>
    <row r="609" spans="1:23" ht="15.75" customHeight="1" x14ac:dyDescent="0.2">
      <c r="A609" s="958"/>
      <c r="B609" s="960"/>
      <c r="C609" s="960"/>
      <c r="D609" s="960"/>
      <c r="E609" s="960"/>
      <c r="F609" s="960"/>
      <c r="G609" s="960"/>
      <c r="H609" s="960"/>
      <c r="I609" s="960"/>
      <c r="J609" s="960"/>
      <c r="K609" s="960"/>
      <c r="L609" s="960"/>
      <c r="M609" s="960"/>
      <c r="N609" s="960"/>
      <c r="O609" s="960"/>
      <c r="P609" s="960"/>
      <c r="Q609" s="960"/>
      <c r="R609" s="960"/>
      <c r="S609" s="962"/>
      <c r="T609" s="960"/>
      <c r="U609" s="962"/>
      <c r="V609" s="960"/>
      <c r="W609" s="960"/>
    </row>
    <row r="610" spans="1:23" ht="15.75" customHeight="1" x14ac:dyDescent="0.2">
      <c r="A610" s="958"/>
      <c r="B610" s="960"/>
      <c r="C610" s="960"/>
      <c r="D610" s="960"/>
      <c r="E610" s="960"/>
      <c r="F610" s="960"/>
      <c r="G610" s="960"/>
      <c r="H610" s="960"/>
      <c r="I610" s="960"/>
      <c r="J610" s="960"/>
      <c r="K610" s="960"/>
      <c r="L610" s="960"/>
      <c r="M610" s="960"/>
      <c r="N610" s="960"/>
      <c r="O610" s="960"/>
      <c r="P610" s="960"/>
      <c r="Q610" s="960"/>
      <c r="R610" s="960"/>
      <c r="S610" s="962"/>
      <c r="T610" s="960"/>
      <c r="U610" s="962"/>
      <c r="V610" s="960"/>
      <c r="W610" s="960"/>
    </row>
    <row r="611" spans="1:23" ht="15.75" customHeight="1" x14ac:dyDescent="0.2">
      <c r="A611" s="958"/>
      <c r="B611" s="960"/>
      <c r="C611" s="960"/>
      <c r="D611" s="960"/>
      <c r="E611" s="960"/>
      <c r="F611" s="960"/>
      <c r="G611" s="960"/>
      <c r="H611" s="960"/>
      <c r="I611" s="960"/>
      <c r="J611" s="960"/>
      <c r="K611" s="960"/>
      <c r="L611" s="960"/>
      <c r="M611" s="960"/>
      <c r="N611" s="960"/>
      <c r="O611" s="960"/>
      <c r="P611" s="960"/>
      <c r="Q611" s="960"/>
      <c r="R611" s="960"/>
      <c r="S611" s="962"/>
      <c r="T611" s="960"/>
      <c r="U611" s="962"/>
      <c r="V611" s="960"/>
      <c r="W611" s="960"/>
    </row>
    <row r="612" spans="1:23" ht="15.75" customHeight="1" x14ac:dyDescent="0.2">
      <c r="A612" s="958"/>
      <c r="B612" s="960"/>
      <c r="C612" s="960"/>
      <c r="D612" s="960"/>
      <c r="E612" s="960"/>
      <c r="F612" s="960"/>
      <c r="G612" s="960"/>
      <c r="H612" s="960"/>
      <c r="I612" s="960"/>
      <c r="J612" s="960"/>
      <c r="K612" s="960"/>
      <c r="L612" s="960"/>
      <c r="M612" s="960"/>
      <c r="N612" s="960"/>
      <c r="O612" s="960"/>
      <c r="P612" s="960"/>
      <c r="Q612" s="960"/>
      <c r="R612" s="960"/>
      <c r="S612" s="962"/>
      <c r="T612" s="960"/>
      <c r="U612" s="962"/>
      <c r="V612" s="960"/>
      <c r="W612" s="960"/>
    </row>
    <row r="613" spans="1:23" ht="15.75" customHeight="1" x14ac:dyDescent="0.2">
      <c r="A613" s="958"/>
      <c r="B613" s="960"/>
      <c r="C613" s="960"/>
      <c r="D613" s="960"/>
      <c r="E613" s="960"/>
      <c r="F613" s="960"/>
      <c r="G613" s="960"/>
      <c r="H613" s="960"/>
      <c r="I613" s="960"/>
      <c r="J613" s="960"/>
      <c r="K613" s="960"/>
      <c r="L613" s="960"/>
      <c r="M613" s="960"/>
      <c r="N613" s="960"/>
      <c r="O613" s="960"/>
      <c r="P613" s="960"/>
      <c r="Q613" s="960"/>
      <c r="R613" s="960"/>
      <c r="S613" s="962"/>
      <c r="T613" s="960"/>
      <c r="U613" s="962"/>
      <c r="V613" s="960"/>
      <c r="W613" s="960"/>
    </row>
    <row r="614" spans="1:23" ht="15.75" customHeight="1" x14ac:dyDescent="0.2">
      <c r="A614" s="958"/>
      <c r="B614" s="960"/>
      <c r="C614" s="960"/>
      <c r="D614" s="960"/>
      <c r="E614" s="960"/>
      <c r="F614" s="960"/>
      <c r="G614" s="960"/>
      <c r="H614" s="960"/>
      <c r="I614" s="960"/>
      <c r="J614" s="960"/>
      <c r="K614" s="960"/>
      <c r="L614" s="960"/>
      <c r="M614" s="960"/>
      <c r="N614" s="960"/>
      <c r="O614" s="960"/>
      <c r="P614" s="960"/>
      <c r="Q614" s="960"/>
      <c r="R614" s="960"/>
      <c r="S614" s="962"/>
      <c r="T614" s="960"/>
      <c r="U614" s="962"/>
      <c r="V614" s="960"/>
      <c r="W614" s="960"/>
    </row>
    <row r="615" spans="1:23" ht="15.75" customHeight="1" x14ac:dyDescent="0.2">
      <c r="A615" s="958"/>
      <c r="B615" s="960"/>
      <c r="C615" s="960"/>
      <c r="D615" s="960"/>
      <c r="E615" s="960"/>
      <c r="F615" s="960"/>
      <c r="G615" s="960"/>
      <c r="H615" s="960"/>
      <c r="I615" s="960"/>
      <c r="J615" s="960"/>
      <c r="K615" s="960"/>
      <c r="L615" s="960"/>
      <c r="M615" s="960"/>
      <c r="N615" s="960"/>
      <c r="O615" s="960"/>
      <c r="P615" s="960"/>
      <c r="Q615" s="960"/>
      <c r="R615" s="960"/>
      <c r="S615" s="962"/>
      <c r="T615" s="960"/>
      <c r="U615" s="962"/>
      <c r="V615" s="960"/>
      <c r="W615" s="960"/>
    </row>
    <row r="616" spans="1:23" ht="15.75" customHeight="1" x14ac:dyDescent="0.2">
      <c r="A616" s="958"/>
      <c r="B616" s="960"/>
      <c r="C616" s="960"/>
      <c r="D616" s="960"/>
      <c r="E616" s="960"/>
      <c r="F616" s="960"/>
      <c r="G616" s="960"/>
      <c r="H616" s="960"/>
      <c r="I616" s="960"/>
      <c r="J616" s="960"/>
      <c r="K616" s="960"/>
      <c r="L616" s="960"/>
      <c r="M616" s="960"/>
      <c r="N616" s="960"/>
      <c r="O616" s="960"/>
      <c r="P616" s="960"/>
      <c r="Q616" s="960"/>
      <c r="R616" s="960"/>
      <c r="S616" s="962"/>
      <c r="T616" s="960"/>
      <c r="U616" s="962"/>
      <c r="V616" s="960"/>
      <c r="W616" s="960"/>
    </row>
    <row r="617" spans="1:23" ht="15.75" customHeight="1" x14ac:dyDescent="0.2">
      <c r="A617" s="958"/>
      <c r="B617" s="960"/>
      <c r="C617" s="960"/>
      <c r="D617" s="960"/>
      <c r="E617" s="960"/>
      <c r="F617" s="960"/>
      <c r="G617" s="960"/>
      <c r="H617" s="960"/>
      <c r="I617" s="960"/>
      <c r="J617" s="960"/>
      <c r="K617" s="960"/>
      <c r="L617" s="960"/>
      <c r="M617" s="960"/>
      <c r="N617" s="960"/>
      <c r="O617" s="960"/>
      <c r="P617" s="960"/>
      <c r="Q617" s="960"/>
      <c r="R617" s="960"/>
      <c r="S617" s="962"/>
      <c r="T617" s="960"/>
      <c r="U617" s="962"/>
      <c r="V617" s="960"/>
      <c r="W617" s="960"/>
    </row>
    <row r="618" spans="1:23" ht="15.75" customHeight="1" x14ac:dyDescent="0.2">
      <c r="A618" s="958"/>
      <c r="B618" s="960"/>
      <c r="C618" s="960"/>
      <c r="D618" s="960"/>
      <c r="E618" s="960"/>
      <c r="F618" s="960"/>
      <c r="G618" s="960"/>
      <c r="H618" s="960"/>
      <c r="I618" s="960"/>
      <c r="J618" s="960"/>
      <c r="K618" s="960"/>
      <c r="L618" s="960"/>
      <c r="M618" s="960"/>
      <c r="N618" s="960"/>
      <c r="O618" s="960"/>
      <c r="P618" s="960"/>
      <c r="Q618" s="960"/>
      <c r="R618" s="960"/>
      <c r="S618" s="962"/>
      <c r="T618" s="960"/>
      <c r="U618" s="962"/>
      <c r="V618" s="960"/>
      <c r="W618" s="960"/>
    </row>
    <row r="619" spans="1:23" ht="15.75" customHeight="1" x14ac:dyDescent="0.2">
      <c r="A619" s="958"/>
      <c r="B619" s="960"/>
      <c r="C619" s="960"/>
      <c r="D619" s="960"/>
      <c r="E619" s="960"/>
      <c r="F619" s="960"/>
      <c r="G619" s="960"/>
      <c r="H619" s="960"/>
      <c r="I619" s="960"/>
      <c r="J619" s="960"/>
      <c r="K619" s="960"/>
      <c r="L619" s="960"/>
      <c r="M619" s="960"/>
      <c r="N619" s="960"/>
      <c r="O619" s="960"/>
      <c r="P619" s="960"/>
      <c r="Q619" s="960"/>
      <c r="R619" s="960"/>
      <c r="S619" s="962"/>
      <c r="T619" s="960"/>
      <c r="U619" s="962"/>
      <c r="V619" s="960"/>
      <c r="W619" s="960"/>
    </row>
    <row r="620" spans="1:23" ht="15.75" customHeight="1" x14ac:dyDescent="0.2">
      <c r="A620" s="958"/>
      <c r="B620" s="960"/>
      <c r="C620" s="960"/>
      <c r="D620" s="960"/>
      <c r="E620" s="960"/>
      <c r="F620" s="960"/>
      <c r="G620" s="960"/>
      <c r="H620" s="960"/>
      <c r="I620" s="960"/>
      <c r="J620" s="960"/>
      <c r="K620" s="960"/>
      <c r="L620" s="960"/>
      <c r="M620" s="960"/>
      <c r="N620" s="960"/>
      <c r="O620" s="960"/>
      <c r="P620" s="960"/>
      <c r="Q620" s="960"/>
      <c r="R620" s="960"/>
      <c r="S620" s="962"/>
      <c r="T620" s="960"/>
      <c r="U620" s="962"/>
      <c r="V620" s="960"/>
      <c r="W620" s="960"/>
    </row>
    <row r="621" spans="1:23" ht="15.75" customHeight="1" x14ac:dyDescent="0.2">
      <c r="A621" s="958"/>
      <c r="B621" s="960"/>
      <c r="C621" s="960"/>
      <c r="D621" s="960"/>
      <c r="E621" s="960"/>
      <c r="F621" s="960"/>
      <c r="G621" s="960"/>
      <c r="H621" s="960"/>
      <c r="I621" s="960"/>
      <c r="J621" s="960"/>
      <c r="K621" s="960"/>
      <c r="L621" s="960"/>
      <c r="M621" s="960"/>
      <c r="N621" s="960"/>
      <c r="O621" s="960"/>
      <c r="P621" s="960"/>
      <c r="Q621" s="960"/>
      <c r="R621" s="960"/>
      <c r="S621" s="962"/>
      <c r="T621" s="960"/>
      <c r="U621" s="962"/>
      <c r="V621" s="960"/>
      <c r="W621" s="960"/>
    </row>
    <row r="622" spans="1:23" ht="15.75" customHeight="1" x14ac:dyDescent="0.2">
      <c r="A622" s="958"/>
      <c r="B622" s="960"/>
      <c r="C622" s="960"/>
      <c r="D622" s="960"/>
      <c r="E622" s="960"/>
      <c r="F622" s="960"/>
      <c r="G622" s="960"/>
      <c r="H622" s="960"/>
      <c r="I622" s="960"/>
      <c r="J622" s="960"/>
      <c r="K622" s="960"/>
      <c r="L622" s="960"/>
      <c r="M622" s="960"/>
      <c r="N622" s="960"/>
      <c r="O622" s="960"/>
      <c r="P622" s="960"/>
      <c r="Q622" s="960"/>
      <c r="R622" s="960"/>
      <c r="S622" s="962"/>
      <c r="T622" s="960"/>
      <c r="U622" s="962"/>
      <c r="V622" s="960"/>
      <c r="W622" s="960"/>
    </row>
    <row r="623" spans="1:23" ht="15.75" customHeight="1" x14ac:dyDescent="0.2">
      <c r="A623" s="958"/>
      <c r="B623" s="960"/>
      <c r="C623" s="960"/>
      <c r="D623" s="960"/>
      <c r="E623" s="960"/>
      <c r="F623" s="960"/>
      <c r="G623" s="960"/>
      <c r="H623" s="960"/>
      <c r="I623" s="960"/>
      <c r="J623" s="960"/>
      <c r="K623" s="960"/>
      <c r="L623" s="960"/>
      <c r="M623" s="960"/>
      <c r="N623" s="960"/>
      <c r="O623" s="960"/>
      <c r="P623" s="960"/>
      <c r="Q623" s="960"/>
      <c r="R623" s="960"/>
      <c r="S623" s="962"/>
      <c r="T623" s="960"/>
      <c r="U623" s="962"/>
      <c r="V623" s="960"/>
      <c r="W623" s="960"/>
    </row>
    <row r="624" spans="1:23" ht="15.75" customHeight="1" x14ac:dyDescent="0.2">
      <c r="A624" s="958"/>
      <c r="B624" s="960"/>
      <c r="C624" s="960"/>
      <c r="D624" s="960"/>
      <c r="E624" s="960"/>
      <c r="F624" s="960"/>
      <c r="G624" s="960"/>
      <c r="H624" s="960"/>
      <c r="I624" s="960"/>
      <c r="J624" s="960"/>
      <c r="K624" s="960"/>
      <c r="L624" s="960"/>
      <c r="M624" s="960"/>
      <c r="N624" s="960"/>
      <c r="O624" s="960"/>
      <c r="P624" s="960"/>
      <c r="Q624" s="960"/>
      <c r="R624" s="960"/>
      <c r="S624" s="962"/>
      <c r="T624" s="960"/>
      <c r="U624" s="962"/>
      <c r="V624" s="960"/>
      <c r="W624" s="960"/>
    </row>
    <row r="625" spans="1:23" ht="15.75" customHeight="1" x14ac:dyDescent="0.2">
      <c r="A625" s="958"/>
      <c r="B625" s="960"/>
      <c r="C625" s="960"/>
      <c r="D625" s="960"/>
      <c r="E625" s="960"/>
      <c r="F625" s="960"/>
      <c r="G625" s="960"/>
      <c r="H625" s="960"/>
      <c r="I625" s="960"/>
      <c r="J625" s="960"/>
      <c r="K625" s="960"/>
      <c r="L625" s="960"/>
      <c r="M625" s="960"/>
      <c r="N625" s="960"/>
      <c r="O625" s="960"/>
      <c r="P625" s="960"/>
      <c r="Q625" s="960"/>
      <c r="R625" s="960"/>
      <c r="S625" s="962"/>
      <c r="T625" s="960"/>
      <c r="U625" s="962"/>
      <c r="V625" s="960"/>
      <c r="W625" s="960"/>
    </row>
    <row r="626" spans="1:23" ht="15.75" customHeight="1" x14ac:dyDescent="0.2">
      <c r="A626" s="958"/>
      <c r="B626" s="960"/>
      <c r="C626" s="960"/>
      <c r="D626" s="960"/>
      <c r="E626" s="960"/>
      <c r="F626" s="960"/>
      <c r="G626" s="960"/>
      <c r="H626" s="960"/>
      <c r="I626" s="960"/>
      <c r="J626" s="960"/>
      <c r="K626" s="960"/>
      <c r="L626" s="960"/>
      <c r="M626" s="960"/>
      <c r="N626" s="960"/>
      <c r="O626" s="960"/>
      <c r="P626" s="960"/>
      <c r="Q626" s="960"/>
      <c r="R626" s="960"/>
      <c r="S626" s="962"/>
      <c r="T626" s="960"/>
      <c r="U626" s="962"/>
      <c r="V626" s="960"/>
      <c r="W626" s="960"/>
    </row>
    <row r="627" spans="1:23" ht="15.75" customHeight="1" x14ac:dyDescent="0.2">
      <c r="A627" s="958"/>
      <c r="B627" s="960"/>
      <c r="C627" s="960"/>
      <c r="D627" s="960"/>
      <c r="E627" s="960"/>
      <c r="F627" s="960"/>
      <c r="G627" s="960"/>
      <c r="H627" s="960"/>
      <c r="I627" s="960"/>
      <c r="J627" s="960"/>
      <c r="K627" s="960"/>
      <c r="L627" s="960"/>
      <c r="M627" s="960"/>
      <c r="N627" s="960"/>
      <c r="O627" s="960"/>
      <c r="P627" s="960"/>
      <c r="Q627" s="960"/>
      <c r="R627" s="960"/>
      <c r="S627" s="962"/>
      <c r="T627" s="960"/>
      <c r="U627" s="962"/>
      <c r="V627" s="960"/>
      <c r="W627" s="960"/>
    </row>
    <row r="628" spans="1:23" ht="15.75" customHeight="1" x14ac:dyDescent="0.2">
      <c r="A628" s="958"/>
      <c r="B628" s="960"/>
      <c r="C628" s="960"/>
      <c r="D628" s="960"/>
      <c r="E628" s="960"/>
      <c r="F628" s="960"/>
      <c r="G628" s="960"/>
      <c r="H628" s="960"/>
      <c r="I628" s="960"/>
      <c r="J628" s="960"/>
      <c r="K628" s="960"/>
      <c r="L628" s="960"/>
      <c r="M628" s="960"/>
      <c r="N628" s="960"/>
      <c r="O628" s="960"/>
      <c r="P628" s="960"/>
      <c r="Q628" s="960"/>
      <c r="R628" s="960"/>
      <c r="S628" s="962"/>
      <c r="T628" s="960"/>
      <c r="U628" s="962"/>
      <c r="V628" s="960"/>
      <c r="W628" s="960"/>
    </row>
    <row r="629" spans="1:23" ht="15.75" customHeight="1" x14ac:dyDescent="0.2">
      <c r="A629" s="958"/>
      <c r="B629" s="960"/>
      <c r="C629" s="960"/>
      <c r="D629" s="960"/>
      <c r="E629" s="960"/>
      <c r="F629" s="960"/>
      <c r="G629" s="960"/>
      <c r="H629" s="960"/>
      <c r="I629" s="960"/>
      <c r="J629" s="960"/>
      <c r="K629" s="960"/>
      <c r="L629" s="960"/>
      <c r="M629" s="960"/>
      <c r="N629" s="960"/>
      <c r="O629" s="960"/>
      <c r="P629" s="960"/>
      <c r="Q629" s="960"/>
      <c r="R629" s="960"/>
      <c r="S629" s="962"/>
      <c r="T629" s="960"/>
      <c r="U629" s="962"/>
      <c r="V629" s="960"/>
      <c r="W629" s="960"/>
    </row>
    <row r="630" spans="1:23" ht="15.75" customHeight="1" x14ac:dyDescent="0.2">
      <c r="A630" s="958"/>
      <c r="B630" s="960"/>
      <c r="C630" s="960"/>
      <c r="D630" s="960"/>
      <c r="E630" s="960"/>
      <c r="F630" s="960"/>
      <c r="G630" s="960"/>
      <c r="H630" s="960"/>
      <c r="I630" s="960"/>
      <c r="J630" s="960"/>
      <c r="K630" s="960"/>
      <c r="L630" s="960"/>
      <c r="M630" s="960"/>
      <c r="N630" s="960"/>
      <c r="O630" s="960"/>
      <c r="P630" s="960"/>
      <c r="Q630" s="960"/>
      <c r="R630" s="960"/>
      <c r="S630" s="962"/>
      <c r="T630" s="960"/>
      <c r="U630" s="962"/>
      <c r="V630" s="960"/>
      <c r="W630" s="960"/>
    </row>
    <row r="631" spans="1:23" ht="15.75" customHeight="1" x14ac:dyDescent="0.2">
      <c r="A631" s="958"/>
      <c r="B631" s="960"/>
      <c r="C631" s="960"/>
      <c r="D631" s="960"/>
      <c r="E631" s="960"/>
      <c r="F631" s="960"/>
      <c r="G631" s="960"/>
      <c r="H631" s="960"/>
      <c r="I631" s="960"/>
      <c r="J631" s="960"/>
      <c r="K631" s="960"/>
      <c r="L631" s="960"/>
      <c r="M631" s="960"/>
      <c r="N631" s="960"/>
      <c r="O631" s="960"/>
      <c r="P631" s="960"/>
      <c r="Q631" s="960"/>
      <c r="R631" s="960"/>
      <c r="S631" s="962"/>
      <c r="T631" s="960"/>
      <c r="U631" s="962"/>
      <c r="V631" s="960"/>
      <c r="W631" s="960"/>
    </row>
    <row r="632" spans="1:23" ht="15.75" customHeight="1" x14ac:dyDescent="0.2">
      <c r="A632" s="958"/>
      <c r="B632" s="960"/>
      <c r="C632" s="960"/>
      <c r="D632" s="960"/>
      <c r="E632" s="960"/>
      <c r="F632" s="960"/>
      <c r="G632" s="960"/>
      <c r="H632" s="960"/>
      <c r="I632" s="960"/>
      <c r="J632" s="960"/>
      <c r="K632" s="960"/>
      <c r="L632" s="960"/>
      <c r="M632" s="960"/>
      <c r="N632" s="960"/>
      <c r="O632" s="960"/>
      <c r="P632" s="960"/>
      <c r="Q632" s="960"/>
      <c r="R632" s="960"/>
      <c r="S632" s="962"/>
      <c r="T632" s="960"/>
      <c r="U632" s="962"/>
      <c r="V632" s="960"/>
      <c r="W632" s="960"/>
    </row>
    <row r="633" spans="1:23" ht="15.75" customHeight="1" x14ac:dyDescent="0.2">
      <c r="A633" s="958"/>
      <c r="B633" s="960"/>
      <c r="C633" s="960"/>
      <c r="D633" s="960"/>
      <c r="E633" s="960"/>
      <c r="F633" s="960"/>
      <c r="G633" s="960"/>
      <c r="H633" s="960"/>
      <c r="I633" s="960"/>
      <c r="J633" s="960"/>
      <c r="K633" s="960"/>
      <c r="L633" s="960"/>
      <c r="M633" s="960"/>
      <c r="N633" s="960"/>
      <c r="O633" s="960"/>
      <c r="P633" s="960"/>
      <c r="Q633" s="960"/>
      <c r="R633" s="960"/>
      <c r="S633" s="962"/>
      <c r="T633" s="960"/>
      <c r="U633" s="962"/>
      <c r="V633" s="960"/>
      <c r="W633" s="960"/>
    </row>
    <row r="634" spans="1:23" ht="15.75" customHeight="1" x14ac:dyDescent="0.2">
      <c r="A634" s="958"/>
      <c r="B634" s="960"/>
      <c r="C634" s="960"/>
      <c r="D634" s="960"/>
      <c r="E634" s="960"/>
      <c r="F634" s="960"/>
      <c r="G634" s="960"/>
      <c r="H634" s="960"/>
      <c r="I634" s="960"/>
      <c r="J634" s="960"/>
      <c r="K634" s="960"/>
      <c r="L634" s="960"/>
      <c r="M634" s="960"/>
      <c r="N634" s="960"/>
      <c r="O634" s="960"/>
      <c r="P634" s="960"/>
      <c r="Q634" s="960"/>
      <c r="R634" s="960"/>
      <c r="S634" s="962"/>
      <c r="T634" s="960"/>
      <c r="U634" s="962"/>
      <c r="V634" s="960"/>
      <c r="W634" s="960"/>
    </row>
    <row r="635" spans="1:23" ht="15.75" customHeight="1" x14ac:dyDescent="0.2">
      <c r="A635" s="958"/>
      <c r="B635" s="960"/>
      <c r="C635" s="960"/>
      <c r="D635" s="960"/>
      <c r="E635" s="960"/>
      <c r="F635" s="960"/>
      <c r="G635" s="960"/>
      <c r="H635" s="960"/>
      <c r="I635" s="960"/>
      <c r="J635" s="960"/>
      <c r="K635" s="960"/>
      <c r="L635" s="960"/>
      <c r="M635" s="960"/>
      <c r="N635" s="960"/>
      <c r="O635" s="960"/>
      <c r="P635" s="960"/>
      <c r="Q635" s="960"/>
      <c r="R635" s="960"/>
      <c r="S635" s="962"/>
      <c r="T635" s="960"/>
      <c r="U635" s="962"/>
      <c r="V635" s="960"/>
      <c r="W635" s="960"/>
    </row>
    <row r="636" spans="1:23" ht="15.75" customHeight="1" x14ac:dyDescent="0.2">
      <c r="A636" s="958"/>
      <c r="B636" s="960"/>
      <c r="C636" s="960"/>
      <c r="D636" s="960"/>
      <c r="E636" s="960"/>
      <c r="F636" s="960"/>
      <c r="G636" s="960"/>
      <c r="H636" s="960"/>
      <c r="I636" s="960"/>
      <c r="J636" s="960"/>
      <c r="K636" s="960"/>
      <c r="L636" s="960"/>
      <c r="M636" s="960"/>
      <c r="N636" s="960"/>
      <c r="O636" s="960"/>
      <c r="P636" s="960"/>
      <c r="Q636" s="960"/>
      <c r="R636" s="960"/>
      <c r="S636" s="962"/>
      <c r="T636" s="960"/>
      <c r="U636" s="962"/>
      <c r="V636" s="960"/>
      <c r="W636" s="960"/>
    </row>
    <row r="637" spans="1:23" ht="15.75" customHeight="1" x14ac:dyDescent="0.2">
      <c r="A637" s="958"/>
      <c r="B637" s="960"/>
      <c r="C637" s="960"/>
      <c r="D637" s="960"/>
      <c r="E637" s="960"/>
      <c r="F637" s="960"/>
      <c r="G637" s="960"/>
      <c r="H637" s="960"/>
      <c r="I637" s="960"/>
      <c r="J637" s="960"/>
      <c r="K637" s="960"/>
      <c r="L637" s="960"/>
      <c r="M637" s="960"/>
      <c r="N637" s="960"/>
      <c r="O637" s="960"/>
      <c r="P637" s="960"/>
      <c r="Q637" s="960"/>
      <c r="R637" s="960"/>
      <c r="S637" s="962"/>
      <c r="T637" s="960"/>
      <c r="U637" s="962"/>
      <c r="V637" s="960"/>
      <c r="W637" s="960"/>
    </row>
    <row r="638" spans="1:23" ht="15.75" customHeight="1" x14ac:dyDescent="0.2">
      <c r="A638" s="958"/>
      <c r="B638" s="960"/>
      <c r="C638" s="960"/>
      <c r="D638" s="960"/>
      <c r="E638" s="960"/>
      <c r="F638" s="960"/>
      <c r="G638" s="960"/>
      <c r="H638" s="960"/>
      <c r="I638" s="960"/>
      <c r="J638" s="960"/>
      <c r="K638" s="960"/>
      <c r="L638" s="960"/>
      <c r="M638" s="960"/>
      <c r="N638" s="960"/>
      <c r="O638" s="960"/>
      <c r="P638" s="960"/>
      <c r="Q638" s="960"/>
      <c r="R638" s="960"/>
      <c r="S638" s="962"/>
      <c r="T638" s="960"/>
      <c r="U638" s="962"/>
      <c r="V638" s="960"/>
      <c r="W638" s="960"/>
    </row>
    <row r="639" spans="1:23" ht="15.75" customHeight="1" x14ac:dyDescent="0.2">
      <c r="A639" s="958"/>
      <c r="B639" s="960"/>
      <c r="C639" s="960"/>
      <c r="D639" s="960"/>
      <c r="E639" s="960"/>
      <c r="F639" s="960"/>
      <c r="G639" s="960"/>
      <c r="H639" s="960"/>
      <c r="I639" s="960"/>
      <c r="J639" s="960"/>
      <c r="K639" s="960"/>
      <c r="L639" s="960"/>
      <c r="M639" s="960"/>
      <c r="N639" s="960"/>
      <c r="O639" s="960"/>
      <c r="P639" s="960"/>
      <c r="Q639" s="960"/>
      <c r="R639" s="960"/>
      <c r="S639" s="962"/>
      <c r="T639" s="960"/>
      <c r="U639" s="962"/>
      <c r="V639" s="960"/>
      <c r="W639" s="960"/>
    </row>
    <row r="640" spans="1:23" ht="15.75" customHeight="1" x14ac:dyDescent="0.2">
      <c r="A640" s="958"/>
      <c r="B640" s="960"/>
      <c r="C640" s="960"/>
      <c r="D640" s="960"/>
      <c r="E640" s="960"/>
      <c r="F640" s="960"/>
      <c r="G640" s="960"/>
      <c r="H640" s="960"/>
      <c r="I640" s="960"/>
      <c r="J640" s="960"/>
      <c r="K640" s="960"/>
      <c r="L640" s="960"/>
      <c r="M640" s="960"/>
      <c r="N640" s="960"/>
      <c r="O640" s="960"/>
      <c r="P640" s="960"/>
      <c r="Q640" s="960"/>
      <c r="R640" s="960"/>
      <c r="S640" s="962"/>
      <c r="T640" s="960"/>
      <c r="U640" s="962"/>
      <c r="V640" s="960"/>
      <c r="W640" s="960"/>
    </row>
    <row r="641" spans="1:23" ht="15.75" customHeight="1" x14ac:dyDescent="0.2">
      <c r="A641" s="958"/>
      <c r="B641" s="960"/>
      <c r="C641" s="960"/>
      <c r="D641" s="960"/>
      <c r="E641" s="960"/>
      <c r="F641" s="960"/>
      <c r="G641" s="960"/>
      <c r="H641" s="960"/>
      <c r="I641" s="960"/>
      <c r="J641" s="960"/>
      <c r="K641" s="960"/>
      <c r="L641" s="960"/>
      <c r="M641" s="960"/>
      <c r="N641" s="960"/>
      <c r="O641" s="960"/>
      <c r="P641" s="960"/>
      <c r="Q641" s="960"/>
      <c r="R641" s="960"/>
      <c r="S641" s="962"/>
      <c r="T641" s="960"/>
      <c r="U641" s="962"/>
      <c r="V641" s="960"/>
      <c r="W641" s="960"/>
    </row>
    <row r="642" spans="1:23" ht="15.75" customHeight="1" x14ac:dyDescent="0.2">
      <c r="A642" s="958"/>
      <c r="B642" s="960"/>
      <c r="C642" s="960"/>
      <c r="D642" s="960"/>
      <c r="E642" s="960"/>
      <c r="F642" s="960"/>
      <c r="G642" s="960"/>
      <c r="H642" s="960"/>
      <c r="I642" s="960"/>
      <c r="J642" s="960"/>
      <c r="K642" s="960"/>
      <c r="L642" s="960"/>
      <c r="M642" s="960"/>
      <c r="N642" s="960"/>
      <c r="O642" s="960"/>
      <c r="P642" s="960"/>
      <c r="Q642" s="960"/>
      <c r="R642" s="960"/>
      <c r="S642" s="962"/>
      <c r="T642" s="960"/>
      <c r="U642" s="962"/>
      <c r="V642" s="960"/>
      <c r="W642" s="960"/>
    </row>
    <row r="643" spans="1:23" ht="15.75" customHeight="1" x14ac:dyDescent="0.2">
      <c r="A643" s="958"/>
      <c r="B643" s="960"/>
      <c r="C643" s="960"/>
      <c r="D643" s="960"/>
      <c r="E643" s="960"/>
      <c r="F643" s="960"/>
      <c r="G643" s="960"/>
      <c r="H643" s="960"/>
      <c r="I643" s="960"/>
      <c r="J643" s="960"/>
      <c r="K643" s="960"/>
      <c r="L643" s="960"/>
      <c r="M643" s="960"/>
      <c r="N643" s="960"/>
      <c r="O643" s="960"/>
      <c r="P643" s="960"/>
      <c r="Q643" s="960"/>
      <c r="R643" s="960"/>
      <c r="S643" s="962"/>
      <c r="T643" s="960"/>
      <c r="U643" s="962"/>
      <c r="V643" s="960"/>
      <c r="W643" s="960"/>
    </row>
    <row r="644" spans="1:23" ht="15.75" customHeight="1" x14ac:dyDescent="0.2">
      <c r="A644" s="958"/>
      <c r="B644" s="960"/>
      <c r="C644" s="960"/>
      <c r="D644" s="960"/>
      <c r="E644" s="960"/>
      <c r="F644" s="960"/>
      <c r="G644" s="960"/>
      <c r="H644" s="960"/>
      <c r="I644" s="960"/>
      <c r="J644" s="960"/>
      <c r="K644" s="960"/>
      <c r="L644" s="960"/>
      <c r="M644" s="960"/>
      <c r="N644" s="960"/>
      <c r="O644" s="960"/>
      <c r="P644" s="960"/>
      <c r="Q644" s="960"/>
      <c r="R644" s="960"/>
      <c r="S644" s="962"/>
      <c r="T644" s="960"/>
      <c r="U644" s="962"/>
      <c r="V644" s="960"/>
      <c r="W644" s="960"/>
    </row>
    <row r="645" spans="1:23" ht="15.75" customHeight="1" x14ac:dyDescent="0.2">
      <c r="A645" s="958"/>
      <c r="B645" s="960"/>
      <c r="C645" s="960"/>
      <c r="D645" s="960"/>
      <c r="E645" s="960"/>
      <c r="F645" s="960"/>
      <c r="G645" s="960"/>
      <c r="H645" s="960"/>
      <c r="I645" s="960"/>
      <c r="J645" s="960"/>
      <c r="K645" s="960"/>
      <c r="L645" s="960"/>
      <c r="M645" s="960"/>
      <c r="N645" s="960"/>
      <c r="O645" s="960"/>
      <c r="P645" s="960"/>
      <c r="Q645" s="960"/>
      <c r="R645" s="960"/>
      <c r="S645" s="962"/>
      <c r="T645" s="960"/>
      <c r="U645" s="962"/>
      <c r="V645" s="960"/>
      <c r="W645" s="960"/>
    </row>
    <row r="646" spans="1:23" ht="15.75" customHeight="1" x14ac:dyDescent="0.2">
      <c r="A646" s="958"/>
      <c r="B646" s="960"/>
      <c r="C646" s="960"/>
      <c r="D646" s="960"/>
      <c r="E646" s="960"/>
      <c r="F646" s="960"/>
      <c r="G646" s="960"/>
      <c r="H646" s="960"/>
      <c r="I646" s="960"/>
      <c r="J646" s="960"/>
      <c r="K646" s="960"/>
      <c r="L646" s="960"/>
      <c r="M646" s="960"/>
      <c r="N646" s="960"/>
      <c r="O646" s="960"/>
      <c r="P646" s="960"/>
      <c r="Q646" s="960"/>
      <c r="R646" s="960"/>
      <c r="S646" s="962"/>
      <c r="T646" s="960"/>
      <c r="U646" s="962"/>
      <c r="V646" s="960"/>
      <c r="W646" s="960"/>
    </row>
    <row r="647" spans="1:23" ht="15.75" customHeight="1" x14ac:dyDescent="0.2">
      <c r="A647" s="958"/>
      <c r="B647" s="960"/>
      <c r="C647" s="960"/>
      <c r="D647" s="960"/>
      <c r="E647" s="960"/>
      <c r="F647" s="960"/>
      <c r="G647" s="960"/>
      <c r="H647" s="960"/>
      <c r="I647" s="960"/>
      <c r="J647" s="960"/>
      <c r="K647" s="960"/>
      <c r="L647" s="960"/>
      <c r="M647" s="960"/>
      <c r="N647" s="960"/>
      <c r="O647" s="960"/>
      <c r="P647" s="960"/>
      <c r="Q647" s="960"/>
      <c r="R647" s="960"/>
      <c r="S647" s="962"/>
      <c r="T647" s="960"/>
      <c r="U647" s="962"/>
      <c r="V647" s="960"/>
      <c r="W647" s="960"/>
    </row>
    <row r="648" spans="1:23" ht="15.75" customHeight="1" x14ac:dyDescent="0.2">
      <c r="A648" s="958"/>
      <c r="B648" s="960"/>
      <c r="C648" s="960"/>
      <c r="D648" s="960"/>
      <c r="E648" s="960"/>
      <c r="F648" s="960"/>
      <c r="G648" s="960"/>
      <c r="H648" s="960"/>
      <c r="I648" s="960"/>
      <c r="J648" s="960"/>
      <c r="K648" s="960"/>
      <c r="L648" s="960"/>
      <c r="M648" s="960"/>
      <c r="N648" s="960"/>
      <c r="O648" s="960"/>
      <c r="P648" s="960"/>
      <c r="Q648" s="960"/>
      <c r="R648" s="960"/>
      <c r="S648" s="962"/>
      <c r="T648" s="960"/>
      <c r="U648" s="962"/>
      <c r="V648" s="960"/>
      <c r="W648" s="960"/>
    </row>
    <row r="649" spans="1:23" ht="15.75" customHeight="1" x14ac:dyDescent="0.2">
      <c r="A649" s="958"/>
      <c r="B649" s="960"/>
      <c r="C649" s="960"/>
      <c r="D649" s="960"/>
      <c r="E649" s="960"/>
      <c r="F649" s="960"/>
      <c r="G649" s="960"/>
      <c r="H649" s="960"/>
      <c r="I649" s="960"/>
      <c r="J649" s="960"/>
      <c r="K649" s="960"/>
      <c r="L649" s="960"/>
      <c r="M649" s="960"/>
      <c r="N649" s="960"/>
      <c r="O649" s="960"/>
      <c r="P649" s="960"/>
      <c r="Q649" s="960"/>
      <c r="R649" s="960"/>
      <c r="S649" s="962"/>
      <c r="T649" s="960"/>
      <c r="U649" s="962"/>
      <c r="V649" s="960"/>
      <c r="W649" s="960"/>
    </row>
    <row r="650" spans="1:23" ht="15.75" customHeight="1" x14ac:dyDescent="0.2">
      <c r="A650" s="958"/>
      <c r="B650" s="960"/>
      <c r="C650" s="960"/>
      <c r="D650" s="960"/>
      <c r="E650" s="960"/>
      <c r="F650" s="960"/>
      <c r="G650" s="960"/>
      <c r="H650" s="960"/>
      <c r="I650" s="960"/>
      <c r="J650" s="960"/>
      <c r="K650" s="960"/>
      <c r="L650" s="960"/>
      <c r="M650" s="960"/>
      <c r="N650" s="960"/>
      <c r="O650" s="960"/>
      <c r="P650" s="960"/>
      <c r="Q650" s="960"/>
      <c r="R650" s="960"/>
      <c r="S650" s="962"/>
      <c r="T650" s="960"/>
      <c r="U650" s="962"/>
      <c r="V650" s="960"/>
      <c r="W650" s="960"/>
    </row>
    <row r="651" spans="1:23" ht="15.75" customHeight="1" x14ac:dyDescent="0.2">
      <c r="A651" s="958"/>
      <c r="B651" s="960"/>
      <c r="C651" s="960"/>
      <c r="D651" s="960"/>
      <c r="E651" s="960"/>
      <c r="F651" s="960"/>
      <c r="G651" s="960"/>
      <c r="H651" s="960"/>
      <c r="I651" s="960"/>
      <c r="J651" s="960"/>
      <c r="K651" s="960"/>
      <c r="L651" s="960"/>
      <c r="M651" s="960"/>
      <c r="N651" s="960"/>
      <c r="O651" s="960"/>
      <c r="P651" s="960"/>
      <c r="Q651" s="960"/>
      <c r="R651" s="960"/>
      <c r="S651" s="962"/>
      <c r="T651" s="960"/>
      <c r="U651" s="962"/>
      <c r="V651" s="960"/>
      <c r="W651" s="960"/>
    </row>
    <row r="652" spans="1:23" ht="15.75" customHeight="1" x14ac:dyDescent="0.2">
      <c r="A652" s="958"/>
      <c r="B652" s="960"/>
      <c r="C652" s="960"/>
      <c r="D652" s="960"/>
      <c r="E652" s="960"/>
      <c r="F652" s="960"/>
      <c r="G652" s="960"/>
      <c r="H652" s="960"/>
      <c r="I652" s="960"/>
      <c r="J652" s="960"/>
      <c r="K652" s="960"/>
      <c r="L652" s="960"/>
      <c r="M652" s="960"/>
      <c r="N652" s="960"/>
      <c r="O652" s="960"/>
      <c r="P652" s="960"/>
      <c r="Q652" s="960"/>
      <c r="R652" s="960"/>
      <c r="S652" s="962"/>
      <c r="T652" s="960"/>
      <c r="U652" s="962"/>
      <c r="V652" s="960"/>
      <c r="W652" s="960"/>
    </row>
    <row r="653" spans="1:23" ht="15.75" customHeight="1" x14ac:dyDescent="0.2">
      <c r="A653" s="958"/>
      <c r="B653" s="960"/>
      <c r="C653" s="960"/>
      <c r="D653" s="960"/>
      <c r="E653" s="960"/>
      <c r="F653" s="960"/>
      <c r="G653" s="960"/>
      <c r="H653" s="960"/>
      <c r="I653" s="960"/>
      <c r="J653" s="960"/>
      <c r="K653" s="960"/>
      <c r="L653" s="960"/>
      <c r="M653" s="960"/>
      <c r="N653" s="960"/>
      <c r="O653" s="960"/>
      <c r="P653" s="960"/>
      <c r="Q653" s="960"/>
      <c r="R653" s="960"/>
      <c r="S653" s="962"/>
      <c r="T653" s="960"/>
      <c r="U653" s="962"/>
      <c r="V653" s="960"/>
      <c r="W653" s="960"/>
    </row>
    <row r="654" spans="1:23" ht="15.75" customHeight="1" x14ac:dyDescent="0.2">
      <c r="A654" s="958"/>
      <c r="B654" s="960"/>
      <c r="C654" s="960"/>
      <c r="D654" s="960"/>
      <c r="E654" s="960"/>
      <c r="F654" s="960"/>
      <c r="G654" s="960"/>
      <c r="H654" s="960"/>
      <c r="I654" s="960"/>
      <c r="J654" s="960"/>
      <c r="K654" s="960"/>
      <c r="L654" s="960"/>
      <c r="M654" s="960"/>
      <c r="N654" s="960"/>
      <c r="O654" s="960"/>
      <c r="P654" s="960"/>
      <c r="Q654" s="960"/>
      <c r="R654" s="960"/>
      <c r="S654" s="962"/>
      <c r="T654" s="960"/>
      <c r="U654" s="962"/>
      <c r="V654" s="960"/>
      <c r="W654" s="960"/>
    </row>
    <row r="655" spans="1:23" ht="15.75" customHeight="1" x14ac:dyDescent="0.2">
      <c r="A655" s="958"/>
      <c r="B655" s="960"/>
      <c r="C655" s="960"/>
      <c r="D655" s="960"/>
      <c r="E655" s="960"/>
      <c r="F655" s="960"/>
      <c r="G655" s="960"/>
      <c r="H655" s="960"/>
      <c r="I655" s="960"/>
      <c r="J655" s="960"/>
      <c r="K655" s="960"/>
      <c r="L655" s="960"/>
      <c r="M655" s="960"/>
      <c r="N655" s="960"/>
      <c r="O655" s="960"/>
      <c r="P655" s="960"/>
      <c r="Q655" s="960"/>
      <c r="R655" s="960"/>
      <c r="S655" s="962"/>
      <c r="T655" s="960"/>
      <c r="U655" s="962"/>
      <c r="V655" s="960"/>
      <c r="W655" s="960"/>
    </row>
    <row r="656" spans="1:23" ht="15.75" customHeight="1" x14ac:dyDescent="0.2">
      <c r="A656" s="958"/>
      <c r="B656" s="960"/>
      <c r="C656" s="960"/>
      <c r="D656" s="960"/>
      <c r="E656" s="960"/>
      <c r="F656" s="960"/>
      <c r="G656" s="960"/>
      <c r="H656" s="960"/>
      <c r="I656" s="960"/>
      <c r="J656" s="960"/>
      <c r="K656" s="960"/>
      <c r="L656" s="960"/>
      <c r="M656" s="960"/>
      <c r="N656" s="960"/>
      <c r="O656" s="960"/>
      <c r="P656" s="960"/>
      <c r="Q656" s="960"/>
      <c r="R656" s="960"/>
      <c r="S656" s="962"/>
      <c r="T656" s="960"/>
      <c r="U656" s="962"/>
      <c r="V656" s="960"/>
      <c r="W656" s="960"/>
    </row>
    <row r="657" spans="1:23" ht="15.75" customHeight="1" x14ac:dyDescent="0.2">
      <c r="A657" s="958"/>
      <c r="B657" s="960"/>
      <c r="C657" s="960"/>
      <c r="D657" s="960"/>
      <c r="E657" s="960"/>
      <c r="F657" s="960"/>
      <c r="G657" s="960"/>
      <c r="H657" s="960"/>
      <c r="I657" s="960"/>
      <c r="J657" s="960"/>
      <c r="K657" s="960"/>
      <c r="L657" s="960"/>
      <c r="M657" s="960"/>
      <c r="N657" s="960"/>
      <c r="O657" s="960"/>
      <c r="P657" s="960"/>
      <c r="Q657" s="960"/>
      <c r="R657" s="960"/>
      <c r="S657" s="962"/>
      <c r="T657" s="960"/>
      <c r="U657" s="962"/>
      <c r="V657" s="960"/>
      <c r="W657" s="960"/>
    </row>
    <row r="658" spans="1:23" ht="15.75" customHeight="1" x14ac:dyDescent="0.2">
      <c r="A658" s="958"/>
      <c r="B658" s="960"/>
      <c r="C658" s="960"/>
      <c r="D658" s="960"/>
      <c r="E658" s="960"/>
      <c r="F658" s="960"/>
      <c r="G658" s="960"/>
      <c r="H658" s="960"/>
      <c r="I658" s="960"/>
      <c r="J658" s="960"/>
      <c r="K658" s="960"/>
      <c r="L658" s="960"/>
      <c r="M658" s="960"/>
      <c r="N658" s="960"/>
      <c r="O658" s="960"/>
      <c r="P658" s="960"/>
      <c r="Q658" s="960"/>
      <c r="R658" s="960"/>
      <c r="S658" s="962"/>
      <c r="T658" s="960"/>
      <c r="U658" s="962"/>
      <c r="V658" s="960"/>
      <c r="W658" s="960"/>
    </row>
    <row r="659" spans="1:23" ht="15.75" customHeight="1" x14ac:dyDescent="0.2">
      <c r="A659" s="958"/>
      <c r="B659" s="960"/>
      <c r="C659" s="960"/>
      <c r="D659" s="960"/>
      <c r="E659" s="960"/>
      <c r="F659" s="960"/>
      <c r="G659" s="960"/>
      <c r="H659" s="960"/>
      <c r="I659" s="960"/>
      <c r="J659" s="960"/>
      <c r="K659" s="960"/>
      <c r="L659" s="960"/>
      <c r="M659" s="960"/>
      <c r="N659" s="960"/>
      <c r="O659" s="960"/>
      <c r="P659" s="960"/>
      <c r="Q659" s="960"/>
      <c r="R659" s="960"/>
      <c r="S659" s="962"/>
      <c r="T659" s="960"/>
      <c r="U659" s="962"/>
      <c r="V659" s="960"/>
      <c r="W659" s="960"/>
    </row>
    <row r="660" spans="1:23" ht="15.75" customHeight="1" x14ac:dyDescent="0.2">
      <c r="A660" s="958"/>
      <c r="B660" s="960"/>
      <c r="C660" s="960"/>
      <c r="D660" s="960"/>
      <c r="E660" s="960"/>
      <c r="F660" s="960"/>
      <c r="G660" s="960"/>
      <c r="H660" s="960"/>
      <c r="I660" s="960"/>
      <c r="J660" s="960"/>
      <c r="K660" s="960"/>
      <c r="L660" s="960"/>
      <c r="M660" s="960"/>
      <c r="N660" s="960"/>
      <c r="O660" s="960"/>
      <c r="P660" s="960"/>
      <c r="Q660" s="960"/>
      <c r="R660" s="960"/>
      <c r="S660" s="962"/>
      <c r="T660" s="960"/>
      <c r="U660" s="962"/>
      <c r="V660" s="960"/>
      <c r="W660" s="960"/>
    </row>
    <row r="661" spans="1:23" ht="15.75" customHeight="1" x14ac:dyDescent="0.2">
      <c r="A661" s="958"/>
      <c r="B661" s="960"/>
      <c r="C661" s="960"/>
      <c r="D661" s="960"/>
      <c r="E661" s="960"/>
      <c r="F661" s="960"/>
      <c r="G661" s="960"/>
      <c r="H661" s="960"/>
      <c r="I661" s="960"/>
      <c r="J661" s="960"/>
      <c r="K661" s="960"/>
      <c r="L661" s="960"/>
      <c r="M661" s="960"/>
      <c r="N661" s="960"/>
      <c r="O661" s="960"/>
      <c r="P661" s="960"/>
      <c r="Q661" s="960"/>
      <c r="R661" s="960"/>
      <c r="S661" s="962"/>
      <c r="T661" s="960"/>
      <c r="U661" s="962"/>
      <c r="V661" s="960"/>
      <c r="W661" s="960"/>
    </row>
    <row r="662" spans="1:23" ht="15.75" customHeight="1" x14ac:dyDescent="0.2">
      <c r="A662" s="958"/>
      <c r="B662" s="960"/>
      <c r="C662" s="960"/>
      <c r="D662" s="960"/>
      <c r="E662" s="960"/>
      <c r="F662" s="960"/>
      <c r="G662" s="960"/>
      <c r="H662" s="960"/>
      <c r="I662" s="960"/>
      <c r="J662" s="960"/>
      <c r="K662" s="960"/>
      <c r="L662" s="960"/>
      <c r="M662" s="960"/>
      <c r="N662" s="960"/>
      <c r="O662" s="960"/>
      <c r="P662" s="960"/>
      <c r="Q662" s="960"/>
      <c r="R662" s="960"/>
      <c r="S662" s="962"/>
      <c r="T662" s="960"/>
      <c r="U662" s="962"/>
      <c r="V662" s="960"/>
      <c r="W662" s="960"/>
    </row>
    <row r="663" spans="1:23" ht="15.75" customHeight="1" x14ac:dyDescent="0.2">
      <c r="A663" s="958"/>
      <c r="B663" s="960"/>
      <c r="C663" s="960"/>
      <c r="D663" s="960"/>
      <c r="E663" s="960"/>
      <c r="F663" s="960"/>
      <c r="G663" s="960"/>
      <c r="H663" s="960"/>
      <c r="I663" s="960"/>
      <c r="J663" s="960"/>
      <c r="K663" s="960"/>
      <c r="L663" s="960"/>
      <c r="M663" s="960"/>
      <c r="N663" s="960"/>
      <c r="O663" s="960"/>
      <c r="P663" s="960"/>
      <c r="Q663" s="960"/>
      <c r="R663" s="960"/>
      <c r="S663" s="962"/>
      <c r="T663" s="960"/>
      <c r="U663" s="962"/>
      <c r="V663" s="960"/>
      <c r="W663" s="960"/>
    </row>
    <row r="664" spans="1:23" ht="15.75" customHeight="1" x14ac:dyDescent="0.2">
      <c r="A664" s="958"/>
      <c r="B664" s="960"/>
      <c r="C664" s="960"/>
      <c r="D664" s="960"/>
      <c r="E664" s="960"/>
      <c r="F664" s="960"/>
      <c r="G664" s="960"/>
      <c r="H664" s="960"/>
      <c r="I664" s="960"/>
      <c r="J664" s="960"/>
      <c r="K664" s="960"/>
      <c r="L664" s="960"/>
      <c r="M664" s="960"/>
      <c r="N664" s="960"/>
      <c r="O664" s="960"/>
      <c r="P664" s="960"/>
      <c r="Q664" s="960"/>
      <c r="R664" s="960"/>
      <c r="S664" s="962"/>
      <c r="T664" s="960"/>
      <c r="U664" s="962"/>
      <c r="V664" s="960"/>
      <c r="W664" s="960"/>
    </row>
    <row r="665" spans="1:23" ht="15.75" customHeight="1" x14ac:dyDescent="0.2">
      <c r="A665" s="958"/>
      <c r="B665" s="960"/>
      <c r="C665" s="960"/>
      <c r="D665" s="960"/>
      <c r="E665" s="960"/>
      <c r="F665" s="960"/>
      <c r="G665" s="960"/>
      <c r="H665" s="960"/>
      <c r="I665" s="960"/>
      <c r="J665" s="960"/>
      <c r="K665" s="960"/>
      <c r="L665" s="960"/>
      <c r="M665" s="960"/>
      <c r="N665" s="960"/>
      <c r="O665" s="960"/>
      <c r="P665" s="960"/>
      <c r="Q665" s="960"/>
      <c r="R665" s="960"/>
      <c r="S665" s="962"/>
      <c r="T665" s="960"/>
      <c r="U665" s="962"/>
      <c r="V665" s="960"/>
      <c r="W665" s="960"/>
    </row>
    <row r="666" spans="1:23" ht="15.75" customHeight="1" x14ac:dyDescent="0.2">
      <c r="A666" s="958"/>
      <c r="B666" s="960"/>
      <c r="C666" s="960"/>
      <c r="D666" s="960"/>
      <c r="E666" s="960"/>
      <c r="F666" s="960"/>
      <c r="G666" s="960"/>
      <c r="H666" s="960"/>
      <c r="I666" s="960"/>
      <c r="J666" s="960"/>
      <c r="K666" s="960"/>
      <c r="L666" s="960"/>
      <c r="M666" s="960"/>
      <c r="N666" s="960"/>
      <c r="O666" s="960"/>
      <c r="P666" s="960"/>
      <c r="Q666" s="960"/>
      <c r="R666" s="960"/>
      <c r="S666" s="962"/>
      <c r="T666" s="960"/>
      <c r="U666" s="962"/>
      <c r="V666" s="960"/>
      <c r="W666" s="960"/>
    </row>
    <row r="667" spans="1:23" ht="15.75" customHeight="1" x14ac:dyDescent="0.2">
      <c r="A667" s="958"/>
      <c r="B667" s="960"/>
      <c r="C667" s="960"/>
      <c r="D667" s="960"/>
      <c r="E667" s="960"/>
      <c r="F667" s="960"/>
      <c r="G667" s="960"/>
      <c r="H667" s="960"/>
      <c r="I667" s="960"/>
      <c r="J667" s="960"/>
      <c r="K667" s="960"/>
      <c r="L667" s="960"/>
      <c r="M667" s="960"/>
      <c r="N667" s="960"/>
      <c r="O667" s="960"/>
      <c r="P667" s="960"/>
      <c r="Q667" s="960"/>
      <c r="R667" s="960"/>
      <c r="S667" s="962"/>
      <c r="T667" s="960"/>
      <c r="U667" s="962"/>
      <c r="V667" s="960"/>
      <c r="W667" s="960"/>
    </row>
    <row r="668" spans="1:23" ht="15.75" customHeight="1" x14ac:dyDescent="0.2">
      <c r="A668" s="958"/>
      <c r="B668" s="960"/>
      <c r="C668" s="960"/>
      <c r="D668" s="960"/>
      <c r="E668" s="960"/>
      <c r="F668" s="960"/>
      <c r="G668" s="960"/>
      <c r="H668" s="960"/>
      <c r="I668" s="960"/>
      <c r="J668" s="960"/>
      <c r="K668" s="960"/>
      <c r="L668" s="960"/>
      <c r="M668" s="960"/>
      <c r="N668" s="960"/>
      <c r="O668" s="960"/>
      <c r="P668" s="960"/>
      <c r="Q668" s="960"/>
      <c r="R668" s="960"/>
      <c r="S668" s="962"/>
      <c r="T668" s="960"/>
      <c r="U668" s="962"/>
      <c r="V668" s="960"/>
      <c r="W668" s="960"/>
    </row>
    <row r="669" spans="1:23" ht="15.75" customHeight="1" x14ac:dyDescent="0.2">
      <c r="A669" s="958"/>
      <c r="B669" s="960"/>
      <c r="C669" s="960"/>
      <c r="D669" s="960"/>
      <c r="E669" s="960"/>
      <c r="F669" s="960"/>
      <c r="G669" s="960"/>
      <c r="H669" s="960"/>
      <c r="I669" s="960"/>
      <c r="J669" s="960"/>
      <c r="K669" s="960"/>
      <c r="L669" s="960"/>
      <c r="M669" s="960"/>
      <c r="N669" s="960"/>
      <c r="O669" s="960"/>
      <c r="P669" s="960"/>
      <c r="Q669" s="960"/>
      <c r="R669" s="960"/>
      <c r="S669" s="962"/>
      <c r="T669" s="960"/>
      <c r="U669" s="962"/>
      <c r="V669" s="960"/>
      <c r="W669" s="960"/>
    </row>
    <row r="670" spans="1:23" ht="15.75" customHeight="1" x14ac:dyDescent="0.2">
      <c r="A670" s="958"/>
      <c r="B670" s="960"/>
      <c r="C670" s="960"/>
      <c r="D670" s="960"/>
      <c r="E670" s="960"/>
      <c r="F670" s="960"/>
      <c r="G670" s="960"/>
      <c r="H670" s="960"/>
      <c r="I670" s="960"/>
      <c r="J670" s="960"/>
      <c r="K670" s="960"/>
      <c r="L670" s="960"/>
      <c r="M670" s="960"/>
      <c r="N670" s="960"/>
      <c r="O670" s="960"/>
      <c r="P670" s="960"/>
      <c r="Q670" s="960"/>
      <c r="R670" s="960"/>
      <c r="S670" s="962"/>
      <c r="T670" s="960"/>
      <c r="U670" s="962"/>
      <c r="V670" s="960"/>
      <c r="W670" s="960"/>
    </row>
    <row r="671" spans="1:23" ht="15.75" customHeight="1" x14ac:dyDescent="0.2">
      <c r="A671" s="958"/>
      <c r="B671" s="960"/>
      <c r="C671" s="960"/>
      <c r="D671" s="960"/>
      <c r="E671" s="960"/>
      <c r="F671" s="960"/>
      <c r="G671" s="960"/>
      <c r="H671" s="960"/>
      <c r="I671" s="960"/>
      <c r="J671" s="960"/>
      <c r="K671" s="960"/>
      <c r="L671" s="960"/>
      <c r="M671" s="960"/>
      <c r="N671" s="960"/>
      <c r="O671" s="960"/>
      <c r="P671" s="960"/>
      <c r="Q671" s="960"/>
      <c r="R671" s="960"/>
      <c r="S671" s="962"/>
      <c r="T671" s="960"/>
      <c r="U671" s="962"/>
      <c r="V671" s="960"/>
      <c r="W671" s="960"/>
    </row>
    <row r="672" spans="1:23" ht="15.75" customHeight="1" x14ac:dyDescent="0.2">
      <c r="A672" s="958"/>
      <c r="B672" s="960"/>
      <c r="C672" s="960"/>
      <c r="D672" s="960"/>
      <c r="E672" s="960"/>
      <c r="F672" s="960"/>
      <c r="G672" s="960"/>
      <c r="H672" s="960"/>
      <c r="I672" s="960"/>
      <c r="J672" s="960"/>
      <c r="K672" s="960"/>
      <c r="L672" s="960"/>
      <c r="M672" s="960"/>
      <c r="N672" s="960"/>
      <c r="O672" s="960"/>
      <c r="P672" s="960"/>
      <c r="Q672" s="960"/>
      <c r="R672" s="960"/>
      <c r="S672" s="962"/>
      <c r="T672" s="960"/>
      <c r="U672" s="962"/>
      <c r="V672" s="960"/>
      <c r="W672" s="960"/>
    </row>
    <row r="673" spans="1:23" ht="15.75" customHeight="1" x14ac:dyDescent="0.2">
      <c r="A673" s="958"/>
      <c r="B673" s="960"/>
      <c r="C673" s="960"/>
      <c r="D673" s="960"/>
      <c r="E673" s="960"/>
      <c r="F673" s="960"/>
      <c r="G673" s="960"/>
      <c r="H673" s="960"/>
      <c r="I673" s="960"/>
      <c r="J673" s="960"/>
      <c r="K673" s="960"/>
      <c r="L673" s="960"/>
      <c r="M673" s="960"/>
      <c r="N673" s="960"/>
      <c r="O673" s="960"/>
      <c r="P673" s="960"/>
      <c r="Q673" s="960"/>
      <c r="R673" s="960"/>
      <c r="S673" s="962"/>
      <c r="T673" s="960"/>
      <c r="U673" s="962"/>
      <c r="V673" s="960"/>
      <c r="W673" s="960"/>
    </row>
    <row r="674" spans="1:23" ht="15.75" customHeight="1" x14ac:dyDescent="0.2">
      <c r="A674" s="958"/>
      <c r="B674" s="960"/>
      <c r="C674" s="960"/>
      <c r="D674" s="960"/>
      <c r="E674" s="960"/>
      <c r="F674" s="960"/>
      <c r="G674" s="960"/>
      <c r="H674" s="960"/>
      <c r="I674" s="960"/>
      <c r="J674" s="960"/>
      <c r="K674" s="960"/>
      <c r="L674" s="960"/>
      <c r="M674" s="960"/>
      <c r="N674" s="960"/>
      <c r="O674" s="960"/>
      <c r="P674" s="960"/>
      <c r="Q674" s="960"/>
      <c r="R674" s="960"/>
      <c r="S674" s="962"/>
      <c r="T674" s="960"/>
      <c r="U674" s="962"/>
      <c r="V674" s="960"/>
      <c r="W674" s="960"/>
    </row>
    <row r="675" spans="1:23" ht="15.75" customHeight="1" x14ac:dyDescent="0.2">
      <c r="A675" s="958"/>
      <c r="B675" s="960"/>
      <c r="C675" s="960"/>
      <c r="D675" s="960"/>
      <c r="E675" s="960"/>
      <c r="F675" s="960"/>
      <c r="G675" s="960"/>
      <c r="H675" s="960"/>
      <c r="I675" s="960"/>
      <c r="J675" s="960"/>
      <c r="K675" s="960"/>
      <c r="L675" s="960"/>
      <c r="M675" s="960"/>
      <c r="N675" s="960"/>
      <c r="O675" s="960"/>
      <c r="P675" s="960"/>
      <c r="Q675" s="960"/>
      <c r="R675" s="960"/>
      <c r="S675" s="962"/>
      <c r="T675" s="960"/>
      <c r="U675" s="962"/>
      <c r="V675" s="960"/>
      <c r="W675" s="960"/>
    </row>
    <row r="676" spans="1:23" ht="15.75" customHeight="1" x14ac:dyDescent="0.2">
      <c r="A676" s="958"/>
      <c r="B676" s="960"/>
      <c r="C676" s="960"/>
      <c r="D676" s="960"/>
      <c r="E676" s="960"/>
      <c r="F676" s="960"/>
      <c r="G676" s="960"/>
      <c r="H676" s="960"/>
      <c r="I676" s="960"/>
      <c r="J676" s="960"/>
      <c r="K676" s="960"/>
      <c r="L676" s="960"/>
      <c r="M676" s="960"/>
      <c r="N676" s="960"/>
      <c r="O676" s="960"/>
      <c r="P676" s="960"/>
      <c r="Q676" s="960"/>
      <c r="R676" s="960"/>
      <c r="S676" s="962"/>
      <c r="T676" s="960"/>
      <c r="U676" s="962"/>
      <c r="V676" s="960"/>
      <c r="W676" s="960"/>
    </row>
    <row r="677" spans="1:23" ht="15.75" customHeight="1" x14ac:dyDescent="0.2">
      <c r="A677" s="958"/>
      <c r="B677" s="960"/>
      <c r="C677" s="960"/>
      <c r="D677" s="960"/>
      <c r="E677" s="960"/>
      <c r="F677" s="960"/>
      <c r="G677" s="960"/>
      <c r="H677" s="960"/>
      <c r="I677" s="960"/>
      <c r="J677" s="960"/>
      <c r="K677" s="960"/>
      <c r="L677" s="960"/>
      <c r="M677" s="960"/>
      <c r="N677" s="960"/>
      <c r="O677" s="960"/>
      <c r="P677" s="960"/>
      <c r="Q677" s="960"/>
      <c r="R677" s="960"/>
      <c r="S677" s="962"/>
      <c r="T677" s="960"/>
      <c r="U677" s="962"/>
      <c r="V677" s="960"/>
      <c r="W677" s="960"/>
    </row>
    <row r="678" spans="1:23" ht="15.75" customHeight="1" x14ac:dyDescent="0.2">
      <c r="A678" s="958"/>
      <c r="B678" s="960"/>
      <c r="C678" s="960"/>
      <c r="D678" s="960"/>
      <c r="E678" s="960"/>
      <c r="F678" s="960"/>
      <c r="G678" s="960"/>
      <c r="H678" s="960"/>
      <c r="I678" s="960"/>
      <c r="J678" s="960"/>
      <c r="K678" s="960"/>
      <c r="L678" s="960"/>
      <c r="M678" s="960"/>
      <c r="N678" s="960"/>
      <c r="O678" s="960"/>
      <c r="P678" s="960"/>
      <c r="Q678" s="960"/>
      <c r="R678" s="960"/>
      <c r="S678" s="962"/>
      <c r="T678" s="960"/>
      <c r="U678" s="962"/>
      <c r="V678" s="960"/>
      <c r="W678" s="960"/>
    </row>
    <row r="679" spans="1:23" ht="15.75" customHeight="1" x14ac:dyDescent="0.2">
      <c r="A679" s="958"/>
      <c r="B679" s="960"/>
      <c r="C679" s="960"/>
      <c r="D679" s="960"/>
      <c r="E679" s="960"/>
      <c r="F679" s="960"/>
      <c r="G679" s="960"/>
      <c r="H679" s="960"/>
      <c r="I679" s="960"/>
      <c r="J679" s="960"/>
      <c r="K679" s="960"/>
      <c r="L679" s="960"/>
      <c r="M679" s="960"/>
      <c r="N679" s="960"/>
      <c r="O679" s="960"/>
      <c r="P679" s="960"/>
      <c r="Q679" s="960"/>
      <c r="R679" s="960"/>
      <c r="S679" s="962"/>
      <c r="T679" s="960"/>
      <c r="U679" s="962"/>
      <c r="V679" s="960"/>
      <c r="W679" s="960"/>
    </row>
    <row r="680" spans="1:23" ht="15.75" customHeight="1" x14ac:dyDescent="0.2">
      <c r="A680" s="958"/>
      <c r="B680" s="960"/>
      <c r="C680" s="960"/>
      <c r="D680" s="960"/>
      <c r="E680" s="960"/>
      <c r="F680" s="960"/>
      <c r="G680" s="960"/>
      <c r="H680" s="960"/>
      <c r="I680" s="960"/>
      <c r="J680" s="960"/>
      <c r="K680" s="960"/>
      <c r="L680" s="960"/>
      <c r="M680" s="960"/>
      <c r="N680" s="960"/>
      <c r="O680" s="960"/>
      <c r="P680" s="960"/>
      <c r="Q680" s="960"/>
      <c r="R680" s="960"/>
      <c r="S680" s="962"/>
      <c r="T680" s="960"/>
      <c r="U680" s="962"/>
      <c r="V680" s="960"/>
      <c r="W680" s="960"/>
    </row>
    <row r="681" spans="1:23" ht="15.75" customHeight="1" x14ac:dyDescent="0.2">
      <c r="A681" s="958"/>
      <c r="B681" s="960"/>
      <c r="C681" s="960"/>
      <c r="D681" s="960"/>
      <c r="E681" s="960"/>
      <c r="F681" s="960"/>
      <c r="G681" s="960"/>
      <c r="H681" s="960"/>
      <c r="I681" s="960"/>
      <c r="J681" s="960"/>
      <c r="K681" s="960"/>
      <c r="L681" s="960"/>
      <c r="M681" s="960"/>
      <c r="N681" s="960"/>
      <c r="O681" s="960"/>
      <c r="P681" s="960"/>
      <c r="Q681" s="960"/>
      <c r="R681" s="960"/>
      <c r="S681" s="962"/>
      <c r="T681" s="960"/>
      <c r="U681" s="962"/>
      <c r="V681" s="960"/>
      <c r="W681" s="960"/>
    </row>
    <row r="682" spans="1:23" ht="15.75" customHeight="1" x14ac:dyDescent="0.2">
      <c r="A682" s="958"/>
      <c r="B682" s="960"/>
      <c r="C682" s="960"/>
      <c r="D682" s="960"/>
      <c r="E682" s="960"/>
      <c r="F682" s="960"/>
      <c r="G682" s="960"/>
      <c r="H682" s="960"/>
      <c r="I682" s="960"/>
      <c r="J682" s="960"/>
      <c r="K682" s="960"/>
      <c r="L682" s="960"/>
      <c r="M682" s="960"/>
      <c r="N682" s="960"/>
      <c r="O682" s="960"/>
      <c r="P682" s="960"/>
      <c r="Q682" s="960"/>
      <c r="R682" s="960"/>
      <c r="S682" s="962"/>
      <c r="T682" s="960"/>
      <c r="U682" s="962"/>
      <c r="V682" s="960"/>
      <c r="W682" s="960"/>
    </row>
    <row r="683" spans="1:23" ht="15.75" customHeight="1" x14ac:dyDescent="0.2">
      <c r="A683" s="958"/>
      <c r="B683" s="960"/>
      <c r="C683" s="960"/>
      <c r="D683" s="960"/>
      <c r="E683" s="960"/>
      <c r="F683" s="960"/>
      <c r="G683" s="960"/>
      <c r="H683" s="960"/>
      <c r="I683" s="960"/>
      <c r="J683" s="960"/>
      <c r="K683" s="960"/>
      <c r="L683" s="960"/>
      <c r="M683" s="960"/>
      <c r="N683" s="960"/>
      <c r="O683" s="960"/>
      <c r="P683" s="960"/>
      <c r="Q683" s="960"/>
      <c r="R683" s="960"/>
      <c r="S683" s="962"/>
      <c r="T683" s="960"/>
      <c r="U683" s="962"/>
      <c r="V683" s="960"/>
      <c r="W683" s="960"/>
    </row>
    <row r="684" spans="1:23" ht="15.75" customHeight="1" x14ac:dyDescent="0.2">
      <c r="A684" s="958"/>
      <c r="B684" s="960"/>
      <c r="C684" s="960"/>
      <c r="D684" s="960"/>
      <c r="E684" s="960"/>
      <c r="F684" s="960"/>
      <c r="G684" s="960"/>
      <c r="H684" s="960"/>
      <c r="I684" s="960"/>
      <c r="J684" s="960"/>
      <c r="K684" s="960"/>
      <c r="L684" s="960"/>
      <c r="M684" s="960"/>
      <c r="N684" s="960"/>
      <c r="O684" s="960"/>
      <c r="P684" s="960"/>
      <c r="Q684" s="960"/>
      <c r="R684" s="960"/>
      <c r="S684" s="962"/>
      <c r="T684" s="960"/>
      <c r="U684" s="962"/>
      <c r="V684" s="960"/>
      <c r="W684" s="960"/>
    </row>
    <row r="685" spans="1:23" ht="15.75" customHeight="1" x14ac:dyDescent="0.2">
      <c r="A685" s="958"/>
      <c r="B685" s="960"/>
      <c r="C685" s="960"/>
      <c r="D685" s="960"/>
      <c r="E685" s="960"/>
      <c r="F685" s="960"/>
      <c r="G685" s="960"/>
      <c r="H685" s="960"/>
      <c r="I685" s="960"/>
      <c r="J685" s="960"/>
      <c r="K685" s="960"/>
      <c r="L685" s="960"/>
      <c r="M685" s="960"/>
      <c r="N685" s="960"/>
      <c r="O685" s="960"/>
      <c r="P685" s="960"/>
      <c r="Q685" s="960"/>
      <c r="R685" s="960"/>
      <c r="S685" s="962"/>
      <c r="T685" s="960"/>
      <c r="U685" s="962"/>
      <c r="V685" s="960"/>
      <c r="W685" s="960"/>
    </row>
    <row r="686" spans="1:23" ht="15.75" customHeight="1" x14ac:dyDescent="0.2">
      <c r="A686" s="958"/>
      <c r="B686" s="960"/>
      <c r="C686" s="960"/>
      <c r="D686" s="960"/>
      <c r="E686" s="960"/>
      <c r="F686" s="960"/>
      <c r="G686" s="960"/>
      <c r="H686" s="960"/>
      <c r="I686" s="960"/>
      <c r="J686" s="960"/>
      <c r="K686" s="960"/>
      <c r="L686" s="960"/>
      <c r="M686" s="960"/>
      <c r="N686" s="960"/>
      <c r="O686" s="960"/>
      <c r="P686" s="960"/>
      <c r="Q686" s="960"/>
      <c r="R686" s="960"/>
      <c r="S686" s="962"/>
      <c r="T686" s="960"/>
      <c r="U686" s="962"/>
      <c r="V686" s="960"/>
      <c r="W686" s="960"/>
    </row>
    <row r="687" spans="1:23" ht="15.75" customHeight="1" x14ac:dyDescent="0.2">
      <c r="A687" s="958"/>
      <c r="B687" s="960"/>
      <c r="C687" s="960"/>
      <c r="D687" s="960"/>
      <c r="E687" s="960"/>
      <c r="F687" s="960"/>
      <c r="G687" s="960"/>
      <c r="H687" s="960"/>
      <c r="I687" s="960"/>
      <c r="J687" s="960"/>
      <c r="K687" s="960"/>
      <c r="L687" s="960"/>
      <c r="M687" s="960"/>
      <c r="N687" s="960"/>
      <c r="O687" s="960"/>
      <c r="P687" s="960"/>
      <c r="Q687" s="960"/>
      <c r="R687" s="960"/>
      <c r="S687" s="962"/>
      <c r="T687" s="960"/>
      <c r="U687" s="962"/>
      <c r="V687" s="960"/>
      <c r="W687" s="960"/>
    </row>
    <row r="688" spans="1:23" ht="15.75" customHeight="1" x14ac:dyDescent="0.2">
      <c r="A688" s="958"/>
      <c r="B688" s="960"/>
      <c r="C688" s="960"/>
      <c r="D688" s="960"/>
      <c r="E688" s="960"/>
      <c r="F688" s="960"/>
      <c r="G688" s="960"/>
      <c r="H688" s="960"/>
      <c r="I688" s="960"/>
      <c r="J688" s="960"/>
      <c r="K688" s="960"/>
      <c r="L688" s="960"/>
      <c r="M688" s="960"/>
      <c r="N688" s="960"/>
      <c r="O688" s="960"/>
      <c r="P688" s="960"/>
      <c r="Q688" s="960"/>
      <c r="R688" s="960"/>
      <c r="S688" s="962"/>
      <c r="T688" s="960"/>
      <c r="U688" s="962"/>
      <c r="V688" s="960"/>
      <c r="W688" s="960"/>
    </row>
    <row r="689" spans="1:23" ht="15.75" customHeight="1" x14ac:dyDescent="0.2">
      <c r="A689" s="958"/>
      <c r="B689" s="960"/>
      <c r="C689" s="960"/>
      <c r="D689" s="960"/>
      <c r="E689" s="960"/>
      <c r="F689" s="960"/>
      <c r="G689" s="960"/>
      <c r="H689" s="960"/>
      <c r="I689" s="960"/>
      <c r="J689" s="960"/>
      <c r="K689" s="960"/>
      <c r="L689" s="960"/>
      <c r="M689" s="960"/>
      <c r="N689" s="960"/>
      <c r="O689" s="960"/>
      <c r="P689" s="960"/>
      <c r="Q689" s="960"/>
      <c r="R689" s="960"/>
      <c r="S689" s="962"/>
      <c r="T689" s="960"/>
      <c r="U689" s="962"/>
      <c r="V689" s="960"/>
      <c r="W689" s="960"/>
    </row>
    <row r="690" spans="1:23" ht="15.75" customHeight="1" x14ac:dyDescent="0.2">
      <c r="A690" s="958"/>
      <c r="B690" s="960"/>
      <c r="C690" s="960"/>
      <c r="D690" s="960"/>
      <c r="E690" s="960"/>
      <c r="F690" s="960"/>
      <c r="G690" s="960"/>
      <c r="H690" s="960"/>
      <c r="I690" s="960"/>
      <c r="J690" s="960"/>
      <c r="K690" s="960"/>
      <c r="L690" s="960"/>
      <c r="M690" s="960"/>
      <c r="N690" s="960"/>
      <c r="O690" s="960"/>
      <c r="P690" s="960"/>
      <c r="Q690" s="960"/>
      <c r="R690" s="960"/>
      <c r="S690" s="962"/>
      <c r="T690" s="960"/>
      <c r="U690" s="962"/>
      <c r="V690" s="960"/>
      <c r="W690" s="960"/>
    </row>
    <row r="691" spans="1:23" ht="15.75" customHeight="1" x14ac:dyDescent="0.2">
      <c r="A691" s="958"/>
      <c r="B691" s="960"/>
      <c r="C691" s="960"/>
      <c r="D691" s="960"/>
      <c r="E691" s="960"/>
      <c r="F691" s="960"/>
      <c r="G691" s="960"/>
      <c r="H691" s="960"/>
      <c r="I691" s="960"/>
      <c r="J691" s="960"/>
      <c r="K691" s="960"/>
      <c r="L691" s="960"/>
      <c r="M691" s="960"/>
      <c r="N691" s="960"/>
      <c r="O691" s="960"/>
      <c r="P691" s="960"/>
      <c r="Q691" s="960"/>
      <c r="R691" s="960"/>
      <c r="S691" s="962"/>
      <c r="T691" s="960"/>
      <c r="U691" s="962"/>
      <c r="V691" s="960"/>
      <c r="W691" s="960"/>
    </row>
    <row r="692" spans="1:23" ht="15.75" customHeight="1" x14ac:dyDescent="0.2">
      <c r="A692" s="958"/>
      <c r="B692" s="960"/>
      <c r="C692" s="960"/>
      <c r="D692" s="960"/>
      <c r="E692" s="960"/>
      <c r="F692" s="960"/>
      <c r="G692" s="960"/>
      <c r="H692" s="960"/>
      <c r="I692" s="960"/>
      <c r="J692" s="960"/>
      <c r="K692" s="960"/>
      <c r="L692" s="960"/>
      <c r="M692" s="960"/>
      <c r="N692" s="960"/>
      <c r="O692" s="960"/>
      <c r="P692" s="960"/>
      <c r="Q692" s="960"/>
      <c r="R692" s="960"/>
      <c r="S692" s="962"/>
      <c r="T692" s="960"/>
      <c r="U692" s="962"/>
      <c r="V692" s="960"/>
      <c r="W692" s="960"/>
    </row>
    <row r="693" spans="1:23" ht="15.75" customHeight="1" x14ac:dyDescent="0.2">
      <c r="A693" s="958"/>
      <c r="B693" s="960"/>
      <c r="C693" s="960"/>
      <c r="D693" s="960"/>
      <c r="E693" s="960"/>
      <c r="F693" s="960"/>
      <c r="G693" s="960"/>
      <c r="H693" s="960"/>
      <c r="I693" s="960"/>
      <c r="J693" s="960"/>
      <c r="K693" s="960"/>
      <c r="L693" s="960"/>
      <c r="M693" s="960"/>
      <c r="N693" s="960"/>
      <c r="O693" s="960"/>
      <c r="P693" s="960"/>
      <c r="Q693" s="960"/>
      <c r="R693" s="960"/>
      <c r="S693" s="962"/>
      <c r="T693" s="960"/>
      <c r="U693" s="962"/>
      <c r="V693" s="960"/>
      <c r="W693" s="960"/>
    </row>
    <row r="694" spans="1:23" ht="15.75" customHeight="1" x14ac:dyDescent="0.2">
      <c r="A694" s="958"/>
      <c r="B694" s="960"/>
      <c r="C694" s="960"/>
      <c r="D694" s="960"/>
      <c r="E694" s="960"/>
      <c r="F694" s="960"/>
      <c r="G694" s="960"/>
      <c r="H694" s="960"/>
      <c r="I694" s="960"/>
      <c r="J694" s="960"/>
      <c r="K694" s="960"/>
      <c r="L694" s="960"/>
      <c r="M694" s="960"/>
      <c r="N694" s="960"/>
      <c r="O694" s="960"/>
      <c r="P694" s="960"/>
      <c r="Q694" s="960"/>
      <c r="R694" s="960"/>
      <c r="S694" s="962"/>
      <c r="T694" s="960"/>
      <c r="U694" s="962"/>
      <c r="V694" s="960"/>
      <c r="W694" s="960"/>
    </row>
    <row r="695" spans="1:23" ht="15.75" customHeight="1" x14ac:dyDescent="0.2">
      <c r="A695" s="958"/>
      <c r="B695" s="960"/>
      <c r="C695" s="960"/>
      <c r="D695" s="960"/>
      <c r="E695" s="960"/>
      <c r="F695" s="960"/>
      <c r="G695" s="960"/>
      <c r="H695" s="960"/>
      <c r="I695" s="960"/>
      <c r="J695" s="960"/>
      <c r="K695" s="960"/>
      <c r="L695" s="960"/>
      <c r="M695" s="960"/>
      <c r="N695" s="960"/>
      <c r="O695" s="960"/>
      <c r="P695" s="960"/>
      <c r="Q695" s="960"/>
      <c r="R695" s="960"/>
      <c r="S695" s="962"/>
      <c r="T695" s="960"/>
      <c r="U695" s="962"/>
      <c r="V695" s="960"/>
      <c r="W695" s="960"/>
    </row>
    <row r="696" spans="1:23" ht="15.75" customHeight="1" x14ac:dyDescent="0.2">
      <c r="A696" s="958"/>
      <c r="B696" s="960"/>
      <c r="C696" s="960"/>
      <c r="D696" s="960"/>
      <c r="E696" s="960"/>
      <c r="F696" s="960"/>
      <c r="G696" s="960"/>
      <c r="H696" s="960"/>
      <c r="I696" s="960"/>
      <c r="J696" s="960"/>
      <c r="K696" s="960"/>
      <c r="L696" s="960"/>
      <c r="M696" s="960"/>
      <c r="N696" s="960"/>
      <c r="O696" s="960"/>
      <c r="P696" s="960"/>
      <c r="Q696" s="960"/>
      <c r="R696" s="960"/>
      <c r="S696" s="962"/>
      <c r="T696" s="960"/>
      <c r="U696" s="962"/>
      <c r="V696" s="960"/>
      <c r="W696" s="960"/>
    </row>
    <row r="697" spans="1:23" ht="15.75" customHeight="1" x14ac:dyDescent="0.2">
      <c r="A697" s="958"/>
      <c r="B697" s="960"/>
      <c r="C697" s="960"/>
      <c r="D697" s="960"/>
      <c r="E697" s="960"/>
      <c r="F697" s="960"/>
      <c r="G697" s="960"/>
      <c r="H697" s="960"/>
      <c r="I697" s="960"/>
      <c r="J697" s="960"/>
      <c r="K697" s="960"/>
      <c r="L697" s="960"/>
      <c r="M697" s="960"/>
      <c r="N697" s="960"/>
      <c r="O697" s="960"/>
      <c r="P697" s="960"/>
      <c r="Q697" s="960"/>
      <c r="R697" s="960"/>
      <c r="S697" s="962"/>
      <c r="T697" s="960"/>
      <c r="U697" s="962"/>
      <c r="V697" s="960"/>
      <c r="W697" s="960"/>
    </row>
    <row r="698" spans="1:23" ht="15.75" customHeight="1" x14ac:dyDescent="0.2">
      <c r="A698" s="958"/>
      <c r="B698" s="960"/>
      <c r="C698" s="960"/>
      <c r="D698" s="960"/>
      <c r="E698" s="960"/>
      <c r="F698" s="960"/>
      <c r="G698" s="960"/>
      <c r="H698" s="960"/>
      <c r="I698" s="960"/>
      <c r="J698" s="960"/>
      <c r="K698" s="960"/>
      <c r="L698" s="960"/>
      <c r="M698" s="960"/>
      <c r="N698" s="960"/>
      <c r="O698" s="960"/>
      <c r="P698" s="960"/>
      <c r="Q698" s="960"/>
      <c r="R698" s="960"/>
      <c r="S698" s="962"/>
      <c r="T698" s="960"/>
      <c r="U698" s="962"/>
      <c r="V698" s="960"/>
      <c r="W698" s="960"/>
    </row>
    <row r="699" spans="1:23" ht="15.75" customHeight="1" x14ac:dyDescent="0.2">
      <c r="A699" s="958"/>
      <c r="B699" s="960"/>
      <c r="C699" s="960"/>
      <c r="D699" s="960"/>
      <c r="E699" s="960"/>
      <c r="F699" s="960"/>
      <c r="G699" s="960"/>
      <c r="H699" s="960"/>
      <c r="I699" s="960"/>
      <c r="J699" s="960"/>
      <c r="K699" s="960"/>
      <c r="L699" s="960"/>
      <c r="M699" s="960"/>
      <c r="N699" s="960"/>
      <c r="O699" s="960"/>
      <c r="P699" s="960"/>
      <c r="Q699" s="960"/>
      <c r="R699" s="960"/>
      <c r="S699" s="962"/>
      <c r="T699" s="960"/>
      <c r="U699" s="962"/>
      <c r="V699" s="960"/>
      <c r="W699" s="960"/>
    </row>
    <row r="700" spans="1:23" ht="15.75" customHeight="1" x14ac:dyDescent="0.2">
      <c r="A700" s="958"/>
      <c r="B700" s="960"/>
      <c r="C700" s="960"/>
      <c r="D700" s="960"/>
      <c r="E700" s="960"/>
      <c r="F700" s="960"/>
      <c r="G700" s="960"/>
      <c r="H700" s="960"/>
      <c r="I700" s="960"/>
      <c r="J700" s="960"/>
      <c r="K700" s="960"/>
      <c r="L700" s="960"/>
      <c r="M700" s="960"/>
      <c r="N700" s="960"/>
      <c r="O700" s="960"/>
      <c r="P700" s="960"/>
      <c r="Q700" s="960"/>
      <c r="R700" s="960"/>
      <c r="S700" s="962"/>
      <c r="T700" s="960"/>
      <c r="U700" s="962"/>
      <c r="V700" s="960"/>
      <c r="W700" s="960"/>
    </row>
    <row r="701" spans="1:23" ht="15.75" customHeight="1" x14ac:dyDescent="0.2">
      <c r="A701" s="958"/>
      <c r="B701" s="960"/>
      <c r="C701" s="960"/>
      <c r="D701" s="960"/>
      <c r="E701" s="960"/>
      <c r="F701" s="960"/>
      <c r="G701" s="960"/>
      <c r="H701" s="960"/>
      <c r="I701" s="960"/>
      <c r="J701" s="960"/>
      <c r="K701" s="960"/>
      <c r="L701" s="960"/>
      <c r="M701" s="960"/>
      <c r="N701" s="960"/>
      <c r="O701" s="960"/>
      <c r="P701" s="960"/>
      <c r="Q701" s="960"/>
      <c r="R701" s="960"/>
      <c r="S701" s="962"/>
      <c r="T701" s="960"/>
      <c r="U701" s="962"/>
      <c r="V701" s="960"/>
      <c r="W701" s="960"/>
    </row>
    <row r="702" spans="1:23" ht="15.75" customHeight="1" x14ac:dyDescent="0.2">
      <c r="A702" s="958"/>
      <c r="B702" s="960"/>
      <c r="C702" s="960"/>
      <c r="D702" s="960"/>
      <c r="E702" s="960"/>
      <c r="F702" s="960"/>
      <c r="G702" s="960"/>
      <c r="H702" s="960"/>
      <c r="I702" s="960"/>
      <c r="J702" s="960"/>
      <c r="K702" s="960"/>
      <c r="L702" s="960"/>
      <c r="M702" s="960"/>
      <c r="N702" s="960"/>
      <c r="O702" s="960"/>
      <c r="P702" s="960"/>
      <c r="Q702" s="960"/>
      <c r="R702" s="960"/>
      <c r="S702" s="962"/>
      <c r="T702" s="960"/>
      <c r="U702" s="962"/>
      <c r="V702" s="960"/>
      <c r="W702" s="960"/>
    </row>
    <row r="703" spans="1:23" ht="15.75" customHeight="1" x14ac:dyDescent="0.2">
      <c r="A703" s="958"/>
      <c r="B703" s="960"/>
      <c r="C703" s="960"/>
      <c r="D703" s="960"/>
      <c r="E703" s="960"/>
      <c r="F703" s="960"/>
      <c r="G703" s="960"/>
      <c r="H703" s="960"/>
      <c r="I703" s="960"/>
      <c r="J703" s="960"/>
      <c r="K703" s="960"/>
      <c r="L703" s="960"/>
      <c r="M703" s="960"/>
      <c r="N703" s="960"/>
      <c r="O703" s="960"/>
      <c r="P703" s="960"/>
      <c r="Q703" s="960"/>
      <c r="R703" s="960"/>
      <c r="S703" s="962"/>
      <c r="T703" s="960"/>
      <c r="U703" s="962"/>
      <c r="V703" s="960"/>
      <c r="W703" s="960"/>
    </row>
    <row r="704" spans="1:23" ht="15.75" customHeight="1" x14ac:dyDescent="0.2">
      <c r="A704" s="958"/>
      <c r="B704" s="960"/>
      <c r="C704" s="960"/>
      <c r="D704" s="960"/>
      <c r="E704" s="960"/>
      <c r="F704" s="960"/>
      <c r="G704" s="960"/>
      <c r="H704" s="960"/>
      <c r="I704" s="960"/>
      <c r="J704" s="960"/>
      <c r="K704" s="960"/>
      <c r="L704" s="960"/>
      <c r="M704" s="960"/>
      <c r="N704" s="960"/>
      <c r="O704" s="960"/>
      <c r="P704" s="960"/>
      <c r="Q704" s="960"/>
      <c r="R704" s="960"/>
      <c r="S704" s="962"/>
      <c r="T704" s="960"/>
      <c r="U704" s="962"/>
      <c r="V704" s="960"/>
      <c r="W704" s="960"/>
    </row>
    <row r="705" spans="1:23" ht="15.75" customHeight="1" x14ac:dyDescent="0.2">
      <c r="A705" s="958"/>
      <c r="B705" s="960"/>
      <c r="C705" s="960"/>
      <c r="D705" s="960"/>
      <c r="E705" s="960"/>
      <c r="F705" s="960"/>
      <c r="G705" s="960"/>
      <c r="H705" s="960"/>
      <c r="I705" s="960"/>
      <c r="J705" s="960"/>
      <c r="K705" s="960"/>
      <c r="L705" s="960"/>
      <c r="M705" s="960"/>
      <c r="N705" s="960"/>
      <c r="O705" s="960"/>
      <c r="P705" s="960"/>
      <c r="Q705" s="960"/>
      <c r="R705" s="960"/>
      <c r="S705" s="962"/>
      <c r="T705" s="960"/>
      <c r="U705" s="962"/>
      <c r="V705" s="960"/>
      <c r="W705" s="960"/>
    </row>
    <row r="706" spans="1:23" ht="15.75" customHeight="1" x14ac:dyDescent="0.2">
      <c r="A706" s="958"/>
      <c r="B706" s="960"/>
      <c r="C706" s="960"/>
      <c r="D706" s="960"/>
      <c r="E706" s="960"/>
      <c r="F706" s="960"/>
      <c r="G706" s="960"/>
      <c r="H706" s="960"/>
      <c r="I706" s="960"/>
      <c r="J706" s="960"/>
      <c r="K706" s="960"/>
      <c r="L706" s="960"/>
      <c r="M706" s="960"/>
      <c r="N706" s="960"/>
      <c r="O706" s="960"/>
      <c r="P706" s="960"/>
      <c r="Q706" s="960"/>
      <c r="R706" s="960"/>
      <c r="S706" s="962"/>
      <c r="T706" s="960"/>
      <c r="U706" s="962"/>
      <c r="V706" s="960"/>
      <c r="W706" s="960"/>
    </row>
    <row r="707" spans="1:23" ht="15.75" customHeight="1" x14ac:dyDescent="0.2">
      <c r="A707" s="958"/>
      <c r="B707" s="960"/>
      <c r="C707" s="960"/>
      <c r="D707" s="960"/>
      <c r="E707" s="960"/>
      <c r="F707" s="960"/>
      <c r="G707" s="960"/>
      <c r="H707" s="960"/>
      <c r="I707" s="960"/>
      <c r="J707" s="960"/>
      <c r="K707" s="960"/>
      <c r="L707" s="960"/>
      <c r="M707" s="960"/>
      <c r="N707" s="960"/>
      <c r="O707" s="960"/>
      <c r="P707" s="960"/>
      <c r="Q707" s="960"/>
      <c r="R707" s="960"/>
      <c r="S707" s="962"/>
      <c r="T707" s="960"/>
      <c r="U707" s="962"/>
      <c r="V707" s="960"/>
      <c r="W707" s="960"/>
    </row>
    <row r="708" spans="1:23" ht="15.75" customHeight="1" x14ac:dyDescent="0.2">
      <c r="A708" s="958"/>
      <c r="B708" s="960"/>
      <c r="C708" s="960"/>
      <c r="D708" s="960"/>
      <c r="E708" s="960"/>
      <c r="F708" s="960"/>
      <c r="G708" s="960"/>
      <c r="H708" s="960"/>
      <c r="I708" s="960"/>
      <c r="J708" s="960"/>
      <c r="K708" s="960"/>
      <c r="L708" s="960"/>
      <c r="M708" s="960"/>
      <c r="N708" s="960"/>
      <c r="O708" s="960"/>
      <c r="P708" s="960"/>
      <c r="Q708" s="960"/>
      <c r="R708" s="960"/>
      <c r="S708" s="962"/>
      <c r="T708" s="960"/>
      <c r="U708" s="962"/>
      <c r="V708" s="960"/>
      <c r="W708" s="960"/>
    </row>
    <row r="709" spans="1:23" ht="15.75" customHeight="1" x14ac:dyDescent="0.2">
      <c r="A709" s="958"/>
      <c r="B709" s="960"/>
      <c r="C709" s="960"/>
      <c r="D709" s="960"/>
      <c r="E709" s="960"/>
      <c r="F709" s="960"/>
      <c r="G709" s="960"/>
      <c r="H709" s="960"/>
      <c r="I709" s="960"/>
      <c r="J709" s="960"/>
      <c r="K709" s="960"/>
      <c r="L709" s="960"/>
      <c r="M709" s="960"/>
      <c r="N709" s="960"/>
      <c r="O709" s="960"/>
      <c r="P709" s="960"/>
      <c r="Q709" s="960"/>
      <c r="R709" s="960"/>
      <c r="S709" s="962"/>
      <c r="T709" s="960"/>
      <c r="U709" s="962"/>
      <c r="V709" s="960"/>
      <c r="W709" s="960"/>
    </row>
    <row r="710" spans="1:23" ht="15.75" customHeight="1" x14ac:dyDescent="0.2">
      <c r="A710" s="958"/>
      <c r="B710" s="960"/>
      <c r="C710" s="960"/>
      <c r="D710" s="960"/>
      <c r="E710" s="960"/>
      <c r="F710" s="960"/>
      <c r="G710" s="960"/>
      <c r="H710" s="960"/>
      <c r="I710" s="960"/>
      <c r="J710" s="960"/>
      <c r="K710" s="960"/>
      <c r="L710" s="960"/>
      <c r="M710" s="960"/>
      <c r="N710" s="960"/>
      <c r="O710" s="960"/>
      <c r="P710" s="960"/>
      <c r="Q710" s="960"/>
      <c r="R710" s="960"/>
      <c r="S710" s="962"/>
      <c r="T710" s="960"/>
      <c r="U710" s="962"/>
      <c r="V710" s="960"/>
      <c r="W710" s="960"/>
    </row>
    <row r="711" spans="1:23" ht="15.75" customHeight="1" x14ac:dyDescent="0.2">
      <c r="A711" s="958"/>
      <c r="B711" s="960"/>
      <c r="C711" s="960"/>
      <c r="D711" s="960"/>
      <c r="E711" s="960"/>
      <c r="F711" s="960"/>
      <c r="G711" s="960"/>
      <c r="H711" s="960"/>
      <c r="I711" s="960"/>
      <c r="J711" s="960"/>
      <c r="K711" s="960"/>
      <c r="L711" s="960"/>
      <c r="M711" s="960"/>
      <c r="N711" s="960"/>
      <c r="O711" s="960"/>
      <c r="P711" s="960"/>
      <c r="Q711" s="960"/>
      <c r="R711" s="960"/>
      <c r="S711" s="962"/>
      <c r="T711" s="960"/>
      <c r="U711" s="962"/>
      <c r="V711" s="960"/>
      <c r="W711" s="960"/>
    </row>
    <row r="712" spans="1:23" ht="15.75" customHeight="1" x14ac:dyDescent="0.2">
      <c r="A712" s="958"/>
      <c r="B712" s="960"/>
      <c r="C712" s="960"/>
      <c r="D712" s="960"/>
      <c r="E712" s="960"/>
      <c r="F712" s="960"/>
      <c r="G712" s="960"/>
      <c r="H712" s="960"/>
      <c r="I712" s="960"/>
      <c r="J712" s="960"/>
      <c r="K712" s="960"/>
      <c r="L712" s="960"/>
      <c r="M712" s="960"/>
      <c r="N712" s="960"/>
      <c r="O712" s="960"/>
      <c r="P712" s="960"/>
      <c r="Q712" s="960"/>
      <c r="R712" s="960"/>
      <c r="S712" s="962"/>
      <c r="T712" s="960"/>
      <c r="U712" s="962"/>
      <c r="V712" s="960"/>
      <c r="W712" s="960"/>
    </row>
    <row r="713" spans="1:23" ht="15.75" customHeight="1" x14ac:dyDescent="0.2">
      <c r="A713" s="958"/>
      <c r="B713" s="960"/>
      <c r="C713" s="960"/>
      <c r="D713" s="960"/>
      <c r="E713" s="960"/>
      <c r="F713" s="960"/>
      <c r="G713" s="960"/>
      <c r="H713" s="960"/>
      <c r="I713" s="960"/>
      <c r="J713" s="960"/>
      <c r="K713" s="960"/>
      <c r="L713" s="960"/>
      <c r="M713" s="960"/>
      <c r="N713" s="960"/>
      <c r="O713" s="960"/>
      <c r="P713" s="960"/>
      <c r="Q713" s="960"/>
      <c r="R713" s="960"/>
      <c r="S713" s="962"/>
      <c r="T713" s="960"/>
      <c r="U713" s="962"/>
      <c r="V713" s="960"/>
      <c r="W713" s="960"/>
    </row>
    <row r="714" spans="1:23" ht="15.75" customHeight="1" x14ac:dyDescent="0.2">
      <c r="A714" s="958"/>
      <c r="B714" s="960"/>
      <c r="C714" s="960"/>
      <c r="D714" s="960"/>
      <c r="E714" s="960"/>
      <c r="F714" s="960"/>
      <c r="G714" s="960"/>
      <c r="H714" s="960"/>
      <c r="I714" s="960"/>
      <c r="J714" s="960"/>
      <c r="K714" s="960"/>
      <c r="L714" s="960"/>
      <c r="M714" s="960"/>
      <c r="N714" s="960"/>
      <c r="O714" s="960"/>
      <c r="P714" s="960"/>
      <c r="Q714" s="960"/>
      <c r="R714" s="960"/>
      <c r="S714" s="962"/>
      <c r="T714" s="960"/>
      <c r="U714" s="962"/>
      <c r="V714" s="960"/>
      <c r="W714" s="960"/>
    </row>
    <row r="715" spans="1:23" ht="15.75" customHeight="1" x14ac:dyDescent="0.2">
      <c r="A715" s="958"/>
      <c r="B715" s="960"/>
      <c r="C715" s="960"/>
      <c r="D715" s="960"/>
      <c r="E715" s="960"/>
      <c r="F715" s="960"/>
      <c r="G715" s="960"/>
      <c r="H715" s="960"/>
      <c r="I715" s="960"/>
      <c r="J715" s="960"/>
      <c r="K715" s="960"/>
      <c r="L715" s="960"/>
      <c r="M715" s="960"/>
      <c r="N715" s="960"/>
      <c r="O715" s="960"/>
      <c r="P715" s="960"/>
      <c r="Q715" s="960"/>
      <c r="R715" s="960"/>
      <c r="S715" s="962"/>
      <c r="T715" s="960"/>
      <c r="U715" s="962"/>
      <c r="V715" s="960"/>
      <c r="W715" s="960"/>
    </row>
    <row r="716" spans="1:23" ht="15.75" customHeight="1" x14ac:dyDescent="0.2">
      <c r="A716" s="958"/>
      <c r="B716" s="960"/>
      <c r="C716" s="960"/>
      <c r="D716" s="960"/>
      <c r="E716" s="960"/>
      <c r="F716" s="960"/>
      <c r="G716" s="960"/>
      <c r="H716" s="960"/>
      <c r="I716" s="960"/>
      <c r="J716" s="960"/>
      <c r="K716" s="960"/>
      <c r="L716" s="960"/>
      <c r="M716" s="960"/>
      <c r="N716" s="960"/>
      <c r="O716" s="960"/>
      <c r="P716" s="960"/>
      <c r="Q716" s="960"/>
      <c r="R716" s="960"/>
      <c r="S716" s="962"/>
      <c r="T716" s="960"/>
      <c r="U716" s="962"/>
      <c r="V716" s="960"/>
      <c r="W716" s="960"/>
    </row>
    <row r="717" spans="1:23" ht="15.75" customHeight="1" x14ac:dyDescent="0.2">
      <c r="A717" s="958"/>
      <c r="B717" s="960"/>
      <c r="C717" s="960"/>
      <c r="D717" s="960"/>
      <c r="E717" s="960"/>
      <c r="F717" s="960"/>
      <c r="G717" s="960"/>
      <c r="H717" s="960"/>
      <c r="I717" s="960"/>
      <c r="J717" s="960"/>
      <c r="K717" s="960"/>
      <c r="L717" s="960"/>
      <c r="M717" s="960"/>
      <c r="N717" s="960"/>
      <c r="O717" s="960"/>
      <c r="P717" s="960"/>
      <c r="Q717" s="960"/>
      <c r="R717" s="960"/>
      <c r="S717" s="962"/>
      <c r="T717" s="960"/>
      <c r="U717" s="962"/>
      <c r="V717" s="960"/>
      <c r="W717" s="960"/>
    </row>
    <row r="718" spans="1:23" ht="15.75" customHeight="1" x14ac:dyDescent="0.2">
      <c r="A718" s="958"/>
      <c r="B718" s="960"/>
      <c r="C718" s="960"/>
      <c r="D718" s="960"/>
      <c r="E718" s="960"/>
      <c r="F718" s="960"/>
      <c r="G718" s="960"/>
      <c r="H718" s="960"/>
      <c r="I718" s="960"/>
      <c r="J718" s="960"/>
      <c r="K718" s="960"/>
      <c r="L718" s="960"/>
      <c r="M718" s="960"/>
      <c r="N718" s="960"/>
      <c r="O718" s="960"/>
      <c r="P718" s="960"/>
      <c r="Q718" s="960"/>
      <c r="R718" s="960"/>
      <c r="S718" s="962"/>
      <c r="T718" s="960"/>
      <c r="U718" s="962"/>
      <c r="V718" s="960"/>
      <c r="W718" s="960"/>
    </row>
    <row r="719" spans="1:23" ht="15.75" customHeight="1" x14ac:dyDescent="0.2">
      <c r="A719" s="958"/>
      <c r="B719" s="960"/>
      <c r="C719" s="960"/>
      <c r="D719" s="960"/>
      <c r="E719" s="960"/>
      <c r="F719" s="960"/>
      <c r="G719" s="960"/>
      <c r="H719" s="960"/>
      <c r="I719" s="960"/>
      <c r="J719" s="960"/>
      <c r="K719" s="960"/>
      <c r="L719" s="960"/>
      <c r="M719" s="960"/>
      <c r="N719" s="960"/>
      <c r="O719" s="960"/>
      <c r="P719" s="960"/>
      <c r="Q719" s="960"/>
      <c r="R719" s="960"/>
      <c r="S719" s="962"/>
      <c r="T719" s="960"/>
      <c r="U719" s="962"/>
      <c r="V719" s="960"/>
      <c r="W719" s="960"/>
    </row>
    <row r="720" spans="1:23" ht="15.75" customHeight="1" x14ac:dyDescent="0.2">
      <c r="A720" s="958"/>
      <c r="B720" s="960"/>
      <c r="C720" s="960"/>
      <c r="D720" s="960"/>
      <c r="E720" s="960"/>
      <c r="F720" s="960"/>
      <c r="G720" s="960"/>
      <c r="H720" s="960"/>
      <c r="I720" s="960"/>
      <c r="J720" s="960"/>
      <c r="K720" s="960"/>
      <c r="L720" s="960"/>
      <c r="M720" s="960"/>
      <c r="N720" s="960"/>
      <c r="O720" s="960"/>
      <c r="P720" s="960"/>
      <c r="Q720" s="960"/>
      <c r="R720" s="960"/>
      <c r="S720" s="962"/>
      <c r="T720" s="960"/>
      <c r="U720" s="962"/>
      <c r="V720" s="960"/>
      <c r="W720" s="960"/>
    </row>
    <row r="721" spans="1:23" ht="15.75" customHeight="1" x14ac:dyDescent="0.2">
      <c r="A721" s="958"/>
      <c r="B721" s="960"/>
      <c r="C721" s="960"/>
      <c r="D721" s="960"/>
      <c r="E721" s="960"/>
      <c r="F721" s="960"/>
      <c r="G721" s="960"/>
      <c r="H721" s="960"/>
      <c r="I721" s="960"/>
      <c r="J721" s="960"/>
      <c r="K721" s="960"/>
      <c r="L721" s="960"/>
      <c r="M721" s="960"/>
      <c r="N721" s="960"/>
      <c r="O721" s="960"/>
      <c r="P721" s="960"/>
      <c r="Q721" s="960"/>
      <c r="R721" s="960"/>
      <c r="S721" s="962"/>
      <c r="T721" s="960"/>
      <c r="U721" s="962"/>
      <c r="V721" s="960"/>
      <c r="W721" s="960"/>
    </row>
    <row r="722" spans="1:23" ht="15.75" customHeight="1" x14ac:dyDescent="0.2">
      <c r="A722" s="958"/>
      <c r="B722" s="960"/>
      <c r="C722" s="960"/>
      <c r="D722" s="960"/>
      <c r="E722" s="960"/>
      <c r="F722" s="960"/>
      <c r="G722" s="960"/>
      <c r="H722" s="960"/>
      <c r="I722" s="960"/>
      <c r="J722" s="960"/>
      <c r="K722" s="960"/>
      <c r="L722" s="960"/>
      <c r="M722" s="960"/>
      <c r="N722" s="960"/>
      <c r="O722" s="960"/>
      <c r="P722" s="960"/>
      <c r="Q722" s="960"/>
      <c r="R722" s="960"/>
      <c r="S722" s="962"/>
      <c r="T722" s="960"/>
      <c r="U722" s="962"/>
      <c r="V722" s="960"/>
      <c r="W722" s="960"/>
    </row>
    <row r="723" spans="1:23" ht="15.75" customHeight="1" x14ac:dyDescent="0.2">
      <c r="A723" s="958"/>
      <c r="B723" s="960"/>
      <c r="C723" s="960"/>
      <c r="D723" s="960"/>
      <c r="E723" s="960"/>
      <c r="F723" s="960"/>
      <c r="G723" s="960"/>
      <c r="H723" s="960"/>
      <c r="I723" s="960"/>
      <c r="J723" s="960"/>
      <c r="K723" s="960"/>
      <c r="L723" s="960"/>
      <c r="M723" s="960"/>
      <c r="N723" s="960"/>
      <c r="O723" s="960"/>
      <c r="P723" s="960"/>
      <c r="Q723" s="960"/>
      <c r="R723" s="960"/>
      <c r="S723" s="962"/>
      <c r="T723" s="960"/>
      <c r="U723" s="962"/>
      <c r="V723" s="960"/>
      <c r="W723" s="960"/>
    </row>
    <row r="724" spans="1:23" ht="15.75" customHeight="1" x14ac:dyDescent="0.2">
      <c r="A724" s="958"/>
      <c r="B724" s="960"/>
      <c r="C724" s="960"/>
      <c r="D724" s="960"/>
      <c r="E724" s="960"/>
      <c r="F724" s="960"/>
      <c r="G724" s="960"/>
      <c r="H724" s="960"/>
      <c r="I724" s="960"/>
      <c r="J724" s="960"/>
      <c r="K724" s="960"/>
      <c r="L724" s="960"/>
      <c r="M724" s="960"/>
      <c r="N724" s="960"/>
      <c r="O724" s="960"/>
      <c r="P724" s="960"/>
      <c r="Q724" s="960"/>
      <c r="R724" s="960"/>
      <c r="S724" s="962"/>
      <c r="T724" s="960"/>
      <c r="U724" s="962"/>
      <c r="V724" s="960"/>
      <c r="W724" s="960"/>
    </row>
    <row r="725" spans="1:23" ht="15.75" customHeight="1" x14ac:dyDescent="0.2">
      <c r="A725" s="958"/>
      <c r="B725" s="960"/>
      <c r="C725" s="960"/>
      <c r="D725" s="960"/>
      <c r="E725" s="960"/>
      <c r="F725" s="960"/>
      <c r="G725" s="960"/>
      <c r="H725" s="960"/>
      <c r="I725" s="960"/>
      <c r="J725" s="960"/>
      <c r="K725" s="960"/>
      <c r="L725" s="960"/>
      <c r="M725" s="960"/>
      <c r="N725" s="960"/>
      <c r="O725" s="960"/>
      <c r="P725" s="960"/>
      <c r="Q725" s="960"/>
      <c r="R725" s="960"/>
      <c r="S725" s="962"/>
      <c r="T725" s="960"/>
      <c r="U725" s="962"/>
      <c r="V725" s="960"/>
      <c r="W725" s="960"/>
    </row>
    <row r="726" spans="1:23" ht="15.75" customHeight="1" x14ac:dyDescent="0.2">
      <c r="A726" s="958"/>
      <c r="B726" s="960"/>
      <c r="C726" s="960"/>
      <c r="D726" s="960"/>
      <c r="E726" s="960"/>
      <c r="F726" s="960"/>
      <c r="G726" s="960"/>
      <c r="H726" s="960"/>
      <c r="I726" s="960"/>
      <c r="J726" s="960"/>
      <c r="K726" s="960"/>
      <c r="L726" s="960"/>
      <c r="M726" s="960"/>
      <c r="N726" s="960"/>
      <c r="O726" s="960"/>
      <c r="P726" s="960"/>
      <c r="Q726" s="960"/>
      <c r="R726" s="960"/>
      <c r="S726" s="962"/>
      <c r="T726" s="960"/>
      <c r="U726" s="962"/>
      <c r="V726" s="960"/>
      <c r="W726" s="960"/>
    </row>
    <row r="727" spans="1:23" ht="15.75" customHeight="1" x14ac:dyDescent="0.2">
      <c r="A727" s="958"/>
      <c r="B727" s="960"/>
      <c r="C727" s="960"/>
      <c r="D727" s="960"/>
      <c r="E727" s="960"/>
      <c r="F727" s="960"/>
      <c r="G727" s="960"/>
      <c r="H727" s="960"/>
      <c r="I727" s="960"/>
      <c r="J727" s="960"/>
      <c r="K727" s="960"/>
      <c r="L727" s="960"/>
      <c r="M727" s="960"/>
      <c r="N727" s="960"/>
      <c r="O727" s="960"/>
      <c r="P727" s="960"/>
      <c r="Q727" s="960"/>
      <c r="R727" s="960"/>
      <c r="S727" s="962"/>
      <c r="T727" s="960"/>
      <c r="U727" s="962"/>
      <c r="V727" s="960"/>
      <c r="W727" s="960"/>
    </row>
    <row r="728" spans="1:23" ht="15.75" customHeight="1" x14ac:dyDescent="0.2">
      <c r="A728" s="958"/>
      <c r="B728" s="960"/>
      <c r="C728" s="960"/>
      <c r="D728" s="960"/>
      <c r="E728" s="960"/>
      <c r="F728" s="960"/>
      <c r="G728" s="960"/>
      <c r="H728" s="960"/>
      <c r="I728" s="960"/>
      <c r="J728" s="960"/>
      <c r="K728" s="960"/>
      <c r="L728" s="960"/>
      <c r="M728" s="960"/>
      <c r="N728" s="960"/>
      <c r="O728" s="960"/>
      <c r="P728" s="960"/>
      <c r="Q728" s="960"/>
      <c r="R728" s="960"/>
      <c r="S728" s="962"/>
      <c r="T728" s="960"/>
      <c r="U728" s="962"/>
      <c r="V728" s="960"/>
      <c r="W728" s="960"/>
    </row>
    <row r="729" spans="1:23" ht="15.75" customHeight="1" x14ac:dyDescent="0.2">
      <c r="A729" s="958"/>
      <c r="B729" s="960"/>
      <c r="C729" s="960"/>
      <c r="D729" s="960"/>
      <c r="E729" s="960"/>
      <c r="F729" s="960"/>
      <c r="G729" s="960"/>
      <c r="H729" s="960"/>
      <c r="I729" s="960"/>
      <c r="J729" s="960"/>
      <c r="K729" s="960"/>
      <c r="L729" s="960"/>
      <c r="M729" s="960"/>
      <c r="N729" s="960"/>
      <c r="O729" s="960"/>
      <c r="P729" s="960"/>
      <c r="Q729" s="960"/>
      <c r="R729" s="960"/>
      <c r="S729" s="962"/>
      <c r="T729" s="960"/>
      <c r="U729" s="962"/>
      <c r="V729" s="960"/>
      <c r="W729" s="960"/>
    </row>
    <row r="730" spans="1:23" ht="15.75" customHeight="1" x14ac:dyDescent="0.2">
      <c r="A730" s="958"/>
      <c r="B730" s="960"/>
      <c r="C730" s="960"/>
      <c r="D730" s="960"/>
      <c r="E730" s="960"/>
      <c r="F730" s="960"/>
      <c r="G730" s="960"/>
      <c r="H730" s="960"/>
      <c r="I730" s="960"/>
      <c r="J730" s="960"/>
      <c r="K730" s="960"/>
      <c r="L730" s="960"/>
      <c r="M730" s="960"/>
      <c r="N730" s="960"/>
      <c r="O730" s="960"/>
      <c r="P730" s="960"/>
      <c r="Q730" s="960"/>
      <c r="R730" s="960"/>
      <c r="S730" s="962"/>
      <c r="T730" s="960"/>
      <c r="U730" s="962"/>
      <c r="V730" s="960"/>
      <c r="W730" s="960"/>
    </row>
    <row r="731" spans="1:23" ht="15.75" customHeight="1" x14ac:dyDescent="0.2">
      <c r="A731" s="958"/>
      <c r="B731" s="960"/>
      <c r="C731" s="960"/>
      <c r="D731" s="960"/>
      <c r="E731" s="960"/>
      <c r="F731" s="960"/>
      <c r="G731" s="960"/>
      <c r="H731" s="960"/>
      <c r="I731" s="960"/>
      <c r="J731" s="960"/>
      <c r="K731" s="960"/>
      <c r="L731" s="960"/>
      <c r="M731" s="960"/>
      <c r="N731" s="960"/>
      <c r="O731" s="960"/>
      <c r="P731" s="960"/>
      <c r="Q731" s="960"/>
      <c r="R731" s="960"/>
      <c r="S731" s="962"/>
      <c r="T731" s="960"/>
      <c r="U731" s="962"/>
      <c r="V731" s="960"/>
      <c r="W731" s="960"/>
    </row>
    <row r="732" spans="1:23" ht="15.75" customHeight="1" x14ac:dyDescent="0.2">
      <c r="A732" s="958"/>
      <c r="B732" s="960"/>
      <c r="C732" s="960"/>
      <c r="D732" s="960"/>
      <c r="E732" s="960"/>
      <c r="F732" s="960"/>
      <c r="G732" s="960"/>
      <c r="H732" s="960"/>
      <c r="I732" s="960"/>
      <c r="J732" s="960"/>
      <c r="K732" s="960"/>
      <c r="L732" s="960"/>
      <c r="M732" s="960"/>
      <c r="N732" s="960"/>
      <c r="O732" s="960"/>
      <c r="P732" s="960"/>
      <c r="Q732" s="960"/>
      <c r="R732" s="960"/>
      <c r="S732" s="962"/>
      <c r="T732" s="960"/>
      <c r="U732" s="962"/>
      <c r="V732" s="960"/>
      <c r="W732" s="960"/>
    </row>
    <row r="733" spans="1:23" ht="15.75" customHeight="1" x14ac:dyDescent="0.2">
      <c r="A733" s="958"/>
      <c r="B733" s="960"/>
      <c r="C733" s="960"/>
      <c r="D733" s="960"/>
      <c r="E733" s="960"/>
      <c r="F733" s="960"/>
      <c r="G733" s="960"/>
      <c r="H733" s="960"/>
      <c r="I733" s="960"/>
      <c r="J733" s="960"/>
      <c r="K733" s="960"/>
      <c r="L733" s="960"/>
      <c r="M733" s="960"/>
      <c r="N733" s="960"/>
      <c r="O733" s="960"/>
      <c r="P733" s="960"/>
      <c r="Q733" s="960"/>
      <c r="R733" s="960"/>
      <c r="S733" s="962"/>
      <c r="T733" s="960"/>
      <c r="U733" s="962"/>
      <c r="V733" s="960"/>
      <c r="W733" s="960"/>
    </row>
    <row r="734" spans="1:23" ht="15.75" customHeight="1" x14ac:dyDescent="0.2">
      <c r="A734" s="958"/>
      <c r="B734" s="960"/>
      <c r="C734" s="960"/>
      <c r="D734" s="960"/>
      <c r="E734" s="960"/>
      <c r="F734" s="960"/>
      <c r="G734" s="960"/>
      <c r="H734" s="960"/>
      <c r="I734" s="960"/>
      <c r="J734" s="960"/>
      <c r="K734" s="960"/>
      <c r="L734" s="960"/>
      <c r="M734" s="960"/>
      <c r="N734" s="960"/>
      <c r="O734" s="960"/>
      <c r="P734" s="960"/>
      <c r="Q734" s="960"/>
      <c r="R734" s="960"/>
      <c r="S734" s="962"/>
      <c r="T734" s="960"/>
      <c r="U734" s="962"/>
      <c r="V734" s="960"/>
      <c r="W734" s="960"/>
    </row>
    <row r="735" spans="1:23" ht="15.75" customHeight="1" x14ac:dyDescent="0.2">
      <c r="A735" s="958"/>
      <c r="B735" s="960"/>
      <c r="C735" s="960"/>
      <c r="D735" s="960"/>
      <c r="E735" s="960"/>
      <c r="F735" s="960"/>
      <c r="G735" s="960"/>
      <c r="H735" s="960"/>
      <c r="I735" s="960"/>
      <c r="J735" s="960"/>
      <c r="K735" s="960"/>
      <c r="L735" s="960"/>
      <c r="M735" s="960"/>
      <c r="N735" s="960"/>
      <c r="O735" s="960"/>
      <c r="P735" s="960"/>
      <c r="Q735" s="960"/>
      <c r="R735" s="960"/>
      <c r="S735" s="962"/>
      <c r="T735" s="960"/>
      <c r="U735" s="962"/>
      <c r="V735" s="960"/>
      <c r="W735" s="960"/>
    </row>
    <row r="736" spans="1:23" ht="15.75" customHeight="1" x14ac:dyDescent="0.2">
      <c r="A736" s="958"/>
      <c r="B736" s="960"/>
      <c r="C736" s="960"/>
      <c r="D736" s="960"/>
      <c r="E736" s="960"/>
      <c r="F736" s="960"/>
      <c r="G736" s="960"/>
      <c r="H736" s="960"/>
      <c r="I736" s="960"/>
      <c r="J736" s="960"/>
      <c r="K736" s="960"/>
      <c r="L736" s="960"/>
      <c r="M736" s="960"/>
      <c r="N736" s="960"/>
      <c r="O736" s="960"/>
      <c r="P736" s="960"/>
      <c r="Q736" s="960"/>
      <c r="R736" s="960"/>
      <c r="S736" s="962"/>
      <c r="T736" s="960"/>
      <c r="U736" s="962"/>
      <c r="V736" s="960"/>
      <c r="W736" s="960"/>
    </row>
    <row r="737" spans="1:23" ht="15.75" customHeight="1" x14ac:dyDescent="0.2">
      <c r="A737" s="958"/>
      <c r="B737" s="960"/>
      <c r="C737" s="960"/>
      <c r="D737" s="960"/>
      <c r="E737" s="960"/>
      <c r="F737" s="960"/>
      <c r="G737" s="960"/>
      <c r="H737" s="960"/>
      <c r="I737" s="960"/>
      <c r="J737" s="960"/>
      <c r="K737" s="960"/>
      <c r="L737" s="960"/>
      <c r="M737" s="960"/>
      <c r="N737" s="960"/>
      <c r="O737" s="960"/>
      <c r="P737" s="960"/>
      <c r="Q737" s="960"/>
      <c r="R737" s="960"/>
      <c r="S737" s="962"/>
      <c r="T737" s="960"/>
      <c r="U737" s="962"/>
      <c r="V737" s="960"/>
      <c r="W737" s="960"/>
    </row>
    <row r="738" spans="1:23" ht="15.75" customHeight="1" x14ac:dyDescent="0.2">
      <c r="A738" s="958"/>
      <c r="B738" s="960"/>
      <c r="C738" s="960"/>
      <c r="D738" s="960"/>
      <c r="E738" s="960"/>
      <c r="F738" s="960"/>
      <c r="G738" s="960"/>
      <c r="H738" s="960"/>
      <c r="I738" s="960"/>
      <c r="J738" s="960"/>
      <c r="K738" s="960"/>
      <c r="L738" s="960"/>
      <c r="M738" s="960"/>
      <c r="N738" s="960"/>
      <c r="O738" s="960"/>
      <c r="P738" s="960"/>
      <c r="Q738" s="960"/>
      <c r="R738" s="960"/>
      <c r="S738" s="962"/>
      <c r="T738" s="960"/>
      <c r="U738" s="962"/>
      <c r="V738" s="960"/>
      <c r="W738" s="960"/>
    </row>
    <row r="739" spans="1:23" ht="15.75" customHeight="1" x14ac:dyDescent="0.2">
      <c r="A739" s="958"/>
      <c r="B739" s="960"/>
      <c r="C739" s="960"/>
      <c r="D739" s="960"/>
      <c r="E739" s="960"/>
      <c r="F739" s="960"/>
      <c r="G739" s="960"/>
      <c r="H739" s="960"/>
      <c r="I739" s="960"/>
      <c r="J739" s="960"/>
      <c r="K739" s="960"/>
      <c r="L739" s="960"/>
      <c r="M739" s="960"/>
      <c r="N739" s="960"/>
      <c r="O739" s="960"/>
      <c r="P739" s="960"/>
      <c r="Q739" s="960"/>
      <c r="R739" s="960"/>
      <c r="S739" s="962"/>
      <c r="T739" s="960"/>
      <c r="U739" s="962"/>
      <c r="V739" s="960"/>
      <c r="W739" s="960"/>
    </row>
    <row r="740" spans="1:23" ht="15.75" customHeight="1" x14ac:dyDescent="0.2">
      <c r="A740" s="958"/>
      <c r="B740" s="960"/>
      <c r="C740" s="960"/>
      <c r="D740" s="960"/>
      <c r="E740" s="960"/>
      <c r="F740" s="960"/>
      <c r="G740" s="960"/>
      <c r="H740" s="960"/>
      <c r="I740" s="960"/>
      <c r="J740" s="960"/>
      <c r="K740" s="960"/>
      <c r="L740" s="960"/>
      <c r="M740" s="960"/>
      <c r="N740" s="960"/>
      <c r="O740" s="960"/>
      <c r="P740" s="960"/>
      <c r="Q740" s="960"/>
      <c r="R740" s="960"/>
      <c r="S740" s="962"/>
      <c r="T740" s="960"/>
      <c r="U740" s="962"/>
      <c r="V740" s="960"/>
      <c r="W740" s="960"/>
    </row>
    <row r="741" spans="1:23" ht="15.75" customHeight="1" x14ac:dyDescent="0.2">
      <c r="A741" s="958"/>
      <c r="B741" s="960"/>
      <c r="C741" s="960"/>
      <c r="D741" s="960"/>
      <c r="E741" s="960"/>
      <c r="F741" s="960"/>
      <c r="G741" s="960"/>
      <c r="H741" s="960"/>
      <c r="I741" s="960"/>
      <c r="J741" s="960"/>
      <c r="K741" s="960"/>
      <c r="L741" s="960"/>
      <c r="M741" s="960"/>
      <c r="N741" s="960"/>
      <c r="O741" s="960"/>
      <c r="P741" s="960"/>
      <c r="Q741" s="960"/>
      <c r="R741" s="960"/>
      <c r="S741" s="962"/>
      <c r="T741" s="960"/>
      <c r="U741" s="962"/>
      <c r="V741" s="960"/>
      <c r="W741" s="960"/>
    </row>
    <row r="742" spans="1:23" ht="15.75" customHeight="1" x14ac:dyDescent="0.2">
      <c r="A742" s="958"/>
      <c r="B742" s="960"/>
      <c r="C742" s="960"/>
      <c r="D742" s="960"/>
      <c r="E742" s="960"/>
      <c r="F742" s="960"/>
      <c r="G742" s="960"/>
      <c r="H742" s="960"/>
      <c r="I742" s="960"/>
      <c r="J742" s="960"/>
      <c r="K742" s="960"/>
      <c r="L742" s="960"/>
      <c r="M742" s="960"/>
      <c r="N742" s="960"/>
      <c r="O742" s="960"/>
      <c r="P742" s="960"/>
      <c r="Q742" s="960"/>
      <c r="R742" s="960"/>
      <c r="S742" s="962"/>
      <c r="T742" s="960"/>
      <c r="U742" s="962"/>
      <c r="V742" s="960"/>
      <c r="W742" s="960"/>
    </row>
    <row r="743" spans="1:23" ht="15.75" customHeight="1" x14ac:dyDescent="0.2">
      <c r="A743" s="958"/>
      <c r="B743" s="960"/>
      <c r="C743" s="960"/>
      <c r="D743" s="960"/>
      <c r="E743" s="960"/>
      <c r="F743" s="960"/>
      <c r="G743" s="960"/>
      <c r="H743" s="960"/>
      <c r="I743" s="960"/>
      <c r="J743" s="960"/>
      <c r="K743" s="960"/>
      <c r="L743" s="960"/>
      <c r="M743" s="960"/>
      <c r="N743" s="960"/>
      <c r="O743" s="960"/>
      <c r="P743" s="960"/>
      <c r="Q743" s="960"/>
      <c r="R743" s="960"/>
      <c r="S743" s="962"/>
      <c r="T743" s="960"/>
      <c r="U743" s="962"/>
      <c r="V743" s="960"/>
      <c r="W743" s="960"/>
    </row>
    <row r="744" spans="1:23" ht="15.75" customHeight="1" x14ac:dyDescent="0.2">
      <c r="A744" s="958"/>
      <c r="B744" s="960"/>
      <c r="C744" s="960"/>
      <c r="D744" s="960"/>
      <c r="E744" s="960"/>
      <c r="F744" s="960"/>
      <c r="G744" s="960"/>
      <c r="H744" s="960"/>
      <c r="I744" s="960"/>
      <c r="J744" s="960"/>
      <c r="K744" s="960"/>
      <c r="L744" s="960"/>
      <c r="M744" s="960"/>
      <c r="N744" s="960"/>
      <c r="O744" s="960"/>
      <c r="P744" s="960"/>
      <c r="Q744" s="960"/>
      <c r="R744" s="960"/>
      <c r="S744" s="962"/>
      <c r="T744" s="960"/>
      <c r="U744" s="962"/>
      <c r="V744" s="960"/>
      <c r="W744" s="960"/>
    </row>
    <row r="745" spans="1:23" ht="15.75" customHeight="1" x14ac:dyDescent="0.2">
      <c r="A745" s="958"/>
      <c r="B745" s="960"/>
      <c r="C745" s="960"/>
      <c r="D745" s="960"/>
      <c r="E745" s="960"/>
      <c r="F745" s="960"/>
      <c r="G745" s="960"/>
      <c r="H745" s="960"/>
      <c r="I745" s="960"/>
      <c r="J745" s="960"/>
      <c r="K745" s="960"/>
      <c r="L745" s="960"/>
      <c r="M745" s="960"/>
      <c r="N745" s="960"/>
      <c r="O745" s="960"/>
      <c r="P745" s="960"/>
      <c r="Q745" s="960"/>
      <c r="R745" s="960"/>
      <c r="S745" s="962"/>
      <c r="T745" s="960"/>
      <c r="U745" s="962"/>
      <c r="V745" s="960"/>
      <c r="W745" s="960"/>
    </row>
    <row r="746" spans="1:23" ht="15.75" customHeight="1" x14ac:dyDescent="0.2">
      <c r="A746" s="958"/>
      <c r="B746" s="960"/>
      <c r="C746" s="960"/>
      <c r="D746" s="960"/>
      <c r="E746" s="960"/>
      <c r="F746" s="960"/>
      <c r="G746" s="960"/>
      <c r="H746" s="960"/>
      <c r="I746" s="960"/>
      <c r="J746" s="960"/>
      <c r="K746" s="960"/>
      <c r="L746" s="960"/>
      <c r="M746" s="960"/>
      <c r="N746" s="960"/>
      <c r="O746" s="960"/>
      <c r="P746" s="960"/>
      <c r="Q746" s="960"/>
      <c r="R746" s="960"/>
      <c r="S746" s="962"/>
      <c r="T746" s="960"/>
      <c r="U746" s="962"/>
      <c r="V746" s="960"/>
      <c r="W746" s="960"/>
    </row>
    <row r="747" spans="1:23" ht="15.75" customHeight="1" x14ac:dyDescent="0.2">
      <c r="A747" s="958"/>
      <c r="B747" s="960"/>
      <c r="C747" s="960"/>
      <c r="D747" s="960"/>
      <c r="E747" s="960"/>
      <c r="F747" s="960"/>
      <c r="G747" s="960"/>
      <c r="H747" s="960"/>
      <c r="I747" s="960"/>
      <c r="J747" s="960"/>
      <c r="K747" s="960"/>
      <c r="L747" s="960"/>
      <c r="M747" s="960"/>
      <c r="N747" s="960"/>
      <c r="O747" s="960"/>
      <c r="P747" s="960"/>
      <c r="Q747" s="960"/>
      <c r="R747" s="960"/>
      <c r="S747" s="962"/>
      <c r="T747" s="960"/>
      <c r="U747" s="962"/>
      <c r="V747" s="960"/>
      <c r="W747" s="960"/>
    </row>
    <row r="748" spans="1:23" ht="15.75" customHeight="1" x14ac:dyDescent="0.2">
      <c r="A748" s="958"/>
      <c r="B748" s="960"/>
      <c r="C748" s="960"/>
      <c r="D748" s="960"/>
      <c r="E748" s="960"/>
      <c r="F748" s="960"/>
      <c r="G748" s="960"/>
      <c r="H748" s="960"/>
      <c r="I748" s="960"/>
      <c r="J748" s="960"/>
      <c r="K748" s="960"/>
      <c r="L748" s="960"/>
      <c r="M748" s="960"/>
      <c r="N748" s="960"/>
      <c r="O748" s="960"/>
      <c r="P748" s="960"/>
      <c r="Q748" s="960"/>
      <c r="R748" s="960"/>
      <c r="S748" s="962"/>
      <c r="T748" s="960"/>
      <c r="U748" s="962"/>
      <c r="V748" s="960"/>
      <c r="W748" s="960"/>
    </row>
    <row r="749" spans="1:23" ht="15.75" customHeight="1" x14ac:dyDescent="0.2">
      <c r="A749" s="958"/>
      <c r="B749" s="960"/>
      <c r="C749" s="960"/>
      <c r="D749" s="960"/>
      <c r="E749" s="960"/>
      <c r="F749" s="960"/>
      <c r="G749" s="960"/>
      <c r="H749" s="960"/>
      <c r="I749" s="960"/>
      <c r="J749" s="960"/>
      <c r="K749" s="960"/>
      <c r="L749" s="960"/>
      <c r="M749" s="960"/>
      <c r="N749" s="960"/>
      <c r="O749" s="960"/>
      <c r="P749" s="960"/>
      <c r="Q749" s="960"/>
      <c r="R749" s="960"/>
      <c r="S749" s="962"/>
      <c r="T749" s="960"/>
      <c r="U749" s="962"/>
      <c r="V749" s="960"/>
      <c r="W749" s="960"/>
    </row>
    <row r="750" spans="1:23" ht="15.75" customHeight="1" x14ac:dyDescent="0.2">
      <c r="A750" s="958"/>
      <c r="B750" s="960"/>
      <c r="C750" s="960"/>
      <c r="D750" s="960"/>
      <c r="E750" s="960"/>
      <c r="F750" s="960"/>
      <c r="G750" s="960"/>
      <c r="H750" s="960"/>
      <c r="I750" s="960"/>
      <c r="J750" s="960"/>
      <c r="K750" s="960"/>
      <c r="L750" s="960"/>
      <c r="M750" s="960"/>
      <c r="N750" s="960"/>
      <c r="O750" s="960"/>
      <c r="P750" s="960"/>
      <c r="Q750" s="960"/>
      <c r="R750" s="960"/>
      <c r="S750" s="962"/>
      <c r="T750" s="960"/>
      <c r="U750" s="962"/>
      <c r="V750" s="960"/>
      <c r="W750" s="960"/>
    </row>
    <row r="751" spans="1:23" ht="15.75" customHeight="1" x14ac:dyDescent="0.2">
      <c r="A751" s="958"/>
      <c r="B751" s="960"/>
      <c r="C751" s="960"/>
      <c r="D751" s="960"/>
      <c r="E751" s="960"/>
      <c r="F751" s="960"/>
      <c r="G751" s="960"/>
      <c r="H751" s="960"/>
      <c r="I751" s="960"/>
      <c r="J751" s="960"/>
      <c r="K751" s="960"/>
      <c r="L751" s="960"/>
      <c r="M751" s="960"/>
      <c r="N751" s="960"/>
      <c r="O751" s="960"/>
      <c r="P751" s="960"/>
      <c r="Q751" s="960"/>
      <c r="R751" s="960"/>
      <c r="S751" s="962"/>
      <c r="T751" s="960"/>
      <c r="U751" s="962"/>
      <c r="V751" s="960"/>
      <c r="W751" s="960"/>
    </row>
    <row r="752" spans="1:23" ht="15.75" customHeight="1" x14ac:dyDescent="0.2">
      <c r="A752" s="958"/>
      <c r="B752" s="960"/>
      <c r="C752" s="960"/>
      <c r="D752" s="960"/>
      <c r="E752" s="960"/>
      <c r="F752" s="960"/>
      <c r="G752" s="960"/>
      <c r="H752" s="960"/>
      <c r="I752" s="960"/>
      <c r="J752" s="960"/>
      <c r="K752" s="960"/>
      <c r="L752" s="960"/>
      <c r="M752" s="960"/>
      <c r="N752" s="960"/>
      <c r="O752" s="960"/>
      <c r="P752" s="960"/>
      <c r="Q752" s="960"/>
      <c r="R752" s="960"/>
      <c r="S752" s="962"/>
      <c r="T752" s="960"/>
      <c r="U752" s="962"/>
      <c r="V752" s="960"/>
      <c r="W752" s="960"/>
    </row>
    <row r="753" spans="1:23" ht="15.75" customHeight="1" x14ac:dyDescent="0.2">
      <c r="A753" s="958"/>
      <c r="B753" s="960"/>
      <c r="C753" s="960"/>
      <c r="D753" s="960"/>
      <c r="E753" s="960"/>
      <c r="F753" s="960"/>
      <c r="G753" s="960"/>
      <c r="H753" s="960"/>
      <c r="I753" s="960"/>
      <c r="J753" s="960"/>
      <c r="K753" s="960"/>
      <c r="L753" s="960"/>
      <c r="M753" s="960"/>
      <c r="N753" s="960"/>
      <c r="O753" s="960"/>
      <c r="P753" s="960"/>
      <c r="Q753" s="960"/>
      <c r="R753" s="960"/>
      <c r="S753" s="962"/>
      <c r="T753" s="960"/>
      <c r="U753" s="962"/>
      <c r="V753" s="960"/>
      <c r="W753" s="960"/>
    </row>
    <row r="754" spans="1:23" ht="15.75" customHeight="1" x14ac:dyDescent="0.2">
      <c r="A754" s="958"/>
      <c r="B754" s="960"/>
      <c r="C754" s="960"/>
      <c r="D754" s="960"/>
      <c r="E754" s="960"/>
      <c r="F754" s="960"/>
      <c r="G754" s="960"/>
      <c r="H754" s="960"/>
      <c r="I754" s="960"/>
      <c r="J754" s="960"/>
      <c r="K754" s="960"/>
      <c r="L754" s="960"/>
      <c r="M754" s="960"/>
      <c r="N754" s="960"/>
      <c r="O754" s="960"/>
      <c r="P754" s="960"/>
      <c r="Q754" s="960"/>
      <c r="R754" s="960"/>
      <c r="S754" s="962"/>
      <c r="T754" s="960"/>
      <c r="U754" s="962"/>
      <c r="V754" s="960"/>
      <c r="W754" s="960"/>
    </row>
    <row r="755" spans="1:23" ht="15.75" customHeight="1" x14ac:dyDescent="0.2">
      <c r="A755" s="958"/>
      <c r="B755" s="960"/>
      <c r="C755" s="960"/>
      <c r="D755" s="960"/>
      <c r="E755" s="960"/>
      <c r="F755" s="960"/>
      <c r="G755" s="960"/>
      <c r="H755" s="960"/>
      <c r="I755" s="960"/>
      <c r="J755" s="960"/>
      <c r="K755" s="960"/>
      <c r="L755" s="960"/>
      <c r="M755" s="960"/>
      <c r="N755" s="960"/>
      <c r="O755" s="960"/>
      <c r="P755" s="960"/>
      <c r="Q755" s="960"/>
      <c r="R755" s="960"/>
      <c r="S755" s="962"/>
      <c r="T755" s="960"/>
      <c r="U755" s="962"/>
      <c r="V755" s="960"/>
      <c r="W755" s="960"/>
    </row>
    <row r="756" spans="1:23" ht="15.75" customHeight="1" x14ac:dyDescent="0.2">
      <c r="A756" s="958"/>
      <c r="B756" s="960"/>
      <c r="C756" s="960"/>
      <c r="D756" s="960"/>
      <c r="E756" s="960"/>
      <c r="F756" s="960"/>
      <c r="G756" s="960"/>
      <c r="H756" s="960"/>
      <c r="I756" s="960"/>
      <c r="J756" s="960"/>
      <c r="K756" s="960"/>
      <c r="L756" s="960"/>
      <c r="M756" s="960"/>
      <c r="N756" s="960"/>
      <c r="O756" s="960"/>
      <c r="P756" s="960"/>
      <c r="Q756" s="960"/>
      <c r="R756" s="960"/>
      <c r="S756" s="962"/>
      <c r="T756" s="960"/>
      <c r="U756" s="962"/>
      <c r="V756" s="960"/>
      <c r="W756" s="960"/>
    </row>
    <row r="757" spans="1:23" ht="15.75" customHeight="1" x14ac:dyDescent="0.2">
      <c r="A757" s="958"/>
      <c r="B757" s="960"/>
      <c r="C757" s="960"/>
      <c r="D757" s="960"/>
      <c r="E757" s="960"/>
      <c r="F757" s="960"/>
      <c r="G757" s="960"/>
      <c r="H757" s="960"/>
      <c r="I757" s="960"/>
      <c r="J757" s="960"/>
      <c r="K757" s="960"/>
      <c r="L757" s="960"/>
      <c r="M757" s="960"/>
      <c r="N757" s="960"/>
      <c r="O757" s="960"/>
      <c r="P757" s="960"/>
      <c r="Q757" s="960"/>
      <c r="R757" s="960"/>
      <c r="S757" s="962"/>
      <c r="T757" s="960"/>
      <c r="U757" s="962"/>
      <c r="V757" s="960"/>
      <c r="W757" s="960"/>
    </row>
    <row r="758" spans="1:23" ht="15.75" customHeight="1" x14ac:dyDescent="0.2">
      <c r="A758" s="958"/>
      <c r="B758" s="960"/>
      <c r="C758" s="960"/>
      <c r="D758" s="960"/>
      <c r="E758" s="960"/>
      <c r="F758" s="960"/>
      <c r="G758" s="960"/>
      <c r="H758" s="960"/>
      <c r="I758" s="960"/>
      <c r="J758" s="960"/>
      <c r="K758" s="960"/>
      <c r="L758" s="960"/>
      <c r="M758" s="960"/>
      <c r="N758" s="960"/>
      <c r="O758" s="960"/>
      <c r="P758" s="960"/>
      <c r="Q758" s="960"/>
      <c r="R758" s="960"/>
      <c r="S758" s="962"/>
      <c r="T758" s="960"/>
      <c r="U758" s="962"/>
      <c r="V758" s="960"/>
      <c r="W758" s="960"/>
    </row>
    <row r="759" spans="1:23" ht="15.75" customHeight="1" x14ac:dyDescent="0.2">
      <c r="A759" s="958"/>
      <c r="B759" s="960"/>
      <c r="C759" s="960"/>
      <c r="D759" s="960"/>
      <c r="E759" s="960"/>
      <c r="F759" s="960"/>
      <c r="G759" s="960"/>
      <c r="H759" s="960"/>
      <c r="I759" s="960"/>
      <c r="J759" s="960"/>
      <c r="K759" s="960"/>
      <c r="L759" s="960"/>
      <c r="M759" s="960"/>
      <c r="N759" s="960"/>
      <c r="O759" s="960"/>
      <c r="P759" s="960"/>
      <c r="Q759" s="960"/>
      <c r="R759" s="960"/>
      <c r="S759" s="962"/>
      <c r="T759" s="960"/>
      <c r="U759" s="962"/>
      <c r="V759" s="960"/>
      <c r="W759" s="960"/>
    </row>
    <row r="760" spans="1:23" ht="15.75" customHeight="1" x14ac:dyDescent="0.2">
      <c r="A760" s="958"/>
      <c r="B760" s="960"/>
      <c r="C760" s="960"/>
      <c r="D760" s="960"/>
      <c r="E760" s="960"/>
      <c r="F760" s="960"/>
      <c r="G760" s="960"/>
      <c r="H760" s="960"/>
      <c r="I760" s="960"/>
      <c r="J760" s="960"/>
      <c r="K760" s="960"/>
      <c r="L760" s="960"/>
      <c r="M760" s="960"/>
      <c r="N760" s="960"/>
      <c r="O760" s="960"/>
      <c r="P760" s="960"/>
      <c r="Q760" s="960"/>
      <c r="R760" s="960"/>
      <c r="S760" s="962"/>
      <c r="T760" s="960"/>
      <c r="U760" s="962"/>
      <c r="V760" s="960"/>
      <c r="W760" s="960"/>
    </row>
    <row r="761" spans="1:23" ht="15.75" customHeight="1" x14ac:dyDescent="0.2">
      <c r="A761" s="958"/>
      <c r="B761" s="960"/>
      <c r="C761" s="960"/>
      <c r="D761" s="960"/>
      <c r="E761" s="960"/>
      <c r="F761" s="960"/>
      <c r="G761" s="960"/>
      <c r="H761" s="960"/>
      <c r="I761" s="960"/>
      <c r="J761" s="960"/>
      <c r="K761" s="960"/>
      <c r="L761" s="960"/>
      <c r="M761" s="960"/>
      <c r="N761" s="960"/>
      <c r="O761" s="960"/>
      <c r="P761" s="960"/>
      <c r="Q761" s="960"/>
      <c r="R761" s="960"/>
      <c r="S761" s="962"/>
      <c r="T761" s="960"/>
      <c r="U761" s="962"/>
      <c r="V761" s="960"/>
      <c r="W761" s="960"/>
    </row>
    <row r="762" spans="1:23" ht="15.75" customHeight="1" x14ac:dyDescent="0.2">
      <c r="A762" s="958"/>
      <c r="B762" s="960"/>
      <c r="C762" s="960"/>
      <c r="D762" s="960"/>
      <c r="E762" s="960"/>
      <c r="F762" s="960"/>
      <c r="G762" s="960"/>
      <c r="H762" s="960"/>
      <c r="I762" s="960"/>
      <c r="J762" s="960"/>
      <c r="K762" s="960"/>
      <c r="L762" s="960"/>
      <c r="M762" s="960"/>
      <c r="N762" s="960"/>
      <c r="O762" s="960"/>
      <c r="P762" s="960"/>
      <c r="Q762" s="960"/>
      <c r="R762" s="960"/>
      <c r="S762" s="962"/>
      <c r="T762" s="960"/>
      <c r="U762" s="962"/>
      <c r="V762" s="960"/>
      <c r="W762" s="960"/>
    </row>
    <row r="763" spans="1:23" ht="15.75" customHeight="1" x14ac:dyDescent="0.2">
      <c r="A763" s="958"/>
      <c r="B763" s="960"/>
      <c r="C763" s="960"/>
      <c r="D763" s="960"/>
      <c r="E763" s="960"/>
      <c r="F763" s="960"/>
      <c r="G763" s="960"/>
      <c r="H763" s="960"/>
      <c r="I763" s="960"/>
      <c r="J763" s="960"/>
      <c r="K763" s="960"/>
      <c r="L763" s="960"/>
      <c r="M763" s="960"/>
      <c r="N763" s="960"/>
      <c r="O763" s="960"/>
      <c r="P763" s="960"/>
      <c r="Q763" s="960"/>
      <c r="R763" s="960"/>
      <c r="S763" s="962"/>
      <c r="T763" s="960"/>
      <c r="U763" s="962"/>
      <c r="V763" s="960"/>
      <c r="W763" s="960"/>
    </row>
    <row r="764" spans="1:23" ht="15.75" customHeight="1" x14ac:dyDescent="0.2">
      <c r="A764" s="958"/>
      <c r="B764" s="960"/>
      <c r="C764" s="960"/>
      <c r="D764" s="960"/>
      <c r="E764" s="960"/>
      <c r="F764" s="960"/>
      <c r="G764" s="960"/>
      <c r="H764" s="960"/>
      <c r="I764" s="960"/>
      <c r="J764" s="960"/>
      <c r="K764" s="960"/>
      <c r="L764" s="960"/>
      <c r="M764" s="960"/>
      <c r="N764" s="960"/>
      <c r="O764" s="960"/>
      <c r="P764" s="960"/>
      <c r="Q764" s="960"/>
      <c r="R764" s="960"/>
      <c r="S764" s="962"/>
      <c r="T764" s="960"/>
      <c r="U764" s="962"/>
      <c r="V764" s="960"/>
      <c r="W764" s="960"/>
    </row>
    <row r="765" spans="1:23" ht="15.75" customHeight="1" x14ac:dyDescent="0.2">
      <c r="A765" s="958"/>
      <c r="B765" s="960"/>
      <c r="C765" s="960"/>
      <c r="D765" s="960"/>
      <c r="E765" s="960"/>
      <c r="F765" s="960"/>
      <c r="G765" s="960"/>
      <c r="H765" s="960"/>
      <c r="I765" s="960"/>
      <c r="J765" s="960"/>
      <c r="K765" s="960"/>
      <c r="L765" s="960"/>
      <c r="M765" s="960"/>
      <c r="N765" s="960"/>
      <c r="O765" s="960"/>
      <c r="P765" s="960"/>
      <c r="Q765" s="960"/>
      <c r="R765" s="960"/>
      <c r="S765" s="962"/>
      <c r="T765" s="960"/>
      <c r="U765" s="962"/>
      <c r="V765" s="960"/>
      <c r="W765" s="960"/>
    </row>
    <row r="766" spans="1:23" ht="15.75" customHeight="1" x14ac:dyDescent="0.2">
      <c r="A766" s="958"/>
      <c r="B766" s="960"/>
      <c r="C766" s="960"/>
      <c r="D766" s="960"/>
      <c r="E766" s="960"/>
      <c r="F766" s="960"/>
      <c r="G766" s="960"/>
      <c r="H766" s="960"/>
      <c r="I766" s="960"/>
      <c r="J766" s="960"/>
      <c r="K766" s="960"/>
      <c r="L766" s="960"/>
      <c r="M766" s="960"/>
      <c r="N766" s="960"/>
      <c r="O766" s="960"/>
      <c r="P766" s="960"/>
      <c r="Q766" s="960"/>
      <c r="R766" s="960"/>
      <c r="S766" s="962"/>
      <c r="T766" s="960"/>
      <c r="U766" s="962"/>
      <c r="V766" s="960"/>
      <c r="W766" s="960"/>
    </row>
    <row r="767" spans="1:23" ht="15.75" customHeight="1" x14ac:dyDescent="0.2">
      <c r="A767" s="958"/>
      <c r="B767" s="960"/>
      <c r="C767" s="960"/>
      <c r="D767" s="960"/>
      <c r="E767" s="960"/>
      <c r="F767" s="960"/>
      <c r="G767" s="960"/>
      <c r="H767" s="960"/>
      <c r="I767" s="960"/>
      <c r="J767" s="960"/>
      <c r="K767" s="960"/>
      <c r="L767" s="960"/>
      <c r="M767" s="960"/>
      <c r="N767" s="960"/>
      <c r="O767" s="960"/>
      <c r="P767" s="960"/>
      <c r="Q767" s="960"/>
      <c r="R767" s="960"/>
      <c r="S767" s="962"/>
      <c r="T767" s="960"/>
      <c r="U767" s="962"/>
      <c r="V767" s="960"/>
      <c r="W767" s="960"/>
    </row>
    <row r="768" spans="1:23" ht="15.75" customHeight="1" x14ac:dyDescent="0.2">
      <c r="A768" s="958"/>
      <c r="B768" s="960"/>
      <c r="C768" s="960"/>
      <c r="D768" s="960"/>
      <c r="E768" s="960"/>
      <c r="F768" s="960"/>
      <c r="G768" s="960"/>
      <c r="H768" s="960"/>
      <c r="I768" s="960"/>
      <c r="J768" s="960"/>
      <c r="K768" s="960"/>
      <c r="L768" s="960"/>
      <c r="M768" s="960"/>
      <c r="N768" s="960"/>
      <c r="O768" s="960"/>
      <c r="P768" s="960"/>
      <c r="Q768" s="960"/>
      <c r="R768" s="960"/>
      <c r="S768" s="962"/>
      <c r="T768" s="960"/>
      <c r="U768" s="962"/>
      <c r="V768" s="960"/>
      <c r="W768" s="960"/>
    </row>
    <row r="769" spans="1:23" ht="15.75" customHeight="1" x14ac:dyDescent="0.2">
      <c r="A769" s="958"/>
      <c r="B769" s="960"/>
      <c r="C769" s="960"/>
      <c r="D769" s="960"/>
      <c r="E769" s="960"/>
      <c r="F769" s="960"/>
      <c r="G769" s="960"/>
      <c r="H769" s="960"/>
      <c r="I769" s="960"/>
      <c r="J769" s="960"/>
      <c r="K769" s="960"/>
      <c r="L769" s="960"/>
      <c r="M769" s="960"/>
      <c r="N769" s="960"/>
      <c r="O769" s="960"/>
      <c r="P769" s="960"/>
      <c r="Q769" s="960"/>
      <c r="R769" s="960"/>
      <c r="S769" s="962"/>
      <c r="T769" s="960"/>
      <c r="U769" s="962"/>
      <c r="V769" s="960"/>
      <c r="W769" s="960"/>
    </row>
    <row r="770" spans="1:23" ht="15.75" customHeight="1" x14ac:dyDescent="0.2">
      <c r="A770" s="958"/>
      <c r="B770" s="960"/>
      <c r="C770" s="960"/>
      <c r="D770" s="960"/>
      <c r="E770" s="960"/>
      <c r="F770" s="960"/>
      <c r="G770" s="960"/>
      <c r="H770" s="960"/>
      <c r="I770" s="960"/>
      <c r="J770" s="960"/>
      <c r="K770" s="960"/>
      <c r="L770" s="960"/>
      <c r="M770" s="960"/>
      <c r="N770" s="960"/>
      <c r="O770" s="960"/>
      <c r="P770" s="960"/>
      <c r="Q770" s="960"/>
      <c r="R770" s="960"/>
      <c r="S770" s="962"/>
      <c r="T770" s="960"/>
      <c r="U770" s="962"/>
      <c r="V770" s="960"/>
      <c r="W770" s="960"/>
    </row>
    <row r="771" spans="1:23" ht="15.75" customHeight="1" x14ac:dyDescent="0.2">
      <c r="A771" s="958"/>
      <c r="B771" s="960"/>
      <c r="C771" s="960"/>
      <c r="D771" s="960"/>
      <c r="E771" s="960"/>
      <c r="F771" s="960"/>
      <c r="G771" s="960"/>
      <c r="H771" s="960"/>
      <c r="I771" s="960"/>
      <c r="J771" s="960"/>
      <c r="K771" s="960"/>
      <c r="L771" s="960"/>
      <c r="M771" s="960"/>
      <c r="N771" s="960"/>
      <c r="O771" s="960"/>
      <c r="P771" s="960"/>
      <c r="Q771" s="960"/>
      <c r="R771" s="960"/>
      <c r="S771" s="962"/>
      <c r="T771" s="960"/>
      <c r="U771" s="962"/>
      <c r="V771" s="960"/>
      <c r="W771" s="960"/>
    </row>
    <row r="772" spans="1:23" ht="15.75" customHeight="1" x14ac:dyDescent="0.2">
      <c r="A772" s="958"/>
      <c r="B772" s="960"/>
      <c r="C772" s="960"/>
      <c r="D772" s="960"/>
      <c r="E772" s="960"/>
      <c r="F772" s="960"/>
      <c r="G772" s="960"/>
      <c r="H772" s="960"/>
      <c r="I772" s="960"/>
      <c r="J772" s="960"/>
      <c r="K772" s="960"/>
      <c r="L772" s="960"/>
      <c r="M772" s="960"/>
      <c r="N772" s="960"/>
      <c r="O772" s="960"/>
      <c r="P772" s="960"/>
      <c r="Q772" s="960"/>
      <c r="R772" s="960"/>
      <c r="S772" s="962"/>
      <c r="T772" s="960"/>
      <c r="U772" s="962"/>
      <c r="V772" s="960"/>
      <c r="W772" s="960"/>
    </row>
    <row r="773" spans="1:23" ht="15.75" customHeight="1" x14ac:dyDescent="0.2">
      <c r="A773" s="958"/>
      <c r="B773" s="960"/>
      <c r="C773" s="960"/>
      <c r="D773" s="960"/>
      <c r="E773" s="960"/>
      <c r="F773" s="960"/>
      <c r="G773" s="960"/>
      <c r="H773" s="960"/>
      <c r="I773" s="960"/>
      <c r="J773" s="960"/>
      <c r="K773" s="960"/>
      <c r="L773" s="960"/>
      <c r="M773" s="960"/>
      <c r="N773" s="960"/>
      <c r="O773" s="960"/>
      <c r="P773" s="960"/>
      <c r="Q773" s="960"/>
      <c r="R773" s="960"/>
      <c r="S773" s="962"/>
      <c r="T773" s="960"/>
      <c r="U773" s="962"/>
      <c r="V773" s="960"/>
      <c r="W773" s="960"/>
    </row>
    <row r="774" spans="1:23" ht="15.75" customHeight="1" x14ac:dyDescent="0.2">
      <c r="A774" s="958"/>
      <c r="B774" s="960"/>
      <c r="C774" s="960"/>
      <c r="D774" s="960"/>
      <c r="E774" s="960"/>
      <c r="F774" s="960"/>
      <c r="G774" s="960"/>
      <c r="H774" s="960"/>
      <c r="I774" s="960"/>
      <c r="J774" s="960"/>
      <c r="K774" s="960"/>
      <c r="L774" s="960"/>
      <c r="M774" s="960"/>
      <c r="N774" s="960"/>
      <c r="O774" s="960"/>
      <c r="P774" s="960"/>
      <c r="Q774" s="960"/>
      <c r="R774" s="960"/>
      <c r="S774" s="962"/>
      <c r="T774" s="960"/>
      <c r="U774" s="962"/>
      <c r="V774" s="960"/>
      <c r="W774" s="960"/>
    </row>
    <row r="775" spans="1:23" ht="15.75" customHeight="1" x14ac:dyDescent="0.2">
      <c r="A775" s="958"/>
      <c r="B775" s="960"/>
      <c r="C775" s="960"/>
      <c r="D775" s="960"/>
      <c r="E775" s="960"/>
      <c r="F775" s="960"/>
      <c r="G775" s="960"/>
      <c r="H775" s="960"/>
      <c r="I775" s="960"/>
      <c r="J775" s="960"/>
      <c r="K775" s="960"/>
      <c r="L775" s="960"/>
      <c r="M775" s="960"/>
      <c r="N775" s="960"/>
      <c r="O775" s="960"/>
      <c r="P775" s="960"/>
      <c r="Q775" s="960"/>
      <c r="R775" s="960"/>
      <c r="S775" s="962"/>
      <c r="T775" s="960"/>
      <c r="U775" s="962"/>
      <c r="V775" s="960"/>
      <c r="W775" s="960"/>
    </row>
    <row r="776" spans="1:23" ht="15.75" customHeight="1" x14ac:dyDescent="0.2">
      <c r="A776" s="958"/>
      <c r="B776" s="960"/>
      <c r="C776" s="960"/>
      <c r="D776" s="960"/>
      <c r="E776" s="960"/>
      <c r="F776" s="960"/>
      <c r="G776" s="960"/>
      <c r="H776" s="960"/>
      <c r="I776" s="960"/>
      <c r="J776" s="960"/>
      <c r="K776" s="960"/>
      <c r="L776" s="960"/>
      <c r="M776" s="960"/>
      <c r="N776" s="960"/>
      <c r="O776" s="960"/>
      <c r="P776" s="960"/>
      <c r="Q776" s="960"/>
      <c r="R776" s="960"/>
      <c r="S776" s="962"/>
      <c r="T776" s="960"/>
      <c r="U776" s="962"/>
      <c r="V776" s="960"/>
      <c r="W776" s="960"/>
    </row>
    <row r="777" spans="1:23" ht="15.75" customHeight="1" x14ac:dyDescent="0.2">
      <c r="A777" s="958"/>
      <c r="B777" s="960"/>
      <c r="C777" s="960"/>
      <c r="D777" s="960"/>
      <c r="E777" s="960"/>
      <c r="F777" s="960"/>
      <c r="G777" s="960"/>
      <c r="H777" s="960"/>
      <c r="I777" s="960"/>
      <c r="J777" s="960"/>
      <c r="K777" s="960"/>
      <c r="L777" s="960"/>
      <c r="M777" s="960"/>
      <c r="N777" s="960"/>
      <c r="O777" s="960"/>
      <c r="P777" s="960"/>
      <c r="Q777" s="960"/>
      <c r="R777" s="960"/>
      <c r="S777" s="962"/>
      <c r="T777" s="960"/>
      <c r="U777" s="962"/>
      <c r="V777" s="960"/>
      <c r="W777" s="960"/>
    </row>
    <row r="778" spans="1:23" ht="15.75" customHeight="1" x14ac:dyDescent="0.2">
      <c r="A778" s="958"/>
      <c r="B778" s="960"/>
      <c r="C778" s="960"/>
      <c r="D778" s="960"/>
      <c r="E778" s="960"/>
      <c r="F778" s="960"/>
      <c r="G778" s="960"/>
      <c r="H778" s="960"/>
      <c r="I778" s="960"/>
      <c r="J778" s="960"/>
      <c r="K778" s="960"/>
      <c r="L778" s="960"/>
      <c r="M778" s="960"/>
      <c r="N778" s="960"/>
      <c r="O778" s="960"/>
      <c r="P778" s="960"/>
      <c r="Q778" s="960"/>
      <c r="R778" s="960"/>
      <c r="S778" s="962"/>
      <c r="T778" s="960"/>
      <c r="U778" s="962"/>
      <c r="V778" s="960"/>
      <c r="W778" s="960"/>
    </row>
    <row r="779" spans="1:23" ht="15.75" customHeight="1" x14ac:dyDescent="0.2">
      <c r="A779" s="958"/>
      <c r="B779" s="960"/>
      <c r="C779" s="960"/>
      <c r="D779" s="960"/>
      <c r="E779" s="960"/>
      <c r="F779" s="960"/>
      <c r="G779" s="960"/>
      <c r="H779" s="960"/>
      <c r="I779" s="960"/>
      <c r="J779" s="960"/>
      <c r="K779" s="960"/>
      <c r="L779" s="960"/>
      <c r="M779" s="960"/>
      <c r="N779" s="960"/>
      <c r="O779" s="960"/>
      <c r="P779" s="960"/>
      <c r="Q779" s="960"/>
      <c r="R779" s="960"/>
      <c r="S779" s="962"/>
      <c r="T779" s="960"/>
      <c r="U779" s="962"/>
      <c r="V779" s="960"/>
      <c r="W779" s="960"/>
    </row>
    <row r="780" spans="1:23" ht="15.75" customHeight="1" x14ac:dyDescent="0.2">
      <c r="A780" s="958"/>
      <c r="B780" s="960"/>
      <c r="C780" s="960"/>
      <c r="D780" s="960"/>
      <c r="E780" s="960"/>
      <c r="F780" s="960"/>
      <c r="G780" s="960"/>
      <c r="H780" s="960"/>
      <c r="I780" s="960"/>
      <c r="J780" s="960"/>
      <c r="K780" s="960"/>
      <c r="L780" s="960"/>
      <c r="M780" s="960"/>
      <c r="N780" s="960"/>
      <c r="O780" s="960"/>
      <c r="P780" s="960"/>
      <c r="Q780" s="960"/>
      <c r="R780" s="960"/>
      <c r="S780" s="962"/>
      <c r="T780" s="960"/>
      <c r="U780" s="962"/>
      <c r="V780" s="960"/>
      <c r="W780" s="960"/>
    </row>
    <row r="781" spans="1:23" ht="15.75" customHeight="1" x14ac:dyDescent="0.2">
      <c r="A781" s="958"/>
      <c r="B781" s="960"/>
      <c r="C781" s="960"/>
      <c r="D781" s="960"/>
      <c r="E781" s="960"/>
      <c r="F781" s="960"/>
      <c r="G781" s="960"/>
      <c r="H781" s="960"/>
      <c r="I781" s="960"/>
      <c r="J781" s="960"/>
      <c r="K781" s="960"/>
      <c r="L781" s="960"/>
      <c r="M781" s="960"/>
      <c r="N781" s="960"/>
      <c r="O781" s="960"/>
      <c r="P781" s="960"/>
      <c r="Q781" s="960"/>
      <c r="R781" s="960"/>
      <c r="S781" s="962"/>
      <c r="T781" s="960"/>
      <c r="U781" s="962"/>
      <c r="V781" s="960"/>
      <c r="W781" s="960"/>
    </row>
    <row r="782" spans="1:23" ht="15.75" customHeight="1" x14ac:dyDescent="0.2">
      <c r="A782" s="958"/>
      <c r="B782" s="960"/>
      <c r="C782" s="960"/>
      <c r="D782" s="960"/>
      <c r="E782" s="960"/>
      <c r="F782" s="960"/>
      <c r="G782" s="960"/>
      <c r="H782" s="960"/>
      <c r="I782" s="960"/>
      <c r="J782" s="960"/>
      <c r="K782" s="960"/>
      <c r="L782" s="960"/>
      <c r="M782" s="960"/>
      <c r="N782" s="960"/>
      <c r="O782" s="960"/>
      <c r="P782" s="960"/>
      <c r="Q782" s="960"/>
      <c r="R782" s="960"/>
      <c r="S782" s="962"/>
      <c r="T782" s="960"/>
      <c r="U782" s="962"/>
      <c r="V782" s="960"/>
      <c r="W782" s="960"/>
    </row>
    <row r="783" spans="1:23" ht="15.75" customHeight="1" x14ac:dyDescent="0.2">
      <c r="A783" s="958"/>
      <c r="B783" s="960"/>
      <c r="C783" s="960"/>
      <c r="D783" s="960"/>
      <c r="E783" s="960"/>
      <c r="F783" s="960"/>
      <c r="G783" s="960"/>
      <c r="H783" s="960"/>
      <c r="I783" s="960"/>
      <c r="J783" s="960"/>
      <c r="K783" s="960"/>
      <c r="L783" s="960"/>
      <c r="M783" s="960"/>
      <c r="N783" s="960"/>
      <c r="O783" s="960"/>
      <c r="P783" s="960"/>
      <c r="Q783" s="960"/>
      <c r="R783" s="960"/>
      <c r="S783" s="962"/>
      <c r="T783" s="960"/>
      <c r="U783" s="962"/>
      <c r="V783" s="960"/>
      <c r="W783" s="960"/>
    </row>
    <row r="784" spans="1:23" ht="15.75" customHeight="1" x14ac:dyDescent="0.2">
      <c r="A784" s="958"/>
      <c r="B784" s="960"/>
      <c r="C784" s="960"/>
      <c r="D784" s="960"/>
      <c r="E784" s="960"/>
      <c r="F784" s="960"/>
      <c r="G784" s="960"/>
      <c r="H784" s="960"/>
      <c r="I784" s="960"/>
      <c r="J784" s="960"/>
      <c r="K784" s="960"/>
      <c r="L784" s="960"/>
      <c r="M784" s="960"/>
      <c r="N784" s="960"/>
      <c r="O784" s="960"/>
      <c r="P784" s="960"/>
      <c r="Q784" s="960"/>
      <c r="R784" s="960"/>
      <c r="S784" s="962"/>
      <c r="T784" s="960"/>
      <c r="U784" s="962"/>
      <c r="V784" s="960"/>
      <c r="W784" s="960"/>
    </row>
    <row r="785" spans="1:23" ht="15.75" customHeight="1" x14ac:dyDescent="0.2">
      <c r="A785" s="958"/>
      <c r="B785" s="960"/>
      <c r="C785" s="960"/>
      <c r="D785" s="960"/>
      <c r="E785" s="960"/>
      <c r="F785" s="960"/>
      <c r="G785" s="960"/>
      <c r="H785" s="960"/>
      <c r="I785" s="960"/>
      <c r="J785" s="960"/>
      <c r="K785" s="960"/>
      <c r="L785" s="960"/>
      <c r="M785" s="960"/>
      <c r="N785" s="960"/>
      <c r="O785" s="960"/>
      <c r="P785" s="960"/>
      <c r="Q785" s="960"/>
      <c r="R785" s="960"/>
      <c r="S785" s="962"/>
      <c r="T785" s="960"/>
      <c r="U785" s="962"/>
      <c r="V785" s="960"/>
      <c r="W785" s="960"/>
    </row>
    <row r="786" spans="1:23" ht="15.75" customHeight="1" x14ac:dyDescent="0.2">
      <c r="A786" s="958"/>
      <c r="B786" s="960"/>
      <c r="C786" s="960"/>
      <c r="D786" s="960"/>
      <c r="E786" s="960"/>
      <c r="F786" s="960"/>
      <c r="G786" s="960"/>
      <c r="H786" s="960"/>
      <c r="I786" s="960"/>
      <c r="J786" s="960"/>
      <c r="K786" s="960"/>
      <c r="L786" s="960"/>
      <c r="M786" s="960"/>
      <c r="N786" s="960"/>
      <c r="O786" s="960"/>
      <c r="P786" s="960"/>
      <c r="Q786" s="960"/>
      <c r="R786" s="960"/>
      <c r="S786" s="962"/>
      <c r="T786" s="960"/>
      <c r="U786" s="962"/>
      <c r="V786" s="960"/>
      <c r="W786" s="960"/>
    </row>
    <row r="787" spans="1:23" ht="15.75" customHeight="1" x14ac:dyDescent="0.2">
      <c r="A787" s="958"/>
      <c r="B787" s="960"/>
      <c r="C787" s="960"/>
      <c r="D787" s="960"/>
      <c r="E787" s="960"/>
      <c r="F787" s="960"/>
      <c r="G787" s="960"/>
      <c r="H787" s="960"/>
      <c r="I787" s="960"/>
      <c r="J787" s="960"/>
      <c r="K787" s="960"/>
      <c r="L787" s="960"/>
      <c r="M787" s="960"/>
      <c r="N787" s="960"/>
      <c r="O787" s="960"/>
      <c r="P787" s="960"/>
      <c r="Q787" s="960"/>
      <c r="R787" s="960"/>
      <c r="S787" s="962"/>
      <c r="T787" s="960"/>
      <c r="U787" s="962"/>
      <c r="V787" s="960"/>
      <c r="W787" s="960"/>
    </row>
    <row r="788" spans="1:23" ht="15.75" customHeight="1" x14ac:dyDescent="0.2">
      <c r="A788" s="958"/>
      <c r="B788" s="960"/>
      <c r="C788" s="960"/>
      <c r="D788" s="960"/>
      <c r="E788" s="960"/>
      <c r="F788" s="960"/>
      <c r="G788" s="960"/>
      <c r="H788" s="960"/>
      <c r="I788" s="960"/>
      <c r="J788" s="960"/>
      <c r="K788" s="960"/>
      <c r="L788" s="960"/>
      <c r="M788" s="960"/>
      <c r="N788" s="960"/>
      <c r="O788" s="960"/>
      <c r="P788" s="960"/>
      <c r="Q788" s="960"/>
      <c r="R788" s="960"/>
      <c r="S788" s="962"/>
      <c r="T788" s="960"/>
      <c r="U788" s="962"/>
      <c r="V788" s="960"/>
      <c r="W788" s="960"/>
    </row>
    <row r="789" spans="1:23" ht="15.75" customHeight="1" x14ac:dyDescent="0.2">
      <c r="A789" s="958"/>
      <c r="B789" s="960"/>
      <c r="C789" s="960"/>
      <c r="D789" s="960"/>
      <c r="E789" s="960"/>
      <c r="F789" s="960"/>
      <c r="G789" s="960"/>
      <c r="H789" s="960"/>
      <c r="I789" s="960"/>
      <c r="J789" s="960"/>
      <c r="K789" s="960"/>
      <c r="L789" s="960"/>
      <c r="M789" s="960"/>
      <c r="N789" s="960"/>
      <c r="O789" s="960"/>
      <c r="P789" s="960"/>
      <c r="Q789" s="960"/>
      <c r="R789" s="960"/>
      <c r="S789" s="962"/>
      <c r="T789" s="960"/>
      <c r="U789" s="962"/>
      <c r="V789" s="960"/>
      <c r="W789" s="960"/>
    </row>
    <row r="790" spans="1:23" ht="15.75" customHeight="1" x14ac:dyDescent="0.2">
      <c r="A790" s="958"/>
      <c r="B790" s="960"/>
      <c r="C790" s="960"/>
      <c r="D790" s="960"/>
      <c r="E790" s="960"/>
      <c r="F790" s="960"/>
      <c r="G790" s="960"/>
      <c r="H790" s="960"/>
      <c r="I790" s="960"/>
      <c r="J790" s="960"/>
      <c r="K790" s="960"/>
      <c r="L790" s="960"/>
      <c r="M790" s="960"/>
      <c r="N790" s="960"/>
      <c r="O790" s="960"/>
      <c r="P790" s="960"/>
      <c r="Q790" s="960"/>
      <c r="R790" s="960"/>
      <c r="S790" s="962"/>
      <c r="T790" s="960"/>
      <c r="U790" s="962"/>
      <c r="V790" s="960"/>
      <c r="W790" s="960"/>
    </row>
    <row r="791" spans="1:23" ht="15.75" customHeight="1" x14ac:dyDescent="0.2">
      <c r="A791" s="958"/>
      <c r="B791" s="960"/>
      <c r="C791" s="960"/>
      <c r="D791" s="960"/>
      <c r="E791" s="960"/>
      <c r="F791" s="960"/>
      <c r="G791" s="960"/>
      <c r="H791" s="960"/>
      <c r="I791" s="960"/>
      <c r="J791" s="960"/>
      <c r="K791" s="960"/>
      <c r="L791" s="960"/>
      <c r="M791" s="960"/>
      <c r="N791" s="960"/>
      <c r="O791" s="960"/>
      <c r="P791" s="960"/>
      <c r="Q791" s="960"/>
      <c r="R791" s="960"/>
      <c r="S791" s="962"/>
      <c r="T791" s="960"/>
      <c r="U791" s="962"/>
      <c r="V791" s="960"/>
      <c r="W791" s="960"/>
    </row>
    <row r="792" spans="1:23" ht="15.75" customHeight="1" x14ac:dyDescent="0.2">
      <c r="A792" s="958"/>
      <c r="B792" s="960"/>
      <c r="C792" s="960"/>
      <c r="D792" s="960"/>
      <c r="E792" s="960"/>
      <c r="F792" s="960"/>
      <c r="G792" s="960"/>
      <c r="H792" s="960"/>
      <c r="I792" s="960"/>
      <c r="J792" s="960"/>
      <c r="K792" s="960"/>
      <c r="L792" s="960"/>
      <c r="M792" s="960"/>
      <c r="N792" s="960"/>
      <c r="O792" s="960"/>
      <c r="P792" s="960"/>
      <c r="Q792" s="960"/>
      <c r="R792" s="960"/>
      <c r="S792" s="962"/>
      <c r="T792" s="960"/>
      <c r="U792" s="962"/>
      <c r="V792" s="960"/>
      <c r="W792" s="960"/>
    </row>
    <row r="793" spans="1:23" ht="15.75" customHeight="1" x14ac:dyDescent="0.2">
      <c r="A793" s="958"/>
      <c r="B793" s="960"/>
      <c r="C793" s="960"/>
      <c r="D793" s="960"/>
      <c r="E793" s="960"/>
      <c r="F793" s="960"/>
      <c r="G793" s="960"/>
      <c r="H793" s="960"/>
      <c r="I793" s="960"/>
      <c r="J793" s="960"/>
      <c r="K793" s="960"/>
      <c r="L793" s="960"/>
      <c r="M793" s="960"/>
      <c r="N793" s="960"/>
      <c r="O793" s="960"/>
      <c r="P793" s="960"/>
      <c r="Q793" s="960"/>
      <c r="R793" s="960"/>
      <c r="S793" s="962"/>
      <c r="T793" s="960"/>
      <c r="U793" s="962"/>
      <c r="V793" s="960"/>
      <c r="W793" s="960"/>
    </row>
    <row r="794" spans="1:23" ht="15.75" customHeight="1" x14ac:dyDescent="0.2">
      <c r="A794" s="958"/>
      <c r="B794" s="960"/>
      <c r="C794" s="960"/>
      <c r="D794" s="960"/>
      <c r="E794" s="960"/>
      <c r="F794" s="960"/>
      <c r="G794" s="960"/>
      <c r="H794" s="960"/>
      <c r="I794" s="960"/>
      <c r="J794" s="960"/>
      <c r="K794" s="960"/>
      <c r="L794" s="960"/>
      <c r="M794" s="960"/>
      <c r="N794" s="960"/>
      <c r="O794" s="960"/>
      <c r="P794" s="960"/>
      <c r="Q794" s="960"/>
      <c r="R794" s="960"/>
      <c r="S794" s="962"/>
      <c r="T794" s="960"/>
      <c r="U794" s="962"/>
      <c r="V794" s="960"/>
      <c r="W794" s="960"/>
    </row>
    <row r="795" spans="1:23" ht="15.75" customHeight="1" x14ac:dyDescent="0.2">
      <c r="A795" s="958"/>
      <c r="B795" s="960"/>
      <c r="C795" s="960"/>
      <c r="D795" s="960"/>
      <c r="E795" s="960"/>
      <c r="F795" s="960"/>
      <c r="G795" s="960"/>
      <c r="H795" s="960"/>
      <c r="I795" s="960"/>
      <c r="J795" s="960"/>
      <c r="K795" s="960"/>
      <c r="L795" s="960"/>
      <c r="M795" s="960"/>
      <c r="N795" s="960"/>
      <c r="O795" s="960"/>
      <c r="P795" s="960"/>
      <c r="Q795" s="960"/>
      <c r="R795" s="960"/>
      <c r="S795" s="962"/>
      <c r="T795" s="960"/>
      <c r="U795" s="962"/>
      <c r="V795" s="960"/>
      <c r="W795" s="960"/>
    </row>
    <row r="796" spans="1:23" ht="15.75" customHeight="1" x14ac:dyDescent="0.2">
      <c r="A796" s="958"/>
      <c r="B796" s="960"/>
      <c r="C796" s="960"/>
      <c r="D796" s="960"/>
      <c r="E796" s="960"/>
      <c r="F796" s="960"/>
      <c r="G796" s="960"/>
      <c r="H796" s="960"/>
      <c r="I796" s="960"/>
      <c r="J796" s="960"/>
      <c r="K796" s="960"/>
      <c r="L796" s="960"/>
      <c r="M796" s="960"/>
      <c r="N796" s="960"/>
      <c r="O796" s="960"/>
      <c r="P796" s="960"/>
      <c r="Q796" s="960"/>
      <c r="R796" s="960"/>
      <c r="S796" s="962"/>
      <c r="T796" s="960"/>
      <c r="U796" s="962"/>
      <c r="V796" s="960"/>
      <c r="W796" s="960"/>
    </row>
    <row r="797" spans="1:23" ht="15.75" customHeight="1" x14ac:dyDescent="0.2">
      <c r="A797" s="958"/>
      <c r="B797" s="960"/>
      <c r="C797" s="960"/>
      <c r="D797" s="960"/>
      <c r="E797" s="960"/>
      <c r="F797" s="960"/>
      <c r="G797" s="960"/>
      <c r="H797" s="960"/>
      <c r="I797" s="960"/>
      <c r="J797" s="960"/>
      <c r="K797" s="960"/>
      <c r="L797" s="960"/>
      <c r="M797" s="960"/>
      <c r="N797" s="960"/>
      <c r="O797" s="960"/>
      <c r="P797" s="960"/>
      <c r="Q797" s="960"/>
      <c r="R797" s="960"/>
      <c r="S797" s="962"/>
      <c r="T797" s="960"/>
      <c r="U797" s="962"/>
      <c r="V797" s="960"/>
      <c r="W797" s="960"/>
    </row>
    <row r="798" spans="1:23" ht="15.75" customHeight="1" x14ac:dyDescent="0.2">
      <c r="A798" s="958"/>
      <c r="B798" s="960"/>
      <c r="C798" s="960"/>
      <c r="D798" s="960"/>
      <c r="E798" s="960"/>
      <c r="F798" s="960"/>
      <c r="G798" s="960"/>
      <c r="H798" s="960"/>
      <c r="I798" s="960"/>
      <c r="J798" s="960"/>
      <c r="K798" s="960"/>
      <c r="L798" s="960"/>
      <c r="M798" s="960"/>
      <c r="N798" s="960"/>
      <c r="O798" s="960"/>
      <c r="P798" s="960"/>
      <c r="Q798" s="960"/>
      <c r="R798" s="960"/>
      <c r="S798" s="962"/>
      <c r="T798" s="960"/>
      <c r="U798" s="962"/>
      <c r="V798" s="960"/>
      <c r="W798" s="960"/>
    </row>
    <row r="799" spans="1:23" ht="15.75" customHeight="1" x14ac:dyDescent="0.2">
      <c r="A799" s="958"/>
      <c r="B799" s="960"/>
      <c r="C799" s="960"/>
      <c r="D799" s="960"/>
      <c r="E799" s="960"/>
      <c r="F799" s="960"/>
      <c r="G799" s="960"/>
      <c r="H799" s="960"/>
      <c r="I799" s="960"/>
      <c r="J799" s="960"/>
      <c r="K799" s="960"/>
      <c r="L799" s="960"/>
      <c r="M799" s="960"/>
      <c r="N799" s="960"/>
      <c r="O799" s="960"/>
      <c r="P799" s="960"/>
      <c r="Q799" s="960"/>
      <c r="R799" s="960"/>
      <c r="S799" s="962"/>
      <c r="T799" s="960"/>
      <c r="U799" s="962"/>
      <c r="V799" s="960"/>
      <c r="W799" s="960"/>
    </row>
    <row r="800" spans="1:23" ht="15.75" customHeight="1" x14ac:dyDescent="0.2">
      <c r="A800" s="958"/>
      <c r="B800" s="960"/>
      <c r="C800" s="960"/>
      <c r="D800" s="960"/>
      <c r="E800" s="960"/>
      <c r="F800" s="960"/>
      <c r="G800" s="960"/>
      <c r="H800" s="960"/>
      <c r="I800" s="960"/>
      <c r="J800" s="960"/>
      <c r="K800" s="960"/>
      <c r="L800" s="960"/>
      <c r="M800" s="960"/>
      <c r="N800" s="960"/>
      <c r="O800" s="960"/>
      <c r="P800" s="960"/>
      <c r="Q800" s="960"/>
      <c r="R800" s="960"/>
      <c r="S800" s="962"/>
      <c r="T800" s="960"/>
      <c r="U800" s="962"/>
      <c r="V800" s="960"/>
      <c r="W800" s="960"/>
    </row>
    <row r="801" spans="1:23" ht="15.75" customHeight="1" x14ac:dyDescent="0.2">
      <c r="A801" s="958"/>
      <c r="B801" s="960"/>
      <c r="C801" s="960"/>
      <c r="D801" s="960"/>
      <c r="E801" s="960"/>
      <c r="F801" s="960"/>
      <c r="G801" s="960"/>
      <c r="H801" s="960"/>
      <c r="I801" s="960"/>
      <c r="J801" s="960"/>
      <c r="K801" s="960"/>
      <c r="L801" s="960"/>
      <c r="M801" s="960"/>
      <c r="N801" s="960"/>
      <c r="O801" s="960"/>
      <c r="P801" s="960"/>
      <c r="Q801" s="960"/>
      <c r="R801" s="960"/>
      <c r="S801" s="962"/>
      <c r="T801" s="960"/>
      <c r="U801" s="962"/>
      <c r="V801" s="960"/>
      <c r="W801" s="960"/>
    </row>
    <row r="802" spans="1:23" ht="15.75" customHeight="1" x14ac:dyDescent="0.2">
      <c r="A802" s="958"/>
      <c r="B802" s="960"/>
      <c r="C802" s="960"/>
      <c r="D802" s="960"/>
      <c r="E802" s="960"/>
      <c r="F802" s="960"/>
      <c r="G802" s="960"/>
      <c r="H802" s="960"/>
      <c r="I802" s="960"/>
      <c r="J802" s="960"/>
      <c r="K802" s="960"/>
      <c r="L802" s="960"/>
      <c r="M802" s="960"/>
      <c r="N802" s="960"/>
      <c r="O802" s="960"/>
      <c r="P802" s="960"/>
      <c r="Q802" s="960"/>
      <c r="R802" s="960"/>
      <c r="S802" s="962"/>
      <c r="T802" s="960"/>
      <c r="U802" s="962"/>
      <c r="V802" s="960"/>
      <c r="W802" s="960"/>
    </row>
    <row r="803" spans="1:23" ht="15.75" customHeight="1" x14ac:dyDescent="0.2">
      <c r="A803" s="958"/>
      <c r="B803" s="960"/>
      <c r="C803" s="960"/>
      <c r="D803" s="960"/>
      <c r="E803" s="960"/>
      <c r="F803" s="960"/>
      <c r="G803" s="960"/>
      <c r="H803" s="960"/>
      <c r="I803" s="960"/>
      <c r="J803" s="960"/>
      <c r="K803" s="960"/>
      <c r="L803" s="960"/>
      <c r="M803" s="960"/>
      <c r="N803" s="960"/>
      <c r="O803" s="960"/>
      <c r="P803" s="960"/>
      <c r="Q803" s="960"/>
      <c r="R803" s="960"/>
      <c r="S803" s="962"/>
      <c r="T803" s="960"/>
      <c r="U803" s="962"/>
      <c r="V803" s="960"/>
      <c r="W803" s="960"/>
    </row>
    <row r="804" spans="1:23" ht="15.75" customHeight="1" x14ac:dyDescent="0.2">
      <c r="A804" s="958"/>
      <c r="B804" s="960"/>
      <c r="C804" s="960"/>
      <c r="D804" s="960"/>
      <c r="E804" s="960"/>
      <c r="F804" s="960"/>
      <c r="G804" s="960"/>
      <c r="H804" s="960"/>
      <c r="I804" s="960"/>
      <c r="J804" s="960"/>
      <c r="K804" s="960"/>
      <c r="L804" s="960"/>
      <c r="M804" s="960"/>
      <c r="N804" s="960"/>
      <c r="O804" s="960"/>
      <c r="P804" s="960"/>
      <c r="Q804" s="960"/>
      <c r="R804" s="960"/>
      <c r="S804" s="962"/>
      <c r="T804" s="960"/>
      <c r="U804" s="962"/>
      <c r="V804" s="960"/>
      <c r="W804" s="960"/>
    </row>
    <row r="805" spans="1:23" ht="15.75" customHeight="1" x14ac:dyDescent="0.2">
      <c r="A805" s="958"/>
      <c r="B805" s="960"/>
      <c r="C805" s="960"/>
      <c r="D805" s="960"/>
      <c r="E805" s="960"/>
      <c r="F805" s="960"/>
      <c r="G805" s="960"/>
      <c r="H805" s="960"/>
      <c r="I805" s="960"/>
      <c r="J805" s="960"/>
      <c r="K805" s="960"/>
      <c r="L805" s="960"/>
      <c r="M805" s="960"/>
      <c r="N805" s="960"/>
      <c r="O805" s="960"/>
      <c r="P805" s="960"/>
      <c r="Q805" s="960"/>
      <c r="R805" s="960"/>
      <c r="S805" s="962"/>
      <c r="T805" s="960"/>
      <c r="U805" s="962"/>
      <c r="V805" s="960"/>
      <c r="W805" s="960"/>
    </row>
    <row r="806" spans="1:23" ht="15.75" customHeight="1" x14ac:dyDescent="0.2">
      <c r="A806" s="958"/>
      <c r="B806" s="960"/>
      <c r="C806" s="960"/>
      <c r="D806" s="960"/>
      <c r="E806" s="960"/>
      <c r="F806" s="960"/>
      <c r="G806" s="960"/>
      <c r="H806" s="960"/>
      <c r="I806" s="960"/>
      <c r="J806" s="960"/>
      <c r="K806" s="960"/>
      <c r="L806" s="960"/>
      <c r="M806" s="960"/>
      <c r="N806" s="960"/>
      <c r="O806" s="960"/>
      <c r="P806" s="960"/>
      <c r="Q806" s="960"/>
      <c r="R806" s="960"/>
      <c r="S806" s="962"/>
      <c r="T806" s="960"/>
      <c r="U806" s="962"/>
      <c r="V806" s="960"/>
      <c r="W806" s="960"/>
    </row>
    <row r="807" spans="1:23" ht="15.75" customHeight="1" x14ac:dyDescent="0.2">
      <c r="A807" s="958"/>
      <c r="B807" s="960"/>
      <c r="C807" s="960"/>
      <c r="D807" s="960"/>
      <c r="E807" s="960"/>
      <c r="F807" s="960"/>
      <c r="G807" s="960"/>
      <c r="H807" s="960"/>
      <c r="I807" s="960"/>
      <c r="J807" s="960"/>
      <c r="K807" s="960"/>
      <c r="L807" s="960"/>
      <c r="M807" s="960"/>
      <c r="N807" s="960"/>
      <c r="O807" s="960"/>
      <c r="P807" s="960"/>
      <c r="Q807" s="960"/>
      <c r="R807" s="960"/>
      <c r="S807" s="962"/>
      <c r="T807" s="960"/>
      <c r="U807" s="962"/>
      <c r="V807" s="960"/>
      <c r="W807" s="960"/>
    </row>
    <row r="808" spans="1:23" ht="15.75" customHeight="1" x14ac:dyDescent="0.2">
      <c r="A808" s="958"/>
      <c r="B808" s="960"/>
      <c r="C808" s="960"/>
      <c r="D808" s="960"/>
      <c r="E808" s="960"/>
      <c r="F808" s="960"/>
      <c r="G808" s="960"/>
      <c r="H808" s="960"/>
      <c r="I808" s="960"/>
      <c r="J808" s="960"/>
      <c r="K808" s="960"/>
      <c r="L808" s="960"/>
      <c r="M808" s="960"/>
      <c r="N808" s="960"/>
      <c r="O808" s="960"/>
      <c r="P808" s="960"/>
      <c r="Q808" s="960"/>
      <c r="R808" s="960"/>
      <c r="S808" s="962"/>
      <c r="T808" s="960"/>
      <c r="U808" s="962"/>
      <c r="V808" s="960"/>
      <c r="W808" s="960"/>
    </row>
    <row r="809" spans="1:23" ht="15.75" customHeight="1" x14ac:dyDescent="0.2">
      <c r="A809" s="958"/>
      <c r="B809" s="960"/>
      <c r="C809" s="960"/>
      <c r="D809" s="960"/>
      <c r="E809" s="960"/>
      <c r="F809" s="960"/>
      <c r="G809" s="960"/>
      <c r="H809" s="960"/>
      <c r="I809" s="960"/>
      <c r="J809" s="960"/>
      <c r="K809" s="960"/>
      <c r="L809" s="960"/>
      <c r="M809" s="960"/>
      <c r="N809" s="960"/>
      <c r="O809" s="960"/>
      <c r="P809" s="960"/>
      <c r="Q809" s="960"/>
      <c r="R809" s="960"/>
      <c r="S809" s="962"/>
      <c r="T809" s="960"/>
      <c r="U809" s="962"/>
      <c r="V809" s="960"/>
      <c r="W809" s="960"/>
    </row>
    <row r="810" spans="1:23" ht="15.75" customHeight="1" x14ac:dyDescent="0.2">
      <c r="A810" s="958"/>
      <c r="B810" s="960"/>
      <c r="C810" s="960"/>
      <c r="D810" s="960"/>
      <c r="E810" s="960"/>
      <c r="F810" s="960"/>
      <c r="G810" s="960"/>
      <c r="H810" s="960"/>
      <c r="I810" s="960"/>
      <c r="J810" s="960"/>
      <c r="K810" s="960"/>
      <c r="L810" s="960"/>
      <c r="M810" s="960"/>
      <c r="N810" s="960"/>
      <c r="O810" s="960"/>
      <c r="P810" s="960"/>
      <c r="Q810" s="960"/>
      <c r="R810" s="960"/>
      <c r="S810" s="962"/>
      <c r="T810" s="960"/>
      <c r="U810" s="962"/>
      <c r="V810" s="960"/>
      <c r="W810" s="960"/>
    </row>
    <row r="811" spans="1:23" ht="15.75" customHeight="1" x14ac:dyDescent="0.2">
      <c r="A811" s="958"/>
      <c r="B811" s="960"/>
      <c r="C811" s="960"/>
      <c r="D811" s="960"/>
      <c r="E811" s="960"/>
      <c r="F811" s="960"/>
      <c r="G811" s="960"/>
      <c r="H811" s="960"/>
      <c r="I811" s="960"/>
      <c r="J811" s="960"/>
      <c r="K811" s="960"/>
      <c r="L811" s="960"/>
      <c r="M811" s="960"/>
      <c r="N811" s="960"/>
      <c r="O811" s="960"/>
      <c r="P811" s="960"/>
      <c r="Q811" s="960"/>
      <c r="R811" s="960"/>
      <c r="S811" s="962"/>
      <c r="T811" s="960"/>
      <c r="U811" s="962"/>
      <c r="V811" s="960"/>
      <c r="W811" s="960"/>
    </row>
    <row r="812" spans="1:23" ht="15.75" customHeight="1" x14ac:dyDescent="0.2">
      <c r="A812" s="958"/>
      <c r="B812" s="960"/>
      <c r="C812" s="960"/>
      <c r="D812" s="960"/>
      <c r="E812" s="960"/>
      <c r="F812" s="960"/>
      <c r="G812" s="960"/>
      <c r="H812" s="960"/>
      <c r="I812" s="960"/>
      <c r="J812" s="960"/>
      <c r="K812" s="960"/>
      <c r="L812" s="960"/>
      <c r="M812" s="960"/>
      <c r="N812" s="960"/>
      <c r="O812" s="960"/>
      <c r="P812" s="960"/>
      <c r="Q812" s="960"/>
      <c r="R812" s="960"/>
      <c r="S812" s="962"/>
      <c r="T812" s="960"/>
      <c r="U812" s="962"/>
      <c r="V812" s="960"/>
      <c r="W812" s="960"/>
    </row>
    <row r="813" spans="1:23" ht="15.75" customHeight="1" x14ac:dyDescent="0.2">
      <c r="A813" s="958"/>
      <c r="B813" s="960"/>
      <c r="C813" s="960"/>
      <c r="D813" s="960"/>
      <c r="E813" s="960"/>
      <c r="F813" s="960"/>
      <c r="G813" s="960"/>
      <c r="H813" s="960"/>
      <c r="I813" s="960"/>
      <c r="J813" s="960"/>
      <c r="K813" s="960"/>
      <c r="L813" s="960"/>
      <c r="M813" s="960"/>
      <c r="N813" s="960"/>
      <c r="O813" s="960"/>
      <c r="P813" s="960"/>
      <c r="Q813" s="960"/>
      <c r="R813" s="960"/>
      <c r="S813" s="962"/>
      <c r="T813" s="960"/>
      <c r="U813" s="962"/>
      <c r="V813" s="960"/>
      <c r="W813" s="960"/>
    </row>
    <row r="814" spans="1:23" ht="15.75" customHeight="1" x14ac:dyDescent="0.2">
      <c r="A814" s="958"/>
      <c r="B814" s="960"/>
      <c r="C814" s="960"/>
      <c r="D814" s="960"/>
      <c r="E814" s="960"/>
      <c r="F814" s="960"/>
      <c r="G814" s="960"/>
      <c r="H814" s="960"/>
      <c r="I814" s="960"/>
      <c r="J814" s="960"/>
      <c r="K814" s="960"/>
      <c r="L814" s="960"/>
      <c r="M814" s="960"/>
      <c r="N814" s="960"/>
      <c r="O814" s="960"/>
      <c r="P814" s="960"/>
      <c r="Q814" s="960"/>
      <c r="R814" s="960"/>
      <c r="S814" s="962"/>
      <c r="T814" s="960"/>
      <c r="U814" s="962"/>
      <c r="V814" s="960"/>
      <c r="W814" s="960"/>
    </row>
    <row r="815" spans="1:23" ht="15.75" customHeight="1" x14ac:dyDescent="0.2">
      <c r="A815" s="958"/>
      <c r="B815" s="960"/>
      <c r="C815" s="960"/>
      <c r="D815" s="960"/>
      <c r="E815" s="960"/>
      <c r="F815" s="960"/>
      <c r="G815" s="960"/>
      <c r="H815" s="960"/>
      <c r="I815" s="960"/>
      <c r="J815" s="960"/>
      <c r="K815" s="960"/>
      <c r="L815" s="960"/>
      <c r="M815" s="960"/>
      <c r="N815" s="960"/>
      <c r="O815" s="960"/>
      <c r="P815" s="960"/>
      <c r="Q815" s="960"/>
      <c r="R815" s="960"/>
      <c r="S815" s="962"/>
      <c r="T815" s="960"/>
      <c r="U815" s="962"/>
      <c r="V815" s="960"/>
      <c r="W815" s="960"/>
    </row>
    <row r="816" spans="1:23" ht="15.75" customHeight="1" x14ac:dyDescent="0.2">
      <c r="A816" s="958"/>
      <c r="B816" s="960"/>
      <c r="C816" s="960"/>
      <c r="D816" s="960"/>
      <c r="E816" s="960"/>
      <c r="F816" s="960"/>
      <c r="G816" s="960"/>
      <c r="H816" s="960"/>
      <c r="I816" s="960"/>
      <c r="J816" s="960"/>
      <c r="K816" s="960"/>
      <c r="L816" s="960"/>
      <c r="M816" s="960"/>
      <c r="N816" s="960"/>
      <c r="O816" s="960"/>
      <c r="P816" s="960"/>
      <c r="Q816" s="960"/>
      <c r="R816" s="960"/>
      <c r="S816" s="962"/>
      <c r="T816" s="960"/>
      <c r="U816" s="962"/>
      <c r="V816" s="960"/>
      <c r="W816" s="960"/>
    </row>
    <row r="817" spans="1:23" ht="15.75" customHeight="1" x14ac:dyDescent="0.2">
      <c r="A817" s="958"/>
      <c r="B817" s="960"/>
      <c r="C817" s="960"/>
      <c r="D817" s="960"/>
      <c r="E817" s="960"/>
      <c r="F817" s="960"/>
      <c r="G817" s="960"/>
      <c r="H817" s="960"/>
      <c r="I817" s="960"/>
      <c r="J817" s="960"/>
      <c r="K817" s="960"/>
      <c r="L817" s="960"/>
      <c r="M817" s="960"/>
      <c r="N817" s="960"/>
      <c r="O817" s="960"/>
      <c r="P817" s="960"/>
      <c r="Q817" s="960"/>
      <c r="R817" s="960"/>
      <c r="S817" s="962"/>
      <c r="T817" s="960"/>
      <c r="U817" s="962"/>
      <c r="V817" s="960"/>
      <c r="W817" s="960"/>
    </row>
    <row r="818" spans="1:23" ht="15.75" customHeight="1" x14ac:dyDescent="0.2">
      <c r="A818" s="958"/>
      <c r="B818" s="960"/>
      <c r="C818" s="960"/>
      <c r="D818" s="960"/>
      <c r="E818" s="960"/>
      <c r="F818" s="960"/>
      <c r="G818" s="960"/>
      <c r="H818" s="960"/>
      <c r="I818" s="960"/>
      <c r="J818" s="960"/>
      <c r="K818" s="960"/>
      <c r="L818" s="960"/>
      <c r="M818" s="960"/>
      <c r="N818" s="960"/>
      <c r="O818" s="960"/>
      <c r="P818" s="960"/>
      <c r="Q818" s="960"/>
      <c r="R818" s="960"/>
      <c r="S818" s="962"/>
      <c r="T818" s="960"/>
      <c r="U818" s="962"/>
      <c r="V818" s="960"/>
      <c r="W818" s="960"/>
    </row>
    <row r="819" spans="1:23" ht="15.75" customHeight="1" x14ac:dyDescent="0.2">
      <c r="A819" s="958"/>
      <c r="B819" s="960"/>
      <c r="C819" s="960"/>
      <c r="D819" s="960"/>
      <c r="E819" s="960"/>
      <c r="F819" s="960"/>
      <c r="G819" s="960"/>
      <c r="H819" s="960"/>
      <c r="I819" s="960"/>
      <c r="J819" s="960"/>
      <c r="K819" s="960"/>
      <c r="L819" s="960"/>
      <c r="M819" s="960"/>
      <c r="N819" s="960"/>
      <c r="O819" s="960"/>
      <c r="P819" s="960"/>
      <c r="Q819" s="960"/>
      <c r="R819" s="960"/>
      <c r="S819" s="962"/>
      <c r="T819" s="960"/>
      <c r="U819" s="962"/>
      <c r="V819" s="960"/>
      <c r="W819" s="960"/>
    </row>
    <row r="820" spans="1:23" ht="15.75" customHeight="1" x14ac:dyDescent="0.2">
      <c r="A820" s="958"/>
      <c r="B820" s="960"/>
      <c r="C820" s="960"/>
      <c r="D820" s="960"/>
      <c r="E820" s="960"/>
      <c r="F820" s="960"/>
      <c r="G820" s="960"/>
      <c r="H820" s="960"/>
      <c r="I820" s="960"/>
      <c r="J820" s="960"/>
      <c r="K820" s="960"/>
      <c r="L820" s="960"/>
      <c r="M820" s="960"/>
      <c r="N820" s="960"/>
      <c r="O820" s="960"/>
      <c r="P820" s="960"/>
      <c r="Q820" s="960"/>
      <c r="R820" s="960"/>
      <c r="S820" s="962"/>
      <c r="T820" s="960"/>
      <c r="U820" s="962"/>
      <c r="V820" s="960"/>
      <c r="W820" s="960"/>
    </row>
    <row r="821" spans="1:23" ht="15.75" customHeight="1" x14ac:dyDescent="0.2">
      <c r="A821" s="958"/>
      <c r="B821" s="960"/>
      <c r="C821" s="960"/>
      <c r="D821" s="960"/>
      <c r="E821" s="960"/>
      <c r="F821" s="960"/>
      <c r="G821" s="960"/>
      <c r="H821" s="960"/>
      <c r="I821" s="960"/>
      <c r="J821" s="960"/>
      <c r="K821" s="960"/>
      <c r="L821" s="960"/>
      <c r="M821" s="960"/>
      <c r="N821" s="960"/>
      <c r="O821" s="960"/>
      <c r="P821" s="960"/>
      <c r="Q821" s="960"/>
      <c r="R821" s="960"/>
      <c r="S821" s="962"/>
      <c r="T821" s="960"/>
      <c r="U821" s="962"/>
      <c r="V821" s="960"/>
      <c r="W821" s="960"/>
    </row>
    <row r="822" spans="1:23" ht="15.75" customHeight="1" x14ac:dyDescent="0.2">
      <c r="A822" s="958"/>
      <c r="B822" s="960"/>
      <c r="C822" s="960"/>
      <c r="D822" s="960"/>
      <c r="E822" s="960"/>
      <c r="F822" s="960"/>
      <c r="G822" s="960"/>
      <c r="H822" s="960"/>
      <c r="I822" s="960"/>
      <c r="J822" s="960"/>
      <c r="K822" s="960"/>
      <c r="L822" s="960"/>
      <c r="M822" s="960"/>
      <c r="N822" s="960"/>
      <c r="O822" s="960"/>
      <c r="P822" s="960"/>
      <c r="Q822" s="960"/>
      <c r="R822" s="960"/>
      <c r="S822" s="962"/>
      <c r="T822" s="960"/>
      <c r="U822" s="962"/>
      <c r="V822" s="960"/>
      <c r="W822" s="960"/>
    </row>
    <row r="823" spans="1:23" ht="15.75" customHeight="1" x14ac:dyDescent="0.2">
      <c r="A823" s="958"/>
      <c r="B823" s="960"/>
      <c r="C823" s="960"/>
      <c r="D823" s="960"/>
      <c r="E823" s="960"/>
      <c r="F823" s="960"/>
      <c r="G823" s="960"/>
      <c r="H823" s="960"/>
      <c r="I823" s="960"/>
      <c r="J823" s="960"/>
      <c r="K823" s="960"/>
      <c r="L823" s="960"/>
      <c r="M823" s="960"/>
      <c r="N823" s="960"/>
      <c r="O823" s="960"/>
      <c r="P823" s="960"/>
      <c r="Q823" s="960"/>
      <c r="R823" s="960"/>
      <c r="S823" s="962"/>
      <c r="T823" s="960"/>
      <c r="U823" s="962"/>
      <c r="V823" s="960"/>
      <c r="W823" s="960"/>
    </row>
    <row r="824" spans="1:23" ht="15.75" customHeight="1" x14ac:dyDescent="0.2">
      <c r="A824" s="958"/>
      <c r="B824" s="960"/>
      <c r="C824" s="960"/>
      <c r="D824" s="960"/>
      <c r="E824" s="960"/>
      <c r="F824" s="960"/>
      <c r="G824" s="960"/>
      <c r="H824" s="960"/>
      <c r="I824" s="960"/>
      <c r="J824" s="960"/>
      <c r="K824" s="960"/>
      <c r="L824" s="960"/>
      <c r="M824" s="960"/>
      <c r="N824" s="960"/>
      <c r="O824" s="960"/>
      <c r="P824" s="960"/>
      <c r="Q824" s="960"/>
      <c r="R824" s="960"/>
      <c r="S824" s="962"/>
      <c r="T824" s="960"/>
      <c r="U824" s="962"/>
      <c r="V824" s="960"/>
      <c r="W824" s="960"/>
    </row>
    <row r="825" spans="1:23" ht="15.75" customHeight="1" x14ac:dyDescent="0.2">
      <c r="A825" s="958"/>
      <c r="B825" s="960"/>
      <c r="C825" s="960"/>
      <c r="D825" s="960"/>
      <c r="E825" s="960"/>
      <c r="F825" s="960"/>
      <c r="G825" s="960"/>
      <c r="H825" s="960"/>
      <c r="I825" s="960"/>
      <c r="J825" s="960"/>
      <c r="K825" s="960"/>
      <c r="L825" s="960"/>
      <c r="M825" s="960"/>
      <c r="N825" s="960"/>
      <c r="O825" s="960"/>
      <c r="P825" s="960"/>
      <c r="Q825" s="960"/>
      <c r="R825" s="960"/>
      <c r="S825" s="962"/>
      <c r="T825" s="960"/>
      <c r="U825" s="962"/>
      <c r="V825" s="960"/>
      <c r="W825" s="960"/>
    </row>
    <row r="826" spans="1:23" ht="15.75" customHeight="1" x14ac:dyDescent="0.2">
      <c r="A826" s="958"/>
      <c r="B826" s="960"/>
      <c r="C826" s="960"/>
      <c r="D826" s="960"/>
      <c r="E826" s="960"/>
      <c r="F826" s="960"/>
      <c r="G826" s="960"/>
      <c r="H826" s="960"/>
      <c r="I826" s="960"/>
      <c r="J826" s="960"/>
      <c r="K826" s="960"/>
      <c r="L826" s="960"/>
      <c r="M826" s="960"/>
      <c r="N826" s="960"/>
      <c r="O826" s="960"/>
      <c r="P826" s="960"/>
      <c r="Q826" s="960"/>
      <c r="R826" s="960"/>
      <c r="S826" s="962"/>
      <c r="T826" s="960"/>
      <c r="U826" s="962"/>
      <c r="V826" s="960"/>
      <c r="W826" s="960"/>
    </row>
    <row r="827" spans="1:23" ht="15.75" customHeight="1" x14ac:dyDescent="0.2">
      <c r="A827" s="958"/>
      <c r="B827" s="960"/>
      <c r="C827" s="960"/>
      <c r="D827" s="960"/>
      <c r="E827" s="960"/>
      <c r="F827" s="960"/>
      <c r="G827" s="960"/>
      <c r="H827" s="960"/>
      <c r="I827" s="960"/>
      <c r="J827" s="960"/>
      <c r="K827" s="960"/>
      <c r="L827" s="960"/>
      <c r="M827" s="960"/>
      <c r="N827" s="960"/>
      <c r="O827" s="960"/>
      <c r="P827" s="960"/>
      <c r="Q827" s="960"/>
      <c r="R827" s="960"/>
      <c r="S827" s="962"/>
      <c r="T827" s="960"/>
      <c r="U827" s="962"/>
      <c r="V827" s="960"/>
      <c r="W827" s="960"/>
    </row>
    <row r="828" spans="1:23" ht="15.75" customHeight="1" x14ac:dyDescent="0.2">
      <c r="A828" s="958"/>
      <c r="B828" s="960"/>
      <c r="C828" s="960"/>
      <c r="D828" s="960"/>
      <c r="E828" s="960"/>
      <c r="F828" s="960"/>
      <c r="G828" s="960"/>
      <c r="H828" s="960"/>
      <c r="I828" s="960"/>
      <c r="J828" s="960"/>
      <c r="K828" s="960"/>
      <c r="L828" s="960"/>
      <c r="M828" s="960"/>
      <c r="N828" s="960"/>
      <c r="O828" s="960"/>
      <c r="P828" s="960"/>
      <c r="Q828" s="960"/>
      <c r="R828" s="960"/>
      <c r="S828" s="962"/>
      <c r="T828" s="960"/>
      <c r="U828" s="962"/>
      <c r="V828" s="960"/>
      <c r="W828" s="960"/>
    </row>
    <row r="829" spans="1:23" ht="15.75" customHeight="1" x14ac:dyDescent="0.2">
      <c r="A829" s="958"/>
      <c r="B829" s="960"/>
      <c r="C829" s="960"/>
      <c r="D829" s="960"/>
      <c r="E829" s="960"/>
      <c r="F829" s="960"/>
      <c r="G829" s="960"/>
      <c r="H829" s="960"/>
      <c r="I829" s="960"/>
      <c r="J829" s="960"/>
      <c r="K829" s="960"/>
      <c r="L829" s="960"/>
      <c r="M829" s="960"/>
      <c r="N829" s="960"/>
      <c r="O829" s="960"/>
      <c r="P829" s="960"/>
      <c r="Q829" s="960"/>
      <c r="R829" s="960"/>
      <c r="S829" s="962"/>
      <c r="T829" s="960"/>
      <c r="U829" s="962"/>
      <c r="V829" s="960"/>
      <c r="W829" s="960"/>
    </row>
    <row r="830" spans="1:23" ht="15.75" customHeight="1" x14ac:dyDescent="0.2">
      <c r="A830" s="958"/>
      <c r="B830" s="960"/>
      <c r="C830" s="960"/>
      <c r="D830" s="960"/>
      <c r="E830" s="960"/>
      <c r="F830" s="960"/>
      <c r="G830" s="960"/>
      <c r="H830" s="960"/>
      <c r="I830" s="960"/>
      <c r="J830" s="960"/>
      <c r="K830" s="960"/>
      <c r="L830" s="960"/>
      <c r="M830" s="960"/>
      <c r="N830" s="960"/>
      <c r="O830" s="960"/>
      <c r="P830" s="960"/>
      <c r="Q830" s="960"/>
      <c r="R830" s="960"/>
      <c r="S830" s="962"/>
      <c r="T830" s="960"/>
      <c r="U830" s="962"/>
      <c r="V830" s="960"/>
      <c r="W830" s="960"/>
    </row>
    <row r="831" spans="1:23" ht="15.75" customHeight="1" x14ac:dyDescent="0.2">
      <c r="A831" s="958"/>
      <c r="B831" s="960"/>
      <c r="C831" s="960"/>
      <c r="D831" s="960"/>
      <c r="E831" s="960"/>
      <c r="F831" s="960"/>
      <c r="G831" s="960"/>
      <c r="H831" s="960"/>
      <c r="I831" s="960"/>
      <c r="J831" s="960"/>
      <c r="K831" s="960"/>
      <c r="L831" s="960"/>
      <c r="M831" s="960"/>
      <c r="N831" s="960"/>
      <c r="O831" s="960"/>
      <c r="P831" s="960"/>
      <c r="Q831" s="960"/>
      <c r="R831" s="960"/>
      <c r="S831" s="962"/>
      <c r="T831" s="960"/>
      <c r="U831" s="962"/>
      <c r="V831" s="960"/>
      <c r="W831" s="960"/>
    </row>
    <row r="832" spans="1:23" ht="15.75" customHeight="1" x14ac:dyDescent="0.2">
      <c r="A832" s="958"/>
      <c r="B832" s="960"/>
      <c r="C832" s="960"/>
      <c r="D832" s="960"/>
      <c r="E832" s="960"/>
      <c r="F832" s="960"/>
      <c r="G832" s="960"/>
      <c r="H832" s="960"/>
      <c r="I832" s="960"/>
      <c r="J832" s="960"/>
      <c r="K832" s="960"/>
      <c r="L832" s="960"/>
      <c r="M832" s="960"/>
      <c r="N832" s="960"/>
      <c r="O832" s="960"/>
      <c r="P832" s="960"/>
      <c r="Q832" s="960"/>
      <c r="R832" s="960"/>
      <c r="S832" s="962"/>
      <c r="T832" s="960"/>
      <c r="U832" s="962"/>
      <c r="V832" s="960"/>
      <c r="W832" s="960"/>
    </row>
    <row r="833" spans="1:23" ht="15.75" customHeight="1" x14ac:dyDescent="0.2">
      <c r="A833" s="958"/>
      <c r="B833" s="960"/>
      <c r="C833" s="960"/>
      <c r="D833" s="960"/>
      <c r="E833" s="960"/>
      <c r="F833" s="960"/>
      <c r="G833" s="960"/>
      <c r="H833" s="960"/>
      <c r="I833" s="960"/>
      <c r="J833" s="960"/>
      <c r="K833" s="960"/>
      <c r="L833" s="960"/>
      <c r="M833" s="960"/>
      <c r="N833" s="960"/>
      <c r="O833" s="960"/>
      <c r="P833" s="960"/>
      <c r="Q833" s="960"/>
      <c r="R833" s="960"/>
      <c r="S833" s="962"/>
      <c r="T833" s="960"/>
      <c r="U833" s="962"/>
      <c r="V833" s="960"/>
      <c r="W833" s="960"/>
    </row>
    <row r="834" spans="1:23" ht="15.75" customHeight="1" x14ac:dyDescent="0.2">
      <c r="A834" s="958"/>
      <c r="B834" s="960"/>
      <c r="C834" s="960"/>
      <c r="D834" s="960"/>
      <c r="E834" s="960"/>
      <c r="F834" s="960"/>
      <c r="G834" s="960"/>
      <c r="H834" s="960"/>
      <c r="I834" s="960"/>
      <c r="J834" s="960"/>
      <c r="K834" s="960"/>
      <c r="L834" s="960"/>
      <c r="M834" s="960"/>
      <c r="N834" s="960"/>
      <c r="O834" s="960"/>
      <c r="P834" s="960"/>
      <c r="Q834" s="960"/>
      <c r="R834" s="960"/>
      <c r="S834" s="962"/>
      <c r="T834" s="960"/>
      <c r="U834" s="962"/>
      <c r="V834" s="960"/>
      <c r="W834" s="960"/>
    </row>
    <row r="835" spans="1:23" ht="15.75" customHeight="1" x14ac:dyDescent="0.2">
      <c r="A835" s="958"/>
      <c r="B835" s="960"/>
      <c r="C835" s="960"/>
      <c r="D835" s="960"/>
      <c r="E835" s="960"/>
      <c r="F835" s="960"/>
      <c r="G835" s="960"/>
      <c r="H835" s="960"/>
      <c r="I835" s="960"/>
      <c r="J835" s="960"/>
      <c r="K835" s="960"/>
      <c r="L835" s="960"/>
      <c r="M835" s="960"/>
      <c r="N835" s="960"/>
      <c r="O835" s="960"/>
      <c r="P835" s="960"/>
      <c r="Q835" s="960"/>
      <c r="R835" s="960"/>
      <c r="S835" s="962"/>
      <c r="T835" s="960"/>
      <c r="U835" s="962"/>
      <c r="V835" s="960"/>
      <c r="W835" s="960"/>
    </row>
    <row r="836" spans="1:23" ht="15.75" customHeight="1" x14ac:dyDescent="0.2">
      <c r="A836" s="958"/>
      <c r="B836" s="960"/>
      <c r="C836" s="960"/>
      <c r="D836" s="960"/>
      <c r="E836" s="960"/>
      <c r="F836" s="960"/>
      <c r="G836" s="960"/>
      <c r="H836" s="960"/>
      <c r="I836" s="960"/>
      <c r="J836" s="960"/>
      <c r="K836" s="960"/>
      <c r="L836" s="960"/>
      <c r="M836" s="960"/>
      <c r="N836" s="960"/>
      <c r="O836" s="960"/>
      <c r="P836" s="960"/>
      <c r="Q836" s="960"/>
      <c r="R836" s="960"/>
      <c r="S836" s="962"/>
      <c r="T836" s="960"/>
      <c r="U836" s="962"/>
      <c r="V836" s="960"/>
      <c r="W836" s="960"/>
    </row>
    <row r="837" spans="1:23" ht="15.75" customHeight="1" x14ac:dyDescent="0.2">
      <c r="A837" s="958"/>
      <c r="B837" s="960"/>
      <c r="C837" s="960"/>
      <c r="D837" s="960"/>
      <c r="E837" s="960"/>
      <c r="F837" s="960"/>
      <c r="G837" s="960"/>
      <c r="H837" s="960"/>
      <c r="I837" s="960"/>
      <c r="J837" s="960"/>
      <c r="K837" s="960"/>
      <c r="L837" s="960"/>
      <c r="M837" s="960"/>
      <c r="N837" s="960"/>
      <c r="O837" s="960"/>
      <c r="P837" s="960"/>
      <c r="Q837" s="960"/>
      <c r="R837" s="960"/>
      <c r="S837" s="962"/>
      <c r="T837" s="960"/>
      <c r="U837" s="962"/>
      <c r="V837" s="960"/>
      <c r="W837" s="960"/>
    </row>
    <row r="838" spans="1:23" ht="15.75" customHeight="1" x14ac:dyDescent="0.2">
      <c r="A838" s="958"/>
      <c r="B838" s="960"/>
      <c r="C838" s="960"/>
      <c r="D838" s="960"/>
      <c r="E838" s="960"/>
      <c r="F838" s="960"/>
      <c r="G838" s="960"/>
      <c r="H838" s="960"/>
      <c r="I838" s="960"/>
      <c r="J838" s="960"/>
      <c r="K838" s="960"/>
      <c r="L838" s="960"/>
      <c r="M838" s="960"/>
      <c r="N838" s="960"/>
      <c r="O838" s="960"/>
      <c r="P838" s="960"/>
      <c r="Q838" s="960"/>
      <c r="R838" s="960"/>
      <c r="S838" s="962"/>
      <c r="T838" s="960"/>
      <c r="U838" s="962"/>
      <c r="V838" s="960"/>
      <c r="W838" s="960"/>
    </row>
    <row r="839" spans="1:23" ht="15.75" customHeight="1" x14ac:dyDescent="0.2">
      <c r="A839" s="958"/>
      <c r="B839" s="960"/>
      <c r="C839" s="960"/>
      <c r="D839" s="960"/>
      <c r="E839" s="960"/>
      <c r="F839" s="960"/>
      <c r="G839" s="960"/>
      <c r="H839" s="960"/>
      <c r="I839" s="960"/>
      <c r="J839" s="960"/>
      <c r="K839" s="960"/>
      <c r="L839" s="960"/>
      <c r="M839" s="960"/>
      <c r="N839" s="960"/>
      <c r="O839" s="960"/>
      <c r="P839" s="960"/>
      <c r="Q839" s="960"/>
      <c r="R839" s="960"/>
      <c r="S839" s="962"/>
      <c r="T839" s="960"/>
      <c r="U839" s="962"/>
      <c r="V839" s="960"/>
      <c r="W839" s="960"/>
    </row>
    <row r="840" spans="1:23" ht="15.75" customHeight="1" x14ac:dyDescent="0.2">
      <c r="A840" s="958"/>
      <c r="B840" s="960"/>
      <c r="C840" s="960"/>
      <c r="D840" s="960"/>
      <c r="E840" s="960"/>
      <c r="F840" s="960"/>
      <c r="G840" s="960"/>
      <c r="H840" s="960"/>
      <c r="I840" s="960"/>
      <c r="J840" s="960"/>
      <c r="K840" s="960"/>
      <c r="L840" s="960"/>
      <c r="M840" s="960"/>
      <c r="N840" s="960"/>
      <c r="O840" s="960"/>
      <c r="P840" s="960"/>
      <c r="Q840" s="960"/>
      <c r="R840" s="960"/>
      <c r="S840" s="962"/>
      <c r="T840" s="960"/>
      <c r="U840" s="962"/>
      <c r="V840" s="960"/>
      <c r="W840" s="960"/>
    </row>
    <row r="841" spans="1:23" ht="15.75" customHeight="1" x14ac:dyDescent="0.2">
      <c r="A841" s="958"/>
      <c r="B841" s="960"/>
      <c r="C841" s="960"/>
      <c r="D841" s="960"/>
      <c r="E841" s="960"/>
      <c r="F841" s="960"/>
      <c r="G841" s="960"/>
      <c r="H841" s="960"/>
      <c r="I841" s="960"/>
      <c r="J841" s="960"/>
      <c r="K841" s="960"/>
      <c r="L841" s="960"/>
      <c r="M841" s="960"/>
      <c r="N841" s="960"/>
      <c r="O841" s="960"/>
      <c r="P841" s="960"/>
      <c r="Q841" s="960"/>
      <c r="R841" s="960"/>
      <c r="S841" s="962"/>
      <c r="T841" s="960"/>
      <c r="U841" s="962"/>
      <c r="V841" s="960"/>
      <c r="W841" s="960"/>
    </row>
    <row r="842" spans="1:23" ht="15.75" customHeight="1" x14ac:dyDescent="0.2">
      <c r="A842" s="958"/>
      <c r="B842" s="960"/>
      <c r="C842" s="960"/>
      <c r="D842" s="960"/>
      <c r="E842" s="960"/>
      <c r="F842" s="960"/>
      <c r="G842" s="960"/>
      <c r="H842" s="960"/>
      <c r="I842" s="960"/>
      <c r="J842" s="960"/>
      <c r="K842" s="960"/>
      <c r="L842" s="960"/>
      <c r="M842" s="960"/>
      <c r="N842" s="960"/>
      <c r="O842" s="960"/>
      <c r="P842" s="960"/>
      <c r="Q842" s="960"/>
      <c r="R842" s="960"/>
      <c r="S842" s="962"/>
      <c r="T842" s="960"/>
      <c r="U842" s="962"/>
      <c r="V842" s="960"/>
      <c r="W842" s="960"/>
    </row>
    <row r="843" spans="1:23" ht="15.75" customHeight="1" x14ac:dyDescent="0.2">
      <c r="A843" s="958"/>
      <c r="B843" s="960"/>
      <c r="C843" s="960"/>
      <c r="D843" s="960"/>
      <c r="E843" s="960"/>
      <c r="F843" s="960"/>
      <c r="G843" s="960"/>
      <c r="H843" s="960"/>
      <c r="I843" s="960"/>
      <c r="J843" s="960"/>
      <c r="K843" s="960"/>
      <c r="L843" s="960"/>
      <c r="M843" s="960"/>
      <c r="N843" s="960"/>
      <c r="O843" s="960"/>
      <c r="P843" s="960"/>
      <c r="Q843" s="960"/>
      <c r="R843" s="960"/>
      <c r="S843" s="962"/>
      <c r="T843" s="960"/>
      <c r="U843" s="962"/>
      <c r="V843" s="960"/>
      <c r="W843" s="960"/>
    </row>
    <row r="844" spans="1:23" ht="15.75" customHeight="1" x14ac:dyDescent="0.2">
      <c r="A844" s="958"/>
      <c r="B844" s="960"/>
      <c r="C844" s="960"/>
      <c r="D844" s="960"/>
      <c r="E844" s="960"/>
      <c r="F844" s="960"/>
      <c r="G844" s="960"/>
      <c r="H844" s="960"/>
      <c r="I844" s="960"/>
      <c r="J844" s="960"/>
      <c r="K844" s="960"/>
      <c r="L844" s="960"/>
      <c r="M844" s="960"/>
      <c r="N844" s="960"/>
      <c r="O844" s="960"/>
      <c r="P844" s="960"/>
      <c r="Q844" s="960"/>
      <c r="R844" s="960"/>
      <c r="S844" s="962"/>
      <c r="T844" s="960"/>
      <c r="U844" s="962"/>
      <c r="V844" s="960"/>
      <c r="W844" s="960"/>
    </row>
    <row r="845" spans="1:23" ht="15.75" customHeight="1" x14ac:dyDescent="0.2">
      <c r="A845" s="958"/>
      <c r="B845" s="960"/>
      <c r="C845" s="960"/>
      <c r="D845" s="960"/>
      <c r="E845" s="960"/>
      <c r="F845" s="960"/>
      <c r="G845" s="960"/>
      <c r="H845" s="960"/>
      <c r="I845" s="960"/>
      <c r="J845" s="960"/>
      <c r="K845" s="960"/>
      <c r="L845" s="960"/>
      <c r="M845" s="960"/>
      <c r="N845" s="960"/>
      <c r="O845" s="960"/>
      <c r="P845" s="960"/>
      <c r="Q845" s="960"/>
      <c r="R845" s="960"/>
      <c r="S845" s="962"/>
      <c r="T845" s="960"/>
      <c r="U845" s="962"/>
      <c r="V845" s="960"/>
      <c r="W845" s="960"/>
    </row>
    <row r="846" spans="1:23" ht="15.75" customHeight="1" x14ac:dyDescent="0.2">
      <c r="A846" s="958"/>
      <c r="B846" s="960"/>
      <c r="C846" s="960"/>
      <c r="D846" s="960"/>
      <c r="E846" s="960"/>
      <c r="F846" s="960"/>
      <c r="G846" s="960"/>
      <c r="H846" s="960"/>
      <c r="I846" s="960"/>
      <c r="J846" s="960"/>
      <c r="K846" s="960"/>
      <c r="L846" s="960"/>
      <c r="M846" s="960"/>
      <c r="N846" s="960"/>
      <c r="O846" s="960"/>
      <c r="P846" s="960"/>
      <c r="Q846" s="960"/>
      <c r="R846" s="960"/>
      <c r="S846" s="962"/>
      <c r="T846" s="960"/>
      <c r="U846" s="962"/>
      <c r="V846" s="960"/>
      <c r="W846" s="960"/>
    </row>
    <row r="847" spans="1:23" ht="15.75" customHeight="1" x14ac:dyDescent="0.2">
      <c r="A847" s="958"/>
      <c r="B847" s="960"/>
      <c r="C847" s="960"/>
      <c r="D847" s="960"/>
      <c r="E847" s="960"/>
      <c r="F847" s="960"/>
      <c r="G847" s="960"/>
      <c r="H847" s="960"/>
      <c r="I847" s="960"/>
      <c r="J847" s="960"/>
      <c r="K847" s="960"/>
      <c r="L847" s="960"/>
      <c r="M847" s="960"/>
      <c r="N847" s="960"/>
      <c r="O847" s="960"/>
      <c r="P847" s="960"/>
      <c r="Q847" s="960"/>
      <c r="R847" s="960"/>
      <c r="S847" s="962"/>
      <c r="T847" s="960"/>
      <c r="U847" s="962"/>
      <c r="V847" s="960"/>
      <c r="W847" s="960"/>
    </row>
    <row r="848" spans="1:23" ht="15.75" customHeight="1" x14ac:dyDescent="0.2">
      <c r="A848" s="958"/>
      <c r="B848" s="960"/>
      <c r="C848" s="960"/>
      <c r="D848" s="960"/>
      <c r="E848" s="960"/>
      <c r="F848" s="960"/>
      <c r="G848" s="960"/>
      <c r="H848" s="960"/>
      <c r="I848" s="960"/>
      <c r="J848" s="960"/>
      <c r="K848" s="960"/>
      <c r="L848" s="960"/>
      <c r="M848" s="960"/>
      <c r="N848" s="960"/>
      <c r="O848" s="960"/>
      <c r="P848" s="960"/>
      <c r="Q848" s="960"/>
      <c r="R848" s="960"/>
      <c r="S848" s="962"/>
      <c r="T848" s="960"/>
      <c r="U848" s="962"/>
      <c r="V848" s="960"/>
      <c r="W848" s="960"/>
    </row>
    <row r="849" spans="1:23" ht="15.75" customHeight="1" x14ac:dyDescent="0.2">
      <c r="A849" s="958"/>
      <c r="B849" s="960"/>
      <c r="C849" s="960"/>
      <c r="D849" s="960"/>
      <c r="E849" s="960"/>
      <c r="F849" s="960"/>
      <c r="G849" s="960"/>
      <c r="H849" s="960"/>
      <c r="I849" s="960"/>
      <c r="J849" s="960"/>
      <c r="K849" s="960"/>
      <c r="L849" s="960"/>
      <c r="M849" s="960"/>
      <c r="N849" s="960"/>
      <c r="O849" s="960"/>
      <c r="P849" s="960"/>
      <c r="Q849" s="960"/>
      <c r="R849" s="960"/>
      <c r="S849" s="962"/>
      <c r="T849" s="960"/>
      <c r="U849" s="962"/>
      <c r="V849" s="960"/>
      <c r="W849" s="960"/>
    </row>
    <row r="850" spans="1:23" ht="15.75" customHeight="1" x14ac:dyDescent="0.2">
      <c r="A850" s="958"/>
      <c r="B850" s="960"/>
      <c r="C850" s="960"/>
      <c r="D850" s="960"/>
      <c r="E850" s="960"/>
      <c r="F850" s="960"/>
      <c r="G850" s="960"/>
      <c r="H850" s="960"/>
      <c r="I850" s="960"/>
      <c r="J850" s="960"/>
      <c r="K850" s="960"/>
      <c r="L850" s="960"/>
      <c r="M850" s="960"/>
      <c r="N850" s="960"/>
      <c r="O850" s="960"/>
      <c r="P850" s="960"/>
      <c r="Q850" s="960"/>
      <c r="R850" s="960"/>
      <c r="S850" s="962"/>
      <c r="T850" s="960"/>
      <c r="U850" s="962"/>
      <c r="V850" s="960"/>
      <c r="W850" s="960"/>
    </row>
    <row r="851" spans="1:23" ht="15.75" customHeight="1" x14ac:dyDescent="0.2">
      <c r="A851" s="958"/>
      <c r="B851" s="960"/>
      <c r="C851" s="960"/>
      <c r="D851" s="960"/>
      <c r="E851" s="960"/>
      <c r="F851" s="960"/>
      <c r="G851" s="960"/>
      <c r="H851" s="960"/>
      <c r="I851" s="960"/>
      <c r="J851" s="960"/>
      <c r="K851" s="960"/>
      <c r="L851" s="960"/>
      <c r="M851" s="960"/>
      <c r="N851" s="960"/>
      <c r="O851" s="960"/>
      <c r="P851" s="960"/>
      <c r="Q851" s="960"/>
      <c r="R851" s="960"/>
      <c r="S851" s="962"/>
      <c r="T851" s="960"/>
      <c r="U851" s="962"/>
      <c r="V851" s="960"/>
      <c r="W851" s="960"/>
    </row>
    <row r="852" spans="1:23" ht="15.75" customHeight="1" x14ac:dyDescent="0.2">
      <c r="A852" s="958"/>
      <c r="B852" s="960"/>
      <c r="C852" s="960"/>
      <c r="D852" s="960"/>
      <c r="E852" s="960"/>
      <c r="F852" s="960"/>
      <c r="G852" s="960"/>
      <c r="H852" s="960"/>
      <c r="I852" s="960"/>
      <c r="J852" s="960"/>
      <c r="K852" s="960"/>
      <c r="L852" s="960"/>
      <c r="M852" s="960"/>
      <c r="N852" s="960"/>
      <c r="O852" s="960"/>
      <c r="P852" s="960"/>
      <c r="Q852" s="960"/>
      <c r="R852" s="960"/>
      <c r="S852" s="962"/>
      <c r="T852" s="960"/>
      <c r="U852" s="962"/>
      <c r="V852" s="960"/>
      <c r="W852" s="960"/>
    </row>
    <row r="853" spans="1:23" ht="15.75" customHeight="1" x14ac:dyDescent="0.2">
      <c r="A853" s="958"/>
      <c r="B853" s="960"/>
      <c r="C853" s="960"/>
      <c r="D853" s="960"/>
      <c r="E853" s="960"/>
      <c r="F853" s="960"/>
      <c r="G853" s="960"/>
      <c r="H853" s="960"/>
      <c r="I853" s="960"/>
      <c r="J853" s="960"/>
      <c r="K853" s="960"/>
      <c r="L853" s="960"/>
      <c r="M853" s="960"/>
      <c r="N853" s="960"/>
      <c r="O853" s="960"/>
      <c r="P853" s="960"/>
      <c r="Q853" s="960"/>
      <c r="R853" s="960"/>
      <c r="S853" s="962"/>
      <c r="T853" s="960"/>
      <c r="U853" s="962"/>
      <c r="V853" s="960"/>
      <c r="W853" s="960"/>
    </row>
    <row r="854" spans="1:23" ht="15.75" customHeight="1" x14ac:dyDescent="0.2">
      <c r="A854" s="958"/>
      <c r="B854" s="960"/>
      <c r="C854" s="960"/>
      <c r="D854" s="960"/>
      <c r="E854" s="960"/>
      <c r="F854" s="960"/>
      <c r="G854" s="960"/>
      <c r="H854" s="960"/>
      <c r="I854" s="960"/>
      <c r="J854" s="960"/>
      <c r="K854" s="960"/>
      <c r="L854" s="960"/>
      <c r="M854" s="960"/>
      <c r="N854" s="960"/>
      <c r="O854" s="960"/>
      <c r="P854" s="960"/>
      <c r="Q854" s="960"/>
      <c r="R854" s="960"/>
      <c r="S854" s="962"/>
      <c r="T854" s="960"/>
      <c r="U854" s="962"/>
      <c r="V854" s="960"/>
      <c r="W854" s="960"/>
    </row>
    <row r="855" spans="1:23" ht="15.75" customHeight="1" x14ac:dyDescent="0.2">
      <c r="A855" s="958"/>
      <c r="B855" s="960"/>
      <c r="C855" s="960"/>
      <c r="D855" s="960"/>
      <c r="E855" s="960"/>
      <c r="F855" s="960"/>
      <c r="G855" s="960"/>
      <c r="H855" s="960"/>
      <c r="I855" s="960"/>
      <c r="J855" s="960"/>
      <c r="K855" s="960"/>
      <c r="L855" s="960"/>
      <c r="M855" s="960"/>
      <c r="N855" s="960"/>
      <c r="O855" s="960"/>
      <c r="P855" s="960"/>
      <c r="Q855" s="960"/>
      <c r="R855" s="960"/>
      <c r="S855" s="962"/>
      <c r="T855" s="960"/>
      <c r="U855" s="962"/>
      <c r="V855" s="960"/>
      <c r="W855" s="960"/>
    </row>
    <row r="856" spans="1:23" ht="15.75" customHeight="1" x14ac:dyDescent="0.2">
      <c r="A856" s="958"/>
      <c r="B856" s="960"/>
      <c r="C856" s="960"/>
      <c r="D856" s="960"/>
      <c r="E856" s="960"/>
      <c r="F856" s="960"/>
      <c r="G856" s="960"/>
      <c r="H856" s="960"/>
      <c r="I856" s="960"/>
      <c r="J856" s="960"/>
      <c r="K856" s="960"/>
      <c r="L856" s="960"/>
      <c r="M856" s="960"/>
      <c r="N856" s="960"/>
      <c r="O856" s="960"/>
      <c r="P856" s="960"/>
      <c r="Q856" s="960"/>
      <c r="R856" s="960"/>
      <c r="S856" s="962"/>
      <c r="T856" s="960"/>
      <c r="U856" s="962"/>
      <c r="V856" s="960"/>
      <c r="W856" s="960"/>
    </row>
    <row r="857" spans="1:23" ht="15.75" customHeight="1" x14ac:dyDescent="0.2">
      <c r="A857" s="958"/>
      <c r="B857" s="960"/>
      <c r="C857" s="960"/>
      <c r="D857" s="960"/>
      <c r="E857" s="960"/>
      <c r="F857" s="960"/>
      <c r="G857" s="960"/>
      <c r="H857" s="960"/>
      <c r="I857" s="960"/>
      <c r="J857" s="960"/>
      <c r="K857" s="960"/>
      <c r="L857" s="960"/>
      <c r="M857" s="960"/>
      <c r="N857" s="960"/>
      <c r="O857" s="960"/>
      <c r="P857" s="960"/>
      <c r="Q857" s="960"/>
      <c r="R857" s="960"/>
      <c r="S857" s="962"/>
      <c r="T857" s="960"/>
      <c r="U857" s="962"/>
      <c r="V857" s="960"/>
      <c r="W857" s="960"/>
    </row>
    <row r="858" spans="1:23" ht="15.75" customHeight="1" x14ac:dyDescent="0.2">
      <c r="A858" s="958"/>
      <c r="B858" s="960"/>
      <c r="C858" s="960"/>
      <c r="D858" s="960"/>
      <c r="E858" s="960"/>
      <c r="F858" s="960"/>
      <c r="G858" s="960"/>
      <c r="H858" s="960"/>
      <c r="I858" s="960"/>
      <c r="J858" s="960"/>
      <c r="K858" s="960"/>
      <c r="L858" s="960"/>
      <c r="M858" s="960"/>
      <c r="N858" s="960"/>
      <c r="O858" s="960"/>
      <c r="P858" s="960"/>
      <c r="Q858" s="960"/>
      <c r="R858" s="960"/>
      <c r="S858" s="962"/>
      <c r="T858" s="960"/>
      <c r="U858" s="962"/>
      <c r="V858" s="960"/>
      <c r="W858" s="960"/>
    </row>
    <row r="859" spans="1:23" ht="15.75" customHeight="1" x14ac:dyDescent="0.2">
      <c r="A859" s="958"/>
      <c r="B859" s="960"/>
      <c r="C859" s="960"/>
      <c r="D859" s="960"/>
      <c r="E859" s="960"/>
      <c r="F859" s="960"/>
      <c r="G859" s="960"/>
      <c r="H859" s="960"/>
      <c r="I859" s="960"/>
      <c r="J859" s="960"/>
      <c r="K859" s="960"/>
      <c r="L859" s="960"/>
      <c r="M859" s="960"/>
      <c r="N859" s="960"/>
      <c r="O859" s="960"/>
      <c r="P859" s="960"/>
      <c r="Q859" s="960"/>
      <c r="R859" s="960"/>
      <c r="S859" s="962"/>
      <c r="T859" s="960"/>
      <c r="U859" s="962"/>
      <c r="V859" s="960"/>
      <c r="W859" s="960"/>
    </row>
    <row r="860" spans="1:23" ht="15.75" customHeight="1" x14ac:dyDescent="0.2">
      <c r="A860" s="958"/>
      <c r="B860" s="960"/>
      <c r="C860" s="960"/>
      <c r="D860" s="960"/>
      <c r="E860" s="960"/>
      <c r="F860" s="960"/>
      <c r="G860" s="960"/>
      <c r="H860" s="960"/>
      <c r="I860" s="960"/>
      <c r="J860" s="960"/>
      <c r="K860" s="960"/>
      <c r="L860" s="960"/>
      <c r="M860" s="960"/>
      <c r="N860" s="960"/>
      <c r="O860" s="960"/>
      <c r="P860" s="960"/>
      <c r="Q860" s="960"/>
      <c r="R860" s="960"/>
      <c r="S860" s="962"/>
      <c r="T860" s="960"/>
      <c r="U860" s="962"/>
      <c r="V860" s="960"/>
      <c r="W860" s="960"/>
    </row>
    <row r="861" spans="1:23" ht="15.75" customHeight="1" x14ac:dyDescent="0.2">
      <c r="A861" s="958"/>
      <c r="B861" s="960"/>
      <c r="C861" s="960"/>
      <c r="D861" s="960"/>
      <c r="E861" s="960"/>
      <c r="F861" s="960"/>
      <c r="G861" s="960"/>
      <c r="H861" s="960"/>
      <c r="I861" s="960"/>
      <c r="J861" s="960"/>
      <c r="K861" s="960"/>
      <c r="L861" s="960"/>
      <c r="M861" s="960"/>
      <c r="N861" s="960"/>
      <c r="O861" s="960"/>
      <c r="P861" s="960"/>
      <c r="Q861" s="960"/>
      <c r="R861" s="960"/>
      <c r="S861" s="962"/>
      <c r="T861" s="960"/>
      <c r="U861" s="962"/>
      <c r="V861" s="960"/>
      <c r="W861" s="960"/>
    </row>
    <row r="862" spans="1:23" ht="15.75" customHeight="1" x14ac:dyDescent="0.2">
      <c r="A862" s="958"/>
      <c r="B862" s="960"/>
      <c r="C862" s="960"/>
      <c r="D862" s="960"/>
      <c r="E862" s="960"/>
      <c r="F862" s="960"/>
      <c r="G862" s="960"/>
      <c r="H862" s="960"/>
      <c r="I862" s="960"/>
      <c r="J862" s="960"/>
      <c r="K862" s="960"/>
      <c r="L862" s="960"/>
      <c r="M862" s="960"/>
      <c r="N862" s="960"/>
      <c r="O862" s="960"/>
      <c r="P862" s="960"/>
      <c r="Q862" s="960"/>
      <c r="R862" s="960"/>
      <c r="S862" s="962"/>
      <c r="T862" s="960"/>
      <c r="U862" s="962"/>
      <c r="V862" s="960"/>
      <c r="W862" s="960"/>
    </row>
    <row r="863" spans="1:23" ht="15.75" customHeight="1" x14ac:dyDescent="0.2">
      <c r="A863" s="958"/>
      <c r="B863" s="960"/>
      <c r="C863" s="960"/>
      <c r="D863" s="960"/>
      <c r="E863" s="960"/>
      <c r="F863" s="960"/>
      <c r="G863" s="960"/>
      <c r="H863" s="960"/>
      <c r="I863" s="960"/>
      <c r="J863" s="960"/>
      <c r="K863" s="960"/>
      <c r="L863" s="960"/>
      <c r="M863" s="960"/>
      <c r="N863" s="960"/>
      <c r="O863" s="960"/>
      <c r="P863" s="960"/>
      <c r="Q863" s="960"/>
      <c r="R863" s="960"/>
      <c r="S863" s="962"/>
      <c r="T863" s="960"/>
      <c r="U863" s="962"/>
      <c r="V863" s="960"/>
      <c r="W863" s="960"/>
    </row>
    <row r="864" spans="1:23" ht="15.75" customHeight="1" x14ac:dyDescent="0.2">
      <c r="A864" s="958"/>
      <c r="B864" s="960"/>
      <c r="C864" s="960"/>
      <c r="D864" s="960"/>
      <c r="E864" s="960"/>
      <c r="F864" s="960"/>
      <c r="G864" s="960"/>
      <c r="H864" s="960"/>
      <c r="I864" s="960"/>
      <c r="J864" s="960"/>
      <c r="K864" s="960"/>
      <c r="L864" s="960"/>
      <c r="M864" s="960"/>
      <c r="N864" s="960"/>
      <c r="O864" s="960"/>
      <c r="P864" s="960"/>
      <c r="Q864" s="960"/>
      <c r="R864" s="960"/>
      <c r="S864" s="962"/>
      <c r="T864" s="960"/>
      <c r="U864" s="962"/>
      <c r="V864" s="960"/>
      <c r="W864" s="960"/>
    </row>
    <row r="865" spans="1:23" ht="15.75" customHeight="1" x14ac:dyDescent="0.2">
      <c r="A865" s="958"/>
      <c r="B865" s="960"/>
      <c r="C865" s="960"/>
      <c r="D865" s="960"/>
      <c r="E865" s="960"/>
      <c r="F865" s="960"/>
      <c r="G865" s="960"/>
      <c r="H865" s="960"/>
      <c r="I865" s="960"/>
      <c r="J865" s="960"/>
      <c r="K865" s="960"/>
      <c r="L865" s="960"/>
      <c r="M865" s="960"/>
      <c r="N865" s="960"/>
      <c r="O865" s="960"/>
      <c r="P865" s="960"/>
      <c r="Q865" s="960"/>
      <c r="R865" s="960"/>
      <c r="S865" s="962"/>
      <c r="T865" s="960"/>
      <c r="U865" s="962"/>
      <c r="V865" s="960"/>
      <c r="W865" s="960"/>
    </row>
    <row r="866" spans="1:23" ht="15.75" customHeight="1" x14ac:dyDescent="0.2">
      <c r="A866" s="958"/>
      <c r="B866" s="960"/>
      <c r="C866" s="960"/>
      <c r="D866" s="960"/>
      <c r="E866" s="960"/>
      <c r="F866" s="960"/>
      <c r="G866" s="960"/>
      <c r="H866" s="960"/>
      <c r="I866" s="960"/>
      <c r="J866" s="960"/>
      <c r="K866" s="960"/>
      <c r="L866" s="960"/>
      <c r="M866" s="960"/>
      <c r="N866" s="960"/>
      <c r="O866" s="960"/>
      <c r="P866" s="960"/>
      <c r="Q866" s="960"/>
      <c r="R866" s="960"/>
      <c r="S866" s="962"/>
      <c r="T866" s="960"/>
      <c r="U866" s="962"/>
      <c r="V866" s="960"/>
      <c r="W866" s="960"/>
    </row>
    <row r="867" spans="1:23" ht="15.75" customHeight="1" x14ac:dyDescent="0.2">
      <c r="A867" s="958"/>
      <c r="B867" s="960"/>
      <c r="C867" s="960"/>
      <c r="D867" s="960"/>
      <c r="E867" s="960"/>
      <c r="F867" s="960"/>
      <c r="G867" s="960"/>
      <c r="H867" s="960"/>
      <c r="I867" s="960"/>
      <c r="J867" s="960"/>
      <c r="K867" s="960"/>
      <c r="L867" s="960"/>
      <c r="M867" s="960"/>
      <c r="N867" s="960"/>
      <c r="O867" s="960"/>
      <c r="P867" s="960"/>
      <c r="Q867" s="960"/>
      <c r="R867" s="960"/>
      <c r="S867" s="962"/>
      <c r="T867" s="960"/>
      <c r="U867" s="962"/>
      <c r="V867" s="960"/>
      <c r="W867" s="960"/>
    </row>
    <row r="868" spans="1:23" ht="15.75" customHeight="1" x14ac:dyDescent="0.2">
      <c r="A868" s="958"/>
      <c r="B868" s="960"/>
      <c r="C868" s="960"/>
      <c r="D868" s="960"/>
      <c r="E868" s="960"/>
      <c r="F868" s="960"/>
      <c r="G868" s="960"/>
      <c r="H868" s="960"/>
      <c r="I868" s="960"/>
      <c r="J868" s="960"/>
      <c r="K868" s="960"/>
      <c r="L868" s="960"/>
      <c r="M868" s="960"/>
      <c r="N868" s="960"/>
      <c r="O868" s="960"/>
      <c r="P868" s="960"/>
      <c r="Q868" s="960"/>
      <c r="R868" s="960"/>
      <c r="S868" s="962"/>
      <c r="T868" s="960"/>
      <c r="U868" s="962"/>
      <c r="V868" s="960"/>
      <c r="W868" s="960"/>
    </row>
    <row r="869" spans="1:23" ht="15.75" customHeight="1" x14ac:dyDescent="0.2">
      <c r="A869" s="958"/>
      <c r="B869" s="960"/>
      <c r="C869" s="960"/>
      <c r="D869" s="960"/>
      <c r="E869" s="960"/>
      <c r="F869" s="960"/>
      <c r="G869" s="960"/>
      <c r="H869" s="960"/>
      <c r="I869" s="960"/>
      <c r="J869" s="960"/>
      <c r="K869" s="960"/>
      <c r="L869" s="960"/>
      <c r="M869" s="960"/>
      <c r="N869" s="960"/>
      <c r="O869" s="960"/>
      <c r="P869" s="960"/>
      <c r="Q869" s="960"/>
      <c r="R869" s="960"/>
      <c r="S869" s="962"/>
      <c r="T869" s="960"/>
      <c r="U869" s="962"/>
      <c r="V869" s="960"/>
      <c r="W869" s="960"/>
    </row>
    <row r="870" spans="1:23" ht="15.75" customHeight="1" x14ac:dyDescent="0.2">
      <c r="A870" s="958"/>
      <c r="B870" s="960"/>
      <c r="C870" s="960"/>
      <c r="D870" s="960"/>
      <c r="E870" s="960"/>
      <c r="F870" s="960"/>
      <c r="G870" s="960"/>
      <c r="H870" s="960"/>
      <c r="I870" s="960"/>
      <c r="J870" s="960"/>
      <c r="K870" s="960"/>
      <c r="L870" s="960"/>
      <c r="M870" s="960"/>
      <c r="N870" s="960"/>
      <c r="O870" s="960"/>
      <c r="P870" s="960"/>
      <c r="Q870" s="960"/>
      <c r="R870" s="960"/>
      <c r="S870" s="962"/>
      <c r="T870" s="960"/>
      <c r="U870" s="962"/>
      <c r="V870" s="960"/>
      <c r="W870" s="960"/>
    </row>
    <row r="871" spans="1:23" ht="15.75" customHeight="1" x14ac:dyDescent="0.2">
      <c r="A871" s="958"/>
      <c r="B871" s="960"/>
      <c r="C871" s="960"/>
      <c r="D871" s="960"/>
      <c r="E871" s="960"/>
      <c r="F871" s="960"/>
      <c r="G871" s="960"/>
      <c r="H871" s="960"/>
      <c r="I871" s="960"/>
      <c r="J871" s="960"/>
      <c r="K871" s="960"/>
      <c r="L871" s="960"/>
      <c r="M871" s="960"/>
      <c r="N871" s="960"/>
      <c r="O871" s="960"/>
      <c r="P871" s="960"/>
      <c r="Q871" s="960"/>
      <c r="R871" s="960"/>
      <c r="S871" s="962"/>
      <c r="T871" s="960"/>
      <c r="U871" s="962"/>
      <c r="V871" s="960"/>
      <c r="W871" s="960"/>
    </row>
    <row r="872" spans="1:23" ht="15.75" customHeight="1" x14ac:dyDescent="0.2">
      <c r="A872" s="958"/>
      <c r="B872" s="960"/>
      <c r="C872" s="960"/>
      <c r="D872" s="960"/>
      <c r="E872" s="960"/>
      <c r="F872" s="960"/>
      <c r="G872" s="960"/>
      <c r="H872" s="960"/>
      <c r="I872" s="960"/>
      <c r="J872" s="960"/>
      <c r="K872" s="960"/>
      <c r="L872" s="960"/>
      <c r="M872" s="960"/>
      <c r="N872" s="960"/>
      <c r="O872" s="960"/>
      <c r="P872" s="960"/>
      <c r="Q872" s="960"/>
      <c r="R872" s="960"/>
      <c r="S872" s="962"/>
      <c r="T872" s="960"/>
      <c r="U872" s="962"/>
      <c r="V872" s="960"/>
      <c r="W872" s="960"/>
    </row>
    <row r="873" spans="1:23" ht="15.75" customHeight="1" x14ac:dyDescent="0.2">
      <c r="A873" s="958"/>
      <c r="B873" s="960"/>
      <c r="C873" s="960"/>
      <c r="D873" s="960"/>
      <c r="E873" s="960"/>
      <c r="F873" s="960"/>
      <c r="G873" s="960"/>
      <c r="H873" s="960"/>
      <c r="I873" s="960"/>
      <c r="J873" s="960"/>
      <c r="K873" s="960"/>
      <c r="L873" s="960"/>
      <c r="M873" s="960"/>
      <c r="N873" s="960"/>
      <c r="O873" s="960"/>
      <c r="P873" s="960"/>
      <c r="Q873" s="960"/>
      <c r="R873" s="960"/>
      <c r="S873" s="962"/>
      <c r="T873" s="960"/>
      <c r="U873" s="962"/>
      <c r="V873" s="960"/>
      <c r="W873" s="960"/>
    </row>
    <row r="874" spans="1:23" ht="15.75" customHeight="1" x14ac:dyDescent="0.2">
      <c r="A874" s="958"/>
      <c r="B874" s="960"/>
      <c r="C874" s="960"/>
      <c r="D874" s="960"/>
      <c r="E874" s="960"/>
      <c r="F874" s="960"/>
      <c r="G874" s="960"/>
      <c r="H874" s="960"/>
      <c r="I874" s="960"/>
      <c r="J874" s="960"/>
      <c r="K874" s="960"/>
      <c r="L874" s="960"/>
      <c r="M874" s="960"/>
      <c r="N874" s="960"/>
      <c r="O874" s="960"/>
      <c r="P874" s="960"/>
      <c r="Q874" s="960"/>
      <c r="R874" s="960"/>
      <c r="S874" s="962"/>
      <c r="T874" s="960"/>
      <c r="U874" s="962"/>
      <c r="V874" s="960"/>
      <c r="W874" s="960"/>
    </row>
    <row r="875" spans="1:23" ht="15.75" customHeight="1" x14ac:dyDescent="0.2">
      <c r="A875" s="958"/>
      <c r="B875" s="960"/>
      <c r="C875" s="960"/>
      <c r="D875" s="960"/>
      <c r="E875" s="960"/>
      <c r="F875" s="960"/>
      <c r="G875" s="960"/>
      <c r="H875" s="960"/>
      <c r="I875" s="960"/>
      <c r="J875" s="960"/>
      <c r="K875" s="960"/>
      <c r="L875" s="960"/>
      <c r="M875" s="960"/>
      <c r="N875" s="960"/>
      <c r="O875" s="960"/>
      <c r="P875" s="960"/>
      <c r="Q875" s="960"/>
      <c r="R875" s="960"/>
      <c r="S875" s="962"/>
      <c r="T875" s="960"/>
      <c r="U875" s="962"/>
      <c r="V875" s="960"/>
      <c r="W875" s="960"/>
    </row>
    <row r="876" spans="1:23" ht="15.75" customHeight="1" x14ac:dyDescent="0.2">
      <c r="A876" s="958"/>
      <c r="B876" s="960"/>
      <c r="C876" s="960"/>
      <c r="D876" s="960"/>
      <c r="E876" s="960"/>
      <c r="F876" s="960"/>
      <c r="G876" s="960"/>
      <c r="H876" s="960"/>
      <c r="I876" s="960"/>
      <c r="J876" s="960"/>
      <c r="K876" s="960"/>
      <c r="L876" s="960"/>
      <c r="M876" s="960"/>
      <c r="N876" s="960"/>
      <c r="O876" s="960"/>
      <c r="P876" s="960"/>
      <c r="Q876" s="960"/>
      <c r="R876" s="960"/>
      <c r="S876" s="962"/>
      <c r="T876" s="960"/>
      <c r="U876" s="962"/>
      <c r="V876" s="960"/>
      <c r="W876" s="960"/>
    </row>
    <row r="877" spans="1:23" ht="15.75" customHeight="1" x14ac:dyDescent="0.2">
      <c r="A877" s="958"/>
      <c r="B877" s="960"/>
      <c r="C877" s="960"/>
      <c r="D877" s="960"/>
      <c r="E877" s="960"/>
      <c r="F877" s="960"/>
      <c r="G877" s="960"/>
      <c r="H877" s="960"/>
      <c r="I877" s="960"/>
      <c r="J877" s="960"/>
      <c r="K877" s="960"/>
      <c r="L877" s="960"/>
      <c r="M877" s="960"/>
      <c r="N877" s="960"/>
      <c r="O877" s="960"/>
      <c r="P877" s="960"/>
      <c r="Q877" s="960"/>
      <c r="R877" s="960"/>
      <c r="S877" s="962"/>
      <c r="T877" s="960"/>
      <c r="U877" s="962"/>
      <c r="V877" s="960"/>
      <c r="W877" s="960"/>
    </row>
    <row r="878" spans="1:23" ht="15.75" customHeight="1" x14ac:dyDescent="0.2">
      <c r="A878" s="958"/>
      <c r="B878" s="960"/>
      <c r="C878" s="960"/>
      <c r="D878" s="960"/>
      <c r="E878" s="960"/>
      <c r="F878" s="960"/>
      <c r="G878" s="960"/>
      <c r="H878" s="960"/>
      <c r="I878" s="960"/>
      <c r="J878" s="960"/>
      <c r="K878" s="960"/>
      <c r="L878" s="960"/>
      <c r="M878" s="960"/>
      <c r="N878" s="960"/>
      <c r="O878" s="960"/>
      <c r="P878" s="960"/>
      <c r="Q878" s="960"/>
      <c r="R878" s="960"/>
      <c r="S878" s="962"/>
      <c r="T878" s="960"/>
      <c r="U878" s="962"/>
      <c r="V878" s="960"/>
      <c r="W878" s="960"/>
    </row>
    <row r="879" spans="1:23" ht="15.75" customHeight="1" x14ac:dyDescent="0.2">
      <c r="A879" s="958"/>
      <c r="B879" s="960"/>
      <c r="C879" s="960"/>
      <c r="D879" s="960"/>
      <c r="E879" s="960"/>
      <c r="F879" s="960"/>
      <c r="G879" s="960"/>
      <c r="H879" s="960"/>
      <c r="I879" s="960"/>
      <c r="J879" s="960"/>
      <c r="K879" s="960"/>
      <c r="L879" s="960"/>
      <c r="M879" s="960"/>
      <c r="N879" s="960"/>
      <c r="O879" s="960"/>
      <c r="P879" s="960"/>
      <c r="Q879" s="960"/>
      <c r="R879" s="960"/>
      <c r="S879" s="962"/>
      <c r="T879" s="960"/>
      <c r="U879" s="962"/>
      <c r="V879" s="960"/>
      <c r="W879" s="960"/>
    </row>
    <row r="880" spans="1:23" ht="15.75" customHeight="1" x14ac:dyDescent="0.2">
      <c r="A880" s="958"/>
      <c r="B880" s="960"/>
      <c r="C880" s="960"/>
      <c r="D880" s="960"/>
      <c r="E880" s="960"/>
      <c r="F880" s="960"/>
      <c r="G880" s="960"/>
      <c r="H880" s="960"/>
      <c r="I880" s="960"/>
      <c r="J880" s="960"/>
      <c r="K880" s="960"/>
      <c r="L880" s="960"/>
      <c r="M880" s="960"/>
      <c r="N880" s="960"/>
      <c r="O880" s="960"/>
      <c r="P880" s="960"/>
      <c r="Q880" s="960"/>
      <c r="R880" s="960"/>
      <c r="S880" s="962"/>
      <c r="T880" s="960"/>
      <c r="U880" s="962"/>
      <c r="V880" s="960"/>
      <c r="W880" s="960"/>
    </row>
    <row r="881" spans="1:23" ht="15.75" customHeight="1" x14ac:dyDescent="0.2">
      <c r="A881" s="958"/>
      <c r="B881" s="960"/>
      <c r="C881" s="960"/>
      <c r="D881" s="960"/>
      <c r="E881" s="960"/>
      <c r="F881" s="960"/>
      <c r="G881" s="960"/>
      <c r="H881" s="960"/>
      <c r="I881" s="960"/>
      <c r="J881" s="960"/>
      <c r="K881" s="960"/>
      <c r="L881" s="960"/>
      <c r="M881" s="960"/>
      <c r="N881" s="960"/>
      <c r="O881" s="960"/>
      <c r="P881" s="960"/>
      <c r="Q881" s="960"/>
      <c r="R881" s="960"/>
      <c r="S881" s="962"/>
      <c r="T881" s="960"/>
      <c r="U881" s="962"/>
      <c r="V881" s="960"/>
      <c r="W881" s="960"/>
    </row>
    <row r="882" spans="1:23" ht="15.75" customHeight="1" x14ac:dyDescent="0.2">
      <c r="A882" s="958"/>
      <c r="B882" s="960"/>
      <c r="C882" s="960"/>
      <c r="D882" s="960"/>
      <c r="E882" s="960"/>
      <c r="F882" s="960"/>
      <c r="G882" s="960"/>
      <c r="H882" s="960"/>
      <c r="I882" s="960"/>
      <c r="J882" s="960"/>
      <c r="K882" s="960"/>
      <c r="L882" s="960"/>
      <c r="M882" s="960"/>
      <c r="N882" s="960"/>
      <c r="O882" s="960"/>
      <c r="P882" s="960"/>
      <c r="Q882" s="960"/>
      <c r="R882" s="960"/>
      <c r="S882" s="962"/>
      <c r="T882" s="960"/>
      <c r="U882" s="962"/>
      <c r="V882" s="960"/>
      <c r="W882" s="960"/>
    </row>
    <row r="883" spans="1:23" ht="15.75" customHeight="1" x14ac:dyDescent="0.2">
      <c r="A883" s="958"/>
      <c r="B883" s="960"/>
      <c r="C883" s="960"/>
      <c r="D883" s="960"/>
      <c r="E883" s="960"/>
      <c r="F883" s="960"/>
      <c r="G883" s="960"/>
      <c r="H883" s="960"/>
      <c r="I883" s="960"/>
      <c r="J883" s="960"/>
      <c r="K883" s="960"/>
      <c r="L883" s="960"/>
      <c r="M883" s="960"/>
      <c r="N883" s="960"/>
      <c r="O883" s="960"/>
      <c r="P883" s="960"/>
      <c r="Q883" s="960"/>
      <c r="R883" s="960"/>
      <c r="S883" s="962"/>
      <c r="T883" s="960"/>
      <c r="U883" s="962"/>
      <c r="V883" s="960"/>
      <c r="W883" s="960"/>
    </row>
    <row r="884" spans="1:23" ht="15.75" customHeight="1" x14ac:dyDescent="0.2">
      <c r="A884" s="958"/>
      <c r="B884" s="960"/>
      <c r="C884" s="960"/>
      <c r="D884" s="960"/>
      <c r="E884" s="960"/>
      <c r="F884" s="960"/>
      <c r="G884" s="960"/>
      <c r="H884" s="960"/>
      <c r="I884" s="960"/>
      <c r="J884" s="960"/>
      <c r="K884" s="960"/>
      <c r="L884" s="960"/>
      <c r="M884" s="960"/>
      <c r="N884" s="960"/>
      <c r="O884" s="960"/>
      <c r="P884" s="960"/>
      <c r="Q884" s="960"/>
      <c r="R884" s="960"/>
      <c r="S884" s="962"/>
      <c r="T884" s="960"/>
      <c r="U884" s="962"/>
      <c r="V884" s="960"/>
      <c r="W884" s="960"/>
    </row>
    <row r="885" spans="1:23" ht="15.75" customHeight="1" x14ac:dyDescent="0.2">
      <c r="A885" s="958"/>
      <c r="B885" s="960"/>
      <c r="C885" s="960"/>
      <c r="D885" s="960"/>
      <c r="E885" s="960"/>
      <c r="F885" s="960"/>
      <c r="G885" s="960"/>
      <c r="H885" s="960"/>
      <c r="I885" s="960"/>
      <c r="J885" s="960"/>
      <c r="K885" s="960"/>
      <c r="L885" s="960"/>
      <c r="M885" s="960"/>
      <c r="N885" s="960"/>
      <c r="O885" s="960"/>
      <c r="P885" s="960"/>
      <c r="Q885" s="960"/>
      <c r="R885" s="960"/>
      <c r="S885" s="962"/>
      <c r="T885" s="960"/>
      <c r="U885" s="962"/>
      <c r="V885" s="960"/>
      <c r="W885" s="960"/>
    </row>
    <row r="886" spans="1:23" ht="15.75" customHeight="1" x14ac:dyDescent="0.2">
      <c r="A886" s="958"/>
      <c r="B886" s="960"/>
      <c r="C886" s="960"/>
      <c r="D886" s="960"/>
      <c r="E886" s="960"/>
      <c r="F886" s="960"/>
      <c r="G886" s="960"/>
      <c r="H886" s="960"/>
      <c r="I886" s="960"/>
      <c r="J886" s="960"/>
      <c r="K886" s="960"/>
      <c r="L886" s="960"/>
      <c r="M886" s="960"/>
      <c r="N886" s="960"/>
      <c r="O886" s="960"/>
      <c r="P886" s="960"/>
      <c r="Q886" s="960"/>
      <c r="R886" s="960"/>
      <c r="S886" s="962"/>
      <c r="T886" s="960"/>
      <c r="U886" s="962"/>
      <c r="V886" s="960"/>
      <c r="W886" s="960"/>
    </row>
    <row r="887" spans="1:23" ht="15.75" customHeight="1" x14ac:dyDescent="0.2">
      <c r="A887" s="958"/>
      <c r="B887" s="960"/>
      <c r="C887" s="960"/>
      <c r="D887" s="960"/>
      <c r="E887" s="960"/>
      <c r="F887" s="960"/>
      <c r="G887" s="960"/>
      <c r="H887" s="960"/>
      <c r="I887" s="960"/>
      <c r="J887" s="960"/>
      <c r="K887" s="960"/>
      <c r="L887" s="960"/>
      <c r="M887" s="960"/>
      <c r="N887" s="960"/>
      <c r="O887" s="960"/>
      <c r="P887" s="960"/>
      <c r="Q887" s="960"/>
      <c r="R887" s="960"/>
      <c r="S887" s="962"/>
      <c r="T887" s="960"/>
      <c r="U887" s="962"/>
      <c r="V887" s="960"/>
      <c r="W887" s="960"/>
    </row>
    <row r="888" spans="1:23" ht="15.75" customHeight="1" x14ac:dyDescent="0.2">
      <c r="A888" s="958"/>
      <c r="B888" s="960"/>
      <c r="C888" s="960"/>
      <c r="D888" s="960"/>
      <c r="E888" s="960"/>
      <c r="F888" s="960"/>
      <c r="G888" s="960"/>
      <c r="H888" s="960"/>
      <c r="I888" s="960"/>
      <c r="J888" s="960"/>
      <c r="K888" s="960"/>
      <c r="L888" s="960"/>
      <c r="M888" s="960"/>
      <c r="N888" s="960"/>
      <c r="O888" s="960"/>
      <c r="P888" s="960"/>
      <c r="Q888" s="960"/>
      <c r="R888" s="960"/>
      <c r="S888" s="962"/>
      <c r="T888" s="960"/>
      <c r="U888" s="962"/>
      <c r="V888" s="960"/>
      <c r="W888" s="960"/>
    </row>
    <row r="889" spans="1:23" ht="15.75" customHeight="1" x14ac:dyDescent="0.2">
      <c r="A889" s="958"/>
      <c r="B889" s="960"/>
      <c r="C889" s="960"/>
      <c r="D889" s="960"/>
      <c r="E889" s="960"/>
      <c r="F889" s="960"/>
      <c r="G889" s="960"/>
      <c r="H889" s="960"/>
      <c r="I889" s="960"/>
      <c r="J889" s="960"/>
      <c r="K889" s="960"/>
      <c r="L889" s="960"/>
      <c r="M889" s="960"/>
      <c r="N889" s="960"/>
      <c r="O889" s="960"/>
      <c r="P889" s="960"/>
      <c r="Q889" s="960"/>
      <c r="R889" s="960"/>
      <c r="S889" s="962"/>
      <c r="T889" s="960"/>
      <c r="U889" s="962"/>
      <c r="V889" s="960"/>
      <c r="W889" s="960"/>
    </row>
    <row r="890" spans="1:23" ht="15.75" customHeight="1" x14ac:dyDescent="0.2">
      <c r="A890" s="958"/>
      <c r="B890" s="960"/>
      <c r="C890" s="960"/>
      <c r="D890" s="960"/>
      <c r="E890" s="960"/>
      <c r="F890" s="960"/>
      <c r="G890" s="960"/>
      <c r="H890" s="960"/>
      <c r="I890" s="960"/>
      <c r="J890" s="960"/>
      <c r="K890" s="960"/>
      <c r="L890" s="960"/>
      <c r="M890" s="960"/>
      <c r="N890" s="960"/>
      <c r="O890" s="960"/>
      <c r="P890" s="960"/>
      <c r="Q890" s="960"/>
      <c r="R890" s="960"/>
      <c r="S890" s="962"/>
      <c r="T890" s="960"/>
      <c r="U890" s="962"/>
      <c r="V890" s="960"/>
      <c r="W890" s="960"/>
    </row>
    <row r="891" spans="1:23" ht="15.75" customHeight="1" x14ac:dyDescent="0.2">
      <c r="A891" s="958"/>
      <c r="B891" s="960"/>
      <c r="C891" s="960"/>
      <c r="D891" s="960"/>
      <c r="E891" s="960"/>
      <c r="F891" s="960"/>
      <c r="G891" s="960"/>
      <c r="H891" s="960"/>
      <c r="I891" s="960"/>
      <c r="J891" s="960"/>
      <c r="K891" s="960"/>
      <c r="L891" s="960"/>
      <c r="M891" s="960"/>
      <c r="N891" s="960"/>
      <c r="O891" s="960"/>
      <c r="P891" s="960"/>
      <c r="Q891" s="960"/>
      <c r="R891" s="960"/>
      <c r="S891" s="962"/>
      <c r="T891" s="960"/>
      <c r="U891" s="962"/>
      <c r="V891" s="960"/>
      <c r="W891" s="960"/>
    </row>
    <row r="892" spans="1:23" ht="15.75" customHeight="1" x14ac:dyDescent="0.2">
      <c r="A892" s="958"/>
      <c r="B892" s="960"/>
      <c r="C892" s="960"/>
      <c r="D892" s="960"/>
      <c r="E892" s="960"/>
      <c r="F892" s="960"/>
      <c r="G892" s="960"/>
      <c r="H892" s="960"/>
      <c r="I892" s="960"/>
      <c r="J892" s="960"/>
      <c r="K892" s="960"/>
      <c r="L892" s="960"/>
      <c r="M892" s="960"/>
      <c r="N892" s="960"/>
      <c r="O892" s="960"/>
      <c r="P892" s="960"/>
      <c r="Q892" s="960"/>
      <c r="R892" s="960"/>
      <c r="S892" s="962"/>
      <c r="T892" s="960"/>
      <c r="U892" s="962"/>
      <c r="V892" s="960"/>
      <c r="W892" s="960"/>
    </row>
    <row r="893" spans="1:23" ht="15.75" customHeight="1" x14ac:dyDescent="0.2">
      <c r="A893" s="958"/>
      <c r="B893" s="960"/>
      <c r="C893" s="960"/>
      <c r="D893" s="960"/>
      <c r="E893" s="960"/>
      <c r="F893" s="960"/>
      <c r="G893" s="960"/>
      <c r="H893" s="960"/>
      <c r="I893" s="960"/>
      <c r="J893" s="960"/>
      <c r="K893" s="960"/>
      <c r="L893" s="960"/>
      <c r="M893" s="960"/>
      <c r="N893" s="960"/>
      <c r="O893" s="960"/>
      <c r="P893" s="960"/>
      <c r="Q893" s="960"/>
      <c r="R893" s="960"/>
      <c r="S893" s="962"/>
      <c r="T893" s="960"/>
      <c r="U893" s="962"/>
      <c r="V893" s="960"/>
      <c r="W893" s="960"/>
    </row>
    <row r="894" spans="1:23" ht="15.75" customHeight="1" x14ac:dyDescent="0.2">
      <c r="A894" s="958"/>
      <c r="B894" s="960"/>
      <c r="C894" s="960"/>
      <c r="D894" s="960"/>
      <c r="E894" s="960"/>
      <c r="F894" s="960"/>
      <c r="G894" s="960"/>
      <c r="H894" s="960"/>
      <c r="I894" s="960"/>
      <c r="J894" s="960"/>
      <c r="K894" s="960"/>
      <c r="L894" s="960"/>
      <c r="M894" s="960"/>
      <c r="N894" s="960"/>
      <c r="O894" s="960"/>
      <c r="P894" s="960"/>
      <c r="Q894" s="960"/>
      <c r="R894" s="960"/>
      <c r="S894" s="962"/>
      <c r="T894" s="960"/>
      <c r="U894" s="962"/>
      <c r="V894" s="960"/>
      <c r="W894" s="960"/>
    </row>
    <row r="895" spans="1:23" ht="15.75" customHeight="1" x14ac:dyDescent="0.2">
      <c r="A895" s="958"/>
      <c r="B895" s="960"/>
      <c r="C895" s="960"/>
      <c r="D895" s="960"/>
      <c r="E895" s="960"/>
      <c r="F895" s="960"/>
      <c r="G895" s="960"/>
      <c r="H895" s="960"/>
      <c r="I895" s="960"/>
      <c r="J895" s="960"/>
      <c r="K895" s="960"/>
      <c r="L895" s="960"/>
      <c r="M895" s="960"/>
      <c r="N895" s="960"/>
      <c r="O895" s="960"/>
      <c r="P895" s="960"/>
      <c r="Q895" s="960"/>
      <c r="R895" s="960"/>
      <c r="S895" s="962"/>
      <c r="T895" s="960"/>
      <c r="U895" s="962"/>
      <c r="V895" s="960"/>
      <c r="W895" s="960"/>
    </row>
    <row r="896" spans="1:23" ht="15.75" customHeight="1" x14ac:dyDescent="0.2">
      <c r="A896" s="958"/>
      <c r="B896" s="960"/>
      <c r="C896" s="960"/>
      <c r="D896" s="960"/>
      <c r="E896" s="960"/>
      <c r="F896" s="960"/>
      <c r="G896" s="960"/>
      <c r="H896" s="960"/>
      <c r="I896" s="960"/>
      <c r="J896" s="960"/>
      <c r="K896" s="960"/>
      <c r="L896" s="960"/>
      <c r="M896" s="960"/>
      <c r="N896" s="960"/>
      <c r="O896" s="960"/>
      <c r="P896" s="960"/>
      <c r="Q896" s="960"/>
      <c r="R896" s="960"/>
      <c r="S896" s="962"/>
      <c r="T896" s="960"/>
      <c r="U896" s="962"/>
      <c r="V896" s="960"/>
      <c r="W896" s="960"/>
    </row>
    <row r="897" spans="1:23" ht="15.75" customHeight="1" x14ac:dyDescent="0.2">
      <c r="A897" s="958"/>
      <c r="B897" s="960"/>
      <c r="C897" s="960"/>
      <c r="D897" s="960"/>
      <c r="E897" s="960"/>
      <c r="F897" s="960"/>
      <c r="G897" s="960"/>
      <c r="H897" s="960"/>
      <c r="I897" s="960"/>
      <c r="J897" s="960"/>
      <c r="K897" s="960"/>
      <c r="L897" s="960"/>
      <c r="M897" s="960"/>
      <c r="N897" s="960"/>
      <c r="O897" s="960"/>
      <c r="P897" s="960"/>
      <c r="Q897" s="960"/>
      <c r="R897" s="960"/>
      <c r="S897" s="962"/>
      <c r="T897" s="960"/>
      <c r="U897" s="962"/>
      <c r="V897" s="960"/>
      <c r="W897" s="960"/>
    </row>
    <row r="898" spans="1:23" ht="15.75" customHeight="1" x14ac:dyDescent="0.2">
      <c r="A898" s="958"/>
      <c r="B898" s="960"/>
      <c r="C898" s="960"/>
      <c r="D898" s="960"/>
      <c r="E898" s="960"/>
      <c r="F898" s="960"/>
      <c r="G898" s="960"/>
      <c r="H898" s="960"/>
      <c r="I898" s="960"/>
      <c r="J898" s="960"/>
      <c r="K898" s="960"/>
      <c r="L898" s="960"/>
      <c r="M898" s="960"/>
      <c r="N898" s="960"/>
      <c r="O898" s="960"/>
      <c r="P898" s="960"/>
      <c r="Q898" s="960"/>
      <c r="R898" s="960"/>
      <c r="S898" s="962"/>
      <c r="T898" s="960"/>
      <c r="U898" s="962"/>
      <c r="V898" s="960"/>
      <c r="W898" s="960"/>
    </row>
    <row r="899" spans="1:23" ht="15.75" customHeight="1" x14ac:dyDescent="0.2">
      <c r="A899" s="958"/>
      <c r="B899" s="960"/>
      <c r="C899" s="960"/>
      <c r="D899" s="960"/>
      <c r="E899" s="960"/>
      <c r="F899" s="960"/>
      <c r="G899" s="960"/>
      <c r="H899" s="960"/>
      <c r="I899" s="960"/>
      <c r="J899" s="960"/>
      <c r="K899" s="960"/>
      <c r="L899" s="960"/>
      <c r="M899" s="960"/>
      <c r="N899" s="960"/>
      <c r="O899" s="960"/>
      <c r="P899" s="960"/>
      <c r="Q899" s="960"/>
      <c r="R899" s="960"/>
      <c r="S899" s="962"/>
      <c r="T899" s="960"/>
      <c r="U899" s="962"/>
      <c r="V899" s="960"/>
      <c r="W899" s="960"/>
    </row>
    <row r="900" spans="1:23" ht="15.75" customHeight="1" x14ac:dyDescent="0.2">
      <c r="A900" s="958"/>
      <c r="B900" s="960"/>
      <c r="C900" s="960"/>
      <c r="D900" s="960"/>
      <c r="E900" s="960"/>
      <c r="F900" s="960"/>
      <c r="G900" s="960"/>
      <c r="H900" s="960"/>
      <c r="I900" s="960"/>
      <c r="J900" s="960"/>
      <c r="K900" s="960"/>
      <c r="L900" s="960"/>
      <c r="M900" s="960"/>
      <c r="N900" s="960"/>
      <c r="O900" s="960"/>
      <c r="P900" s="960"/>
      <c r="Q900" s="960"/>
      <c r="R900" s="960"/>
      <c r="S900" s="962"/>
      <c r="T900" s="960"/>
      <c r="U900" s="962"/>
      <c r="V900" s="960"/>
      <c r="W900" s="960"/>
    </row>
    <row r="901" spans="1:23" ht="15.75" customHeight="1" x14ac:dyDescent="0.2">
      <c r="A901" s="958"/>
      <c r="B901" s="960"/>
      <c r="C901" s="960"/>
      <c r="D901" s="960"/>
      <c r="E901" s="960"/>
      <c r="F901" s="960"/>
      <c r="G901" s="960"/>
      <c r="H901" s="960"/>
      <c r="I901" s="960"/>
      <c r="J901" s="960"/>
      <c r="K901" s="960"/>
      <c r="L901" s="960"/>
      <c r="M901" s="960"/>
      <c r="N901" s="960"/>
      <c r="O901" s="960"/>
      <c r="P901" s="960"/>
      <c r="Q901" s="960"/>
      <c r="R901" s="960"/>
      <c r="S901" s="962"/>
      <c r="T901" s="960"/>
      <c r="U901" s="962"/>
      <c r="V901" s="960"/>
      <c r="W901" s="960"/>
    </row>
    <row r="902" spans="1:23" ht="15.75" customHeight="1" x14ac:dyDescent="0.2">
      <c r="A902" s="958"/>
      <c r="B902" s="960"/>
      <c r="C902" s="960"/>
      <c r="D902" s="960"/>
      <c r="E902" s="960"/>
      <c r="F902" s="960"/>
      <c r="G902" s="960"/>
      <c r="H902" s="960"/>
      <c r="I902" s="960"/>
      <c r="J902" s="960"/>
      <c r="K902" s="960"/>
      <c r="L902" s="960"/>
      <c r="M902" s="960"/>
      <c r="N902" s="960"/>
      <c r="O902" s="960"/>
      <c r="P902" s="960"/>
      <c r="Q902" s="960"/>
      <c r="R902" s="960"/>
      <c r="S902" s="962"/>
      <c r="T902" s="960"/>
      <c r="U902" s="962"/>
      <c r="V902" s="960"/>
      <c r="W902" s="960"/>
    </row>
    <row r="903" spans="1:23" ht="15.75" customHeight="1" x14ac:dyDescent="0.2">
      <c r="A903" s="958"/>
      <c r="B903" s="960"/>
      <c r="C903" s="960"/>
      <c r="D903" s="960"/>
      <c r="E903" s="960"/>
      <c r="F903" s="960"/>
      <c r="G903" s="960"/>
      <c r="H903" s="960"/>
      <c r="I903" s="960"/>
      <c r="J903" s="960"/>
      <c r="K903" s="960"/>
      <c r="L903" s="960"/>
      <c r="M903" s="960"/>
      <c r="N903" s="960"/>
      <c r="O903" s="960"/>
      <c r="P903" s="960"/>
      <c r="Q903" s="960"/>
      <c r="R903" s="960"/>
      <c r="S903" s="962"/>
      <c r="T903" s="960"/>
      <c r="U903" s="962"/>
      <c r="V903" s="960"/>
      <c r="W903" s="960"/>
    </row>
    <row r="904" spans="1:23" ht="15.75" customHeight="1" x14ac:dyDescent="0.2">
      <c r="A904" s="958"/>
      <c r="B904" s="960"/>
      <c r="C904" s="960"/>
      <c r="D904" s="960"/>
      <c r="E904" s="960"/>
      <c r="F904" s="960"/>
      <c r="G904" s="960"/>
      <c r="H904" s="960"/>
      <c r="I904" s="960"/>
      <c r="J904" s="960"/>
      <c r="K904" s="960"/>
      <c r="L904" s="960"/>
      <c r="M904" s="960"/>
      <c r="N904" s="960"/>
      <c r="O904" s="960"/>
      <c r="P904" s="960"/>
      <c r="Q904" s="960"/>
      <c r="R904" s="960"/>
      <c r="S904" s="962"/>
      <c r="T904" s="960"/>
      <c r="U904" s="962"/>
      <c r="V904" s="960"/>
      <c r="W904" s="960"/>
    </row>
    <row r="905" spans="1:23" ht="15.75" customHeight="1" x14ac:dyDescent="0.2">
      <c r="A905" s="958"/>
      <c r="B905" s="960"/>
      <c r="C905" s="960"/>
      <c r="D905" s="960"/>
      <c r="E905" s="960"/>
      <c r="F905" s="960"/>
      <c r="G905" s="960"/>
      <c r="H905" s="960"/>
      <c r="I905" s="960"/>
      <c r="J905" s="960"/>
      <c r="K905" s="960"/>
      <c r="L905" s="960"/>
      <c r="M905" s="960"/>
      <c r="N905" s="960"/>
      <c r="O905" s="960"/>
      <c r="P905" s="960"/>
      <c r="Q905" s="960"/>
      <c r="R905" s="960"/>
      <c r="S905" s="962"/>
      <c r="T905" s="960"/>
      <c r="U905" s="962"/>
      <c r="V905" s="960"/>
      <c r="W905" s="960"/>
    </row>
    <row r="906" spans="1:23" ht="15.75" customHeight="1" x14ac:dyDescent="0.2">
      <c r="A906" s="958"/>
      <c r="B906" s="960"/>
      <c r="C906" s="960"/>
      <c r="D906" s="960"/>
      <c r="E906" s="960"/>
      <c r="F906" s="960"/>
      <c r="G906" s="960"/>
      <c r="H906" s="960"/>
      <c r="I906" s="960"/>
      <c r="J906" s="960"/>
      <c r="K906" s="960"/>
      <c r="L906" s="960"/>
      <c r="M906" s="960"/>
      <c r="N906" s="960"/>
      <c r="O906" s="960"/>
      <c r="P906" s="960"/>
      <c r="Q906" s="960"/>
      <c r="R906" s="960"/>
      <c r="S906" s="962"/>
      <c r="T906" s="960"/>
      <c r="U906" s="962"/>
      <c r="V906" s="960"/>
      <c r="W906" s="960"/>
    </row>
    <row r="907" spans="1:23" ht="15.75" customHeight="1" x14ac:dyDescent="0.2">
      <c r="A907" s="958"/>
      <c r="B907" s="960"/>
      <c r="C907" s="960"/>
      <c r="D907" s="960"/>
      <c r="E907" s="960"/>
      <c r="F907" s="960"/>
      <c r="G907" s="960"/>
      <c r="H907" s="960"/>
      <c r="I907" s="960"/>
      <c r="J907" s="960"/>
      <c r="K907" s="960"/>
      <c r="L907" s="960"/>
      <c r="M907" s="960"/>
      <c r="N907" s="960"/>
      <c r="O907" s="960"/>
      <c r="P907" s="960"/>
      <c r="Q907" s="960"/>
      <c r="R907" s="960"/>
      <c r="S907" s="962"/>
      <c r="T907" s="960"/>
      <c r="U907" s="962"/>
      <c r="V907" s="960"/>
      <c r="W907" s="960"/>
    </row>
    <row r="908" spans="1:23" ht="15.75" customHeight="1" x14ac:dyDescent="0.2">
      <c r="A908" s="958"/>
      <c r="B908" s="960"/>
      <c r="C908" s="960"/>
      <c r="D908" s="960"/>
      <c r="E908" s="960"/>
      <c r="F908" s="960"/>
      <c r="G908" s="960"/>
      <c r="H908" s="960"/>
      <c r="I908" s="960"/>
      <c r="J908" s="960"/>
      <c r="K908" s="960"/>
      <c r="L908" s="960"/>
      <c r="M908" s="960"/>
      <c r="N908" s="960"/>
      <c r="O908" s="960"/>
      <c r="P908" s="960"/>
      <c r="Q908" s="960"/>
      <c r="R908" s="960"/>
      <c r="S908" s="962"/>
      <c r="T908" s="960"/>
      <c r="U908" s="962"/>
      <c r="V908" s="960"/>
      <c r="W908" s="960"/>
    </row>
    <row r="909" spans="1:23" ht="15.75" customHeight="1" x14ac:dyDescent="0.2">
      <c r="A909" s="958"/>
      <c r="B909" s="960"/>
      <c r="C909" s="960"/>
      <c r="D909" s="960"/>
      <c r="E909" s="960"/>
      <c r="F909" s="960"/>
      <c r="G909" s="960"/>
      <c r="H909" s="960"/>
      <c r="I909" s="960"/>
      <c r="J909" s="960"/>
      <c r="K909" s="960"/>
      <c r="L909" s="960"/>
      <c r="M909" s="960"/>
      <c r="N909" s="960"/>
      <c r="O909" s="960"/>
      <c r="P909" s="960"/>
      <c r="Q909" s="960"/>
      <c r="R909" s="960"/>
      <c r="S909" s="962"/>
      <c r="T909" s="960"/>
      <c r="U909" s="962"/>
      <c r="V909" s="960"/>
      <c r="W909" s="960"/>
    </row>
    <row r="910" spans="1:23" ht="15.75" customHeight="1" x14ac:dyDescent="0.2">
      <c r="A910" s="958"/>
      <c r="B910" s="960"/>
      <c r="C910" s="960"/>
      <c r="D910" s="960"/>
      <c r="E910" s="960"/>
      <c r="F910" s="960"/>
      <c r="G910" s="960"/>
      <c r="H910" s="960"/>
      <c r="I910" s="960"/>
      <c r="J910" s="960"/>
      <c r="K910" s="960"/>
      <c r="L910" s="960"/>
      <c r="M910" s="960"/>
      <c r="N910" s="960"/>
      <c r="O910" s="960"/>
      <c r="P910" s="960"/>
      <c r="Q910" s="960"/>
      <c r="R910" s="960"/>
      <c r="S910" s="962"/>
      <c r="T910" s="960"/>
      <c r="U910" s="962"/>
      <c r="V910" s="960"/>
      <c r="W910" s="960"/>
    </row>
    <row r="911" spans="1:23" ht="15.75" customHeight="1" x14ac:dyDescent="0.2">
      <c r="A911" s="958"/>
      <c r="B911" s="960"/>
      <c r="C911" s="960"/>
      <c r="D911" s="960"/>
      <c r="E911" s="960"/>
      <c r="F911" s="960"/>
      <c r="G911" s="960"/>
      <c r="H911" s="960"/>
      <c r="I911" s="960"/>
      <c r="J911" s="960"/>
      <c r="K911" s="960"/>
      <c r="L911" s="960"/>
      <c r="M911" s="960"/>
      <c r="N911" s="960"/>
      <c r="O911" s="960"/>
      <c r="P911" s="960"/>
      <c r="Q911" s="960"/>
      <c r="R911" s="960"/>
      <c r="S911" s="962"/>
      <c r="T911" s="960"/>
      <c r="U911" s="962"/>
      <c r="V911" s="960"/>
      <c r="W911" s="960"/>
    </row>
    <row r="912" spans="1:23" ht="15.75" customHeight="1" x14ac:dyDescent="0.2">
      <c r="A912" s="958"/>
      <c r="B912" s="960"/>
      <c r="C912" s="960"/>
      <c r="D912" s="960"/>
      <c r="E912" s="960"/>
      <c r="F912" s="960"/>
      <c r="G912" s="960"/>
      <c r="H912" s="960"/>
      <c r="I912" s="960"/>
      <c r="J912" s="960"/>
      <c r="K912" s="960"/>
      <c r="L912" s="960"/>
      <c r="M912" s="960"/>
      <c r="N912" s="960"/>
      <c r="O912" s="960"/>
      <c r="P912" s="960"/>
      <c r="Q912" s="960"/>
      <c r="R912" s="960"/>
      <c r="S912" s="962"/>
      <c r="T912" s="960"/>
      <c r="U912" s="962"/>
      <c r="V912" s="960"/>
      <c r="W912" s="960"/>
    </row>
    <row r="913" spans="1:23" ht="15.75" customHeight="1" x14ac:dyDescent="0.2">
      <c r="A913" s="958"/>
      <c r="B913" s="960"/>
      <c r="C913" s="960"/>
      <c r="D913" s="960"/>
      <c r="E913" s="960"/>
      <c r="F913" s="960"/>
      <c r="G913" s="960"/>
      <c r="H913" s="960"/>
      <c r="I913" s="960"/>
      <c r="J913" s="960"/>
      <c r="K913" s="960"/>
      <c r="L913" s="960"/>
      <c r="M913" s="960"/>
      <c r="N913" s="960"/>
      <c r="O913" s="960"/>
      <c r="P913" s="960"/>
      <c r="Q913" s="960"/>
      <c r="R913" s="960"/>
      <c r="S913" s="962"/>
      <c r="T913" s="960"/>
      <c r="U913" s="962"/>
      <c r="V913" s="960"/>
      <c r="W913" s="960"/>
    </row>
    <row r="914" spans="1:23" ht="15.75" customHeight="1" x14ac:dyDescent="0.2">
      <c r="A914" s="958"/>
      <c r="B914" s="960"/>
      <c r="C914" s="960"/>
      <c r="D914" s="960"/>
      <c r="E914" s="960"/>
      <c r="F914" s="960"/>
      <c r="G914" s="960"/>
      <c r="H914" s="960"/>
      <c r="I914" s="960"/>
      <c r="J914" s="960"/>
      <c r="K914" s="960"/>
      <c r="L914" s="960"/>
      <c r="M914" s="960"/>
      <c r="N914" s="960"/>
      <c r="O914" s="960"/>
      <c r="P914" s="960"/>
      <c r="Q914" s="960"/>
      <c r="R914" s="960"/>
      <c r="S914" s="962"/>
      <c r="T914" s="960"/>
      <c r="U914" s="962"/>
      <c r="V914" s="960"/>
      <c r="W914" s="960"/>
    </row>
    <row r="915" spans="1:23" ht="15.75" customHeight="1" x14ac:dyDescent="0.2">
      <c r="A915" s="958"/>
      <c r="B915" s="960"/>
      <c r="C915" s="960"/>
      <c r="D915" s="960"/>
      <c r="E915" s="960"/>
      <c r="F915" s="960"/>
      <c r="G915" s="960"/>
      <c r="H915" s="960"/>
      <c r="I915" s="960"/>
      <c r="J915" s="960"/>
      <c r="K915" s="960"/>
      <c r="L915" s="960"/>
      <c r="M915" s="960"/>
      <c r="N915" s="960"/>
      <c r="O915" s="960"/>
      <c r="P915" s="960"/>
      <c r="Q915" s="960"/>
      <c r="R915" s="960"/>
      <c r="S915" s="962"/>
      <c r="T915" s="960"/>
      <c r="U915" s="962"/>
      <c r="V915" s="960"/>
      <c r="W915" s="960"/>
    </row>
    <row r="916" spans="1:23" ht="15.75" customHeight="1" x14ac:dyDescent="0.2">
      <c r="A916" s="958"/>
      <c r="B916" s="960"/>
      <c r="C916" s="960"/>
      <c r="D916" s="960"/>
      <c r="E916" s="960"/>
      <c r="F916" s="960"/>
      <c r="G916" s="960"/>
      <c r="H916" s="960"/>
      <c r="I916" s="960"/>
      <c r="J916" s="960"/>
      <c r="K916" s="960"/>
      <c r="L916" s="960"/>
      <c r="M916" s="960"/>
      <c r="N916" s="960"/>
      <c r="O916" s="960"/>
      <c r="P916" s="960"/>
      <c r="Q916" s="960"/>
      <c r="R916" s="960"/>
      <c r="S916" s="962"/>
      <c r="T916" s="960"/>
      <c r="U916" s="962"/>
      <c r="V916" s="960"/>
      <c r="W916" s="960"/>
    </row>
    <row r="917" spans="1:23" ht="15.75" customHeight="1" x14ac:dyDescent="0.2">
      <c r="A917" s="958"/>
      <c r="B917" s="960"/>
      <c r="C917" s="960"/>
      <c r="D917" s="960"/>
      <c r="E917" s="960"/>
      <c r="F917" s="960"/>
      <c r="G917" s="960"/>
      <c r="H917" s="960"/>
      <c r="I917" s="960"/>
      <c r="J917" s="960"/>
      <c r="K917" s="960"/>
      <c r="L917" s="960"/>
      <c r="M917" s="960"/>
      <c r="N917" s="960"/>
      <c r="O917" s="960"/>
      <c r="P917" s="960"/>
      <c r="Q917" s="960"/>
      <c r="R917" s="960"/>
      <c r="S917" s="962"/>
      <c r="T917" s="960"/>
      <c r="U917" s="962"/>
      <c r="V917" s="960"/>
      <c r="W917" s="960"/>
    </row>
    <row r="918" spans="1:23" ht="15.75" customHeight="1" x14ac:dyDescent="0.2">
      <c r="A918" s="958"/>
      <c r="B918" s="960"/>
      <c r="C918" s="960"/>
      <c r="D918" s="960"/>
      <c r="E918" s="960"/>
      <c r="F918" s="960"/>
      <c r="G918" s="960"/>
      <c r="H918" s="960"/>
      <c r="I918" s="960"/>
      <c r="J918" s="960"/>
      <c r="K918" s="960"/>
      <c r="L918" s="960"/>
      <c r="M918" s="960"/>
      <c r="N918" s="960"/>
      <c r="O918" s="960"/>
      <c r="P918" s="960"/>
      <c r="Q918" s="960"/>
      <c r="R918" s="960"/>
      <c r="S918" s="962"/>
      <c r="T918" s="960"/>
      <c r="U918" s="962"/>
      <c r="V918" s="960"/>
      <c r="W918" s="960"/>
    </row>
    <row r="919" spans="1:23" ht="15.75" customHeight="1" x14ac:dyDescent="0.2">
      <c r="A919" s="958"/>
      <c r="B919" s="960"/>
      <c r="C919" s="960"/>
      <c r="D919" s="960"/>
      <c r="E919" s="960"/>
      <c r="F919" s="960"/>
      <c r="G919" s="960"/>
      <c r="H919" s="960"/>
      <c r="I919" s="960"/>
      <c r="J919" s="960"/>
      <c r="K919" s="960"/>
      <c r="L919" s="960"/>
      <c r="M919" s="960"/>
      <c r="N919" s="960"/>
      <c r="O919" s="960"/>
      <c r="P919" s="960"/>
      <c r="Q919" s="960"/>
      <c r="R919" s="960"/>
      <c r="S919" s="962"/>
      <c r="T919" s="960"/>
      <c r="U919" s="962"/>
      <c r="V919" s="960"/>
      <c r="W919" s="960"/>
    </row>
    <row r="920" spans="1:23" ht="15.75" customHeight="1" x14ac:dyDescent="0.2">
      <c r="A920" s="958"/>
      <c r="B920" s="960"/>
      <c r="C920" s="960"/>
      <c r="D920" s="960"/>
      <c r="E920" s="960"/>
      <c r="F920" s="960"/>
      <c r="G920" s="960"/>
      <c r="H920" s="960"/>
      <c r="I920" s="960"/>
      <c r="J920" s="960"/>
      <c r="K920" s="960"/>
      <c r="L920" s="960"/>
      <c r="M920" s="960"/>
      <c r="N920" s="960"/>
      <c r="O920" s="960"/>
      <c r="P920" s="960"/>
      <c r="Q920" s="960"/>
      <c r="R920" s="960"/>
      <c r="S920" s="962"/>
      <c r="T920" s="960"/>
      <c r="U920" s="962"/>
      <c r="V920" s="960"/>
      <c r="W920" s="960"/>
    </row>
    <row r="921" spans="1:23" ht="15.75" customHeight="1" x14ac:dyDescent="0.2">
      <c r="A921" s="958"/>
      <c r="B921" s="960"/>
      <c r="C921" s="960"/>
      <c r="D921" s="960"/>
      <c r="E921" s="960"/>
      <c r="F921" s="960"/>
      <c r="G921" s="960"/>
      <c r="H921" s="960"/>
      <c r="I921" s="960"/>
      <c r="J921" s="960"/>
      <c r="K921" s="960"/>
      <c r="L921" s="960"/>
      <c r="M921" s="960"/>
      <c r="N921" s="960"/>
      <c r="O921" s="960"/>
      <c r="P921" s="960"/>
      <c r="Q921" s="960"/>
      <c r="R921" s="960"/>
      <c r="S921" s="962"/>
      <c r="T921" s="960"/>
      <c r="U921" s="962"/>
      <c r="V921" s="960"/>
      <c r="W921" s="960"/>
    </row>
    <row r="922" spans="1:23" ht="15.75" customHeight="1" x14ac:dyDescent="0.2">
      <c r="A922" s="958"/>
      <c r="B922" s="960"/>
      <c r="C922" s="960"/>
      <c r="D922" s="960"/>
      <c r="E922" s="960"/>
      <c r="F922" s="960"/>
      <c r="G922" s="960"/>
      <c r="H922" s="960"/>
      <c r="I922" s="960"/>
      <c r="J922" s="960"/>
      <c r="K922" s="960"/>
      <c r="L922" s="960"/>
      <c r="M922" s="960"/>
      <c r="N922" s="960"/>
      <c r="O922" s="960"/>
      <c r="P922" s="960"/>
      <c r="Q922" s="960"/>
      <c r="R922" s="960"/>
      <c r="S922" s="962"/>
      <c r="T922" s="960"/>
      <c r="U922" s="962"/>
      <c r="V922" s="960"/>
      <c r="W922" s="960"/>
    </row>
    <row r="923" spans="1:23" ht="15.75" customHeight="1" x14ac:dyDescent="0.2">
      <c r="A923" s="958"/>
      <c r="B923" s="960"/>
      <c r="C923" s="960"/>
      <c r="D923" s="960"/>
      <c r="E923" s="960"/>
      <c r="F923" s="960"/>
      <c r="G923" s="960"/>
      <c r="H923" s="960"/>
      <c r="I923" s="960"/>
      <c r="J923" s="960"/>
      <c r="K923" s="960"/>
      <c r="L923" s="960"/>
      <c r="M923" s="960"/>
      <c r="N923" s="960"/>
      <c r="O923" s="960"/>
      <c r="P923" s="960"/>
      <c r="Q923" s="960"/>
      <c r="R923" s="960"/>
      <c r="S923" s="962"/>
      <c r="T923" s="960"/>
      <c r="U923" s="962"/>
      <c r="V923" s="960"/>
      <c r="W923" s="960"/>
    </row>
    <row r="924" spans="1:23" ht="15.75" customHeight="1" x14ac:dyDescent="0.2">
      <c r="A924" s="958"/>
      <c r="B924" s="960"/>
      <c r="C924" s="960"/>
      <c r="D924" s="960"/>
      <c r="E924" s="960"/>
      <c r="F924" s="960"/>
      <c r="G924" s="960"/>
      <c r="H924" s="960"/>
      <c r="I924" s="960"/>
      <c r="J924" s="960"/>
      <c r="K924" s="960"/>
      <c r="L924" s="960"/>
      <c r="M924" s="960"/>
      <c r="N924" s="960"/>
      <c r="O924" s="960"/>
      <c r="P924" s="960"/>
      <c r="Q924" s="960"/>
      <c r="R924" s="960"/>
      <c r="S924" s="962"/>
      <c r="T924" s="960"/>
      <c r="U924" s="962"/>
      <c r="V924" s="960"/>
      <c r="W924" s="960"/>
    </row>
    <row r="925" spans="1:23" ht="15.75" customHeight="1" x14ac:dyDescent="0.2">
      <c r="A925" s="958"/>
      <c r="B925" s="960"/>
      <c r="C925" s="960"/>
      <c r="D925" s="960"/>
      <c r="E925" s="960"/>
      <c r="F925" s="960"/>
      <c r="G925" s="960"/>
      <c r="H925" s="960"/>
      <c r="I925" s="960"/>
      <c r="J925" s="960"/>
      <c r="K925" s="960"/>
      <c r="L925" s="960"/>
      <c r="M925" s="960"/>
      <c r="N925" s="960"/>
      <c r="O925" s="960"/>
      <c r="P925" s="960"/>
      <c r="Q925" s="960"/>
      <c r="R925" s="960"/>
      <c r="S925" s="962"/>
      <c r="T925" s="960"/>
      <c r="U925" s="962"/>
      <c r="V925" s="960"/>
      <c r="W925" s="960"/>
    </row>
    <row r="926" spans="1:23" ht="15.75" customHeight="1" x14ac:dyDescent="0.2">
      <c r="A926" s="958"/>
      <c r="B926" s="960"/>
      <c r="C926" s="960"/>
      <c r="D926" s="960"/>
      <c r="E926" s="960"/>
      <c r="F926" s="960"/>
      <c r="G926" s="960"/>
      <c r="H926" s="960"/>
      <c r="I926" s="960"/>
      <c r="J926" s="960"/>
      <c r="K926" s="960"/>
      <c r="L926" s="960"/>
      <c r="M926" s="960"/>
      <c r="N926" s="960"/>
      <c r="O926" s="960"/>
      <c r="P926" s="960"/>
      <c r="Q926" s="960"/>
      <c r="R926" s="960"/>
      <c r="S926" s="962"/>
      <c r="T926" s="960"/>
      <c r="U926" s="962"/>
      <c r="V926" s="960"/>
      <c r="W926" s="960"/>
    </row>
    <row r="927" spans="1:23" ht="15.75" customHeight="1" x14ac:dyDescent="0.2">
      <c r="A927" s="958"/>
      <c r="B927" s="960"/>
      <c r="C927" s="960"/>
      <c r="D927" s="960"/>
      <c r="E927" s="960"/>
      <c r="F927" s="960"/>
      <c r="G927" s="960"/>
      <c r="H927" s="960"/>
      <c r="I927" s="960"/>
      <c r="J927" s="960"/>
      <c r="K927" s="960"/>
      <c r="L927" s="960"/>
      <c r="M927" s="960"/>
      <c r="N927" s="960"/>
      <c r="O927" s="960"/>
      <c r="P927" s="960"/>
      <c r="Q927" s="960"/>
      <c r="R927" s="960"/>
      <c r="S927" s="962"/>
      <c r="T927" s="960"/>
      <c r="U927" s="962"/>
      <c r="V927" s="960"/>
      <c r="W927" s="960"/>
    </row>
    <row r="928" spans="1:23" ht="15.75" customHeight="1" x14ac:dyDescent="0.2">
      <c r="A928" s="958"/>
      <c r="B928" s="960"/>
      <c r="C928" s="960"/>
      <c r="D928" s="960"/>
      <c r="E928" s="960"/>
      <c r="F928" s="960"/>
      <c r="G928" s="960"/>
      <c r="H928" s="960"/>
      <c r="I928" s="960"/>
      <c r="J928" s="960"/>
      <c r="K928" s="960"/>
      <c r="L928" s="960"/>
      <c r="M928" s="960"/>
      <c r="N928" s="960"/>
      <c r="O928" s="960"/>
      <c r="P928" s="960"/>
      <c r="Q928" s="960"/>
      <c r="R928" s="960"/>
      <c r="S928" s="962"/>
      <c r="T928" s="960"/>
      <c r="U928" s="962"/>
      <c r="V928" s="960"/>
      <c r="W928" s="960"/>
    </row>
    <row r="929" spans="1:23" ht="15.75" customHeight="1" x14ac:dyDescent="0.2">
      <c r="A929" s="958"/>
      <c r="B929" s="960"/>
      <c r="C929" s="960"/>
      <c r="D929" s="960"/>
      <c r="E929" s="960"/>
      <c r="F929" s="960"/>
      <c r="G929" s="960"/>
      <c r="H929" s="960"/>
      <c r="I929" s="960"/>
      <c r="J929" s="960"/>
      <c r="K929" s="960"/>
      <c r="L929" s="960"/>
      <c r="M929" s="960"/>
      <c r="N929" s="960"/>
      <c r="O929" s="960"/>
      <c r="P929" s="960"/>
      <c r="Q929" s="960"/>
      <c r="R929" s="960"/>
      <c r="S929" s="962"/>
      <c r="T929" s="960"/>
      <c r="U929" s="962"/>
      <c r="V929" s="960"/>
      <c r="W929" s="960"/>
    </row>
    <row r="930" spans="1:23" ht="15.75" customHeight="1" x14ac:dyDescent="0.2">
      <c r="A930" s="958"/>
      <c r="B930" s="960"/>
      <c r="C930" s="960"/>
      <c r="D930" s="960"/>
      <c r="E930" s="960"/>
      <c r="F930" s="960"/>
      <c r="G930" s="960"/>
      <c r="H930" s="960"/>
      <c r="I930" s="960"/>
      <c r="J930" s="960"/>
      <c r="K930" s="960"/>
      <c r="L930" s="960"/>
      <c r="M930" s="960"/>
      <c r="N930" s="960"/>
      <c r="O930" s="960"/>
      <c r="P930" s="960"/>
      <c r="Q930" s="960"/>
      <c r="R930" s="960"/>
      <c r="S930" s="962"/>
      <c r="T930" s="960"/>
      <c r="U930" s="962"/>
      <c r="V930" s="960"/>
      <c r="W930" s="960"/>
    </row>
    <row r="931" spans="1:23" ht="15.75" customHeight="1" x14ac:dyDescent="0.2">
      <c r="A931" s="958"/>
      <c r="B931" s="960"/>
      <c r="C931" s="960"/>
      <c r="D931" s="960"/>
      <c r="E931" s="960"/>
      <c r="F931" s="960"/>
      <c r="G931" s="960"/>
      <c r="H931" s="960"/>
      <c r="I931" s="960"/>
      <c r="J931" s="960"/>
      <c r="K931" s="960"/>
      <c r="L931" s="960"/>
      <c r="M931" s="960"/>
      <c r="N931" s="960"/>
      <c r="O931" s="960"/>
      <c r="P931" s="960"/>
      <c r="Q931" s="960"/>
      <c r="R931" s="960"/>
      <c r="S931" s="962"/>
      <c r="T931" s="960"/>
      <c r="U931" s="962"/>
      <c r="V931" s="960"/>
      <c r="W931" s="960"/>
    </row>
    <row r="932" spans="1:23" ht="15.75" customHeight="1" x14ac:dyDescent="0.2">
      <c r="A932" s="958"/>
      <c r="B932" s="960"/>
      <c r="C932" s="960"/>
      <c r="D932" s="960"/>
      <c r="E932" s="960"/>
      <c r="F932" s="960"/>
      <c r="G932" s="960"/>
      <c r="H932" s="960"/>
      <c r="I932" s="960"/>
      <c r="J932" s="960"/>
      <c r="K932" s="960"/>
      <c r="L932" s="960"/>
      <c r="M932" s="960"/>
      <c r="N932" s="960"/>
      <c r="O932" s="960"/>
      <c r="P932" s="960"/>
      <c r="Q932" s="960"/>
      <c r="R932" s="960"/>
      <c r="S932" s="962"/>
      <c r="T932" s="960"/>
      <c r="U932" s="962"/>
      <c r="V932" s="960"/>
      <c r="W932" s="960"/>
    </row>
    <row r="933" spans="1:23" ht="15.75" customHeight="1" x14ac:dyDescent="0.2">
      <c r="A933" s="958"/>
      <c r="B933" s="960"/>
      <c r="C933" s="960"/>
      <c r="D933" s="960"/>
      <c r="E933" s="960"/>
      <c r="F933" s="960"/>
      <c r="G933" s="960"/>
      <c r="H933" s="960"/>
      <c r="I933" s="960"/>
      <c r="J933" s="960"/>
      <c r="K933" s="960"/>
      <c r="L933" s="960"/>
      <c r="M933" s="960"/>
      <c r="N933" s="960"/>
      <c r="O933" s="960"/>
      <c r="P933" s="960"/>
      <c r="Q933" s="960"/>
      <c r="R933" s="960"/>
      <c r="S933" s="962"/>
      <c r="T933" s="960"/>
      <c r="U933" s="962"/>
      <c r="V933" s="960"/>
      <c r="W933" s="960"/>
    </row>
    <row r="934" spans="1:23" ht="15.75" customHeight="1" x14ac:dyDescent="0.2">
      <c r="A934" s="958"/>
      <c r="B934" s="960"/>
      <c r="C934" s="960"/>
      <c r="D934" s="960"/>
      <c r="E934" s="960"/>
      <c r="F934" s="960"/>
      <c r="G934" s="960"/>
      <c r="H934" s="960"/>
      <c r="I934" s="960"/>
      <c r="J934" s="960"/>
      <c r="K934" s="960"/>
      <c r="L934" s="960"/>
      <c r="M934" s="960"/>
      <c r="N934" s="960"/>
      <c r="O934" s="960"/>
      <c r="P934" s="960"/>
      <c r="Q934" s="960"/>
      <c r="R934" s="960"/>
      <c r="S934" s="962"/>
      <c r="T934" s="960"/>
      <c r="U934" s="962"/>
      <c r="V934" s="960"/>
      <c r="W934" s="960"/>
    </row>
    <row r="935" spans="1:23" ht="15.75" customHeight="1" x14ac:dyDescent="0.2">
      <c r="A935" s="958"/>
      <c r="B935" s="960"/>
      <c r="C935" s="960"/>
      <c r="D935" s="960"/>
      <c r="E935" s="960"/>
      <c r="F935" s="960"/>
      <c r="G935" s="960"/>
      <c r="H935" s="960"/>
      <c r="I935" s="960"/>
      <c r="J935" s="960"/>
      <c r="K935" s="960"/>
      <c r="L935" s="960"/>
      <c r="M935" s="960"/>
      <c r="N935" s="960"/>
      <c r="O935" s="960"/>
      <c r="P935" s="960"/>
      <c r="Q935" s="960"/>
      <c r="R935" s="960"/>
      <c r="S935" s="962"/>
      <c r="T935" s="960"/>
      <c r="U935" s="962"/>
      <c r="V935" s="960"/>
      <c r="W935" s="960"/>
    </row>
    <row r="936" spans="1:23" ht="15.75" customHeight="1" x14ac:dyDescent="0.2">
      <c r="A936" s="958"/>
      <c r="B936" s="960"/>
      <c r="C936" s="960"/>
      <c r="D936" s="960"/>
      <c r="E936" s="960"/>
      <c r="F936" s="960"/>
      <c r="G936" s="960"/>
      <c r="H936" s="960"/>
      <c r="I936" s="960"/>
      <c r="J936" s="960"/>
      <c r="K936" s="960"/>
      <c r="L936" s="960"/>
      <c r="M936" s="960"/>
      <c r="N936" s="960"/>
      <c r="O936" s="960"/>
      <c r="P936" s="960"/>
      <c r="Q936" s="960"/>
      <c r="R936" s="960"/>
      <c r="S936" s="962"/>
      <c r="T936" s="960"/>
      <c r="U936" s="962"/>
      <c r="V936" s="960"/>
      <c r="W936" s="960"/>
    </row>
    <row r="937" spans="1:23" ht="15.75" customHeight="1" x14ac:dyDescent="0.2">
      <c r="A937" s="958"/>
      <c r="B937" s="960"/>
      <c r="C937" s="960"/>
      <c r="D937" s="960"/>
      <c r="E937" s="960"/>
      <c r="F937" s="960"/>
      <c r="G937" s="960"/>
      <c r="H937" s="960"/>
      <c r="I937" s="960"/>
      <c r="J937" s="960"/>
      <c r="K937" s="960"/>
      <c r="L937" s="960"/>
      <c r="M937" s="960"/>
      <c r="N937" s="960"/>
      <c r="O937" s="960"/>
      <c r="P937" s="960"/>
      <c r="Q937" s="960"/>
      <c r="R937" s="960"/>
      <c r="S937" s="962"/>
      <c r="T937" s="960"/>
      <c r="U937" s="962"/>
      <c r="V937" s="960"/>
      <c r="W937" s="960"/>
    </row>
    <row r="938" spans="1:23" ht="15.75" customHeight="1" x14ac:dyDescent="0.2">
      <c r="A938" s="958"/>
      <c r="B938" s="960"/>
      <c r="C938" s="960"/>
      <c r="D938" s="960"/>
      <c r="E938" s="960"/>
      <c r="F938" s="960"/>
      <c r="G938" s="960"/>
      <c r="H938" s="960"/>
      <c r="I938" s="960"/>
      <c r="J938" s="960"/>
      <c r="K938" s="960"/>
      <c r="L938" s="960"/>
      <c r="M938" s="960"/>
      <c r="N938" s="960"/>
      <c r="O938" s="960"/>
      <c r="P938" s="960"/>
      <c r="Q938" s="960"/>
      <c r="R938" s="960"/>
      <c r="S938" s="962"/>
      <c r="T938" s="960"/>
      <c r="U938" s="962"/>
      <c r="V938" s="960"/>
      <c r="W938" s="960"/>
    </row>
    <row r="939" spans="1:23" ht="15.75" customHeight="1" x14ac:dyDescent="0.2">
      <c r="A939" s="958"/>
      <c r="B939" s="960"/>
      <c r="C939" s="960"/>
      <c r="D939" s="960"/>
      <c r="E939" s="960"/>
      <c r="F939" s="960"/>
      <c r="G939" s="960"/>
      <c r="H939" s="960"/>
      <c r="I939" s="960"/>
      <c r="J939" s="960"/>
      <c r="K939" s="960"/>
      <c r="L939" s="960"/>
      <c r="M939" s="960"/>
      <c r="N939" s="960"/>
      <c r="O939" s="960"/>
      <c r="P939" s="960"/>
      <c r="Q939" s="960"/>
      <c r="R939" s="960"/>
      <c r="S939" s="962"/>
      <c r="T939" s="960"/>
      <c r="U939" s="962"/>
      <c r="V939" s="960"/>
      <c r="W939" s="960"/>
    </row>
    <row r="940" spans="1:23" ht="15.75" customHeight="1" x14ac:dyDescent="0.2">
      <c r="A940" s="958"/>
      <c r="B940" s="960"/>
      <c r="C940" s="960"/>
      <c r="D940" s="960"/>
      <c r="E940" s="960"/>
      <c r="F940" s="960"/>
      <c r="G940" s="960"/>
      <c r="H940" s="960"/>
      <c r="I940" s="960"/>
      <c r="J940" s="960"/>
      <c r="K940" s="960"/>
      <c r="L940" s="960"/>
      <c r="M940" s="960"/>
      <c r="N940" s="960"/>
      <c r="O940" s="960"/>
      <c r="P940" s="960"/>
      <c r="Q940" s="960"/>
      <c r="R940" s="960"/>
      <c r="S940" s="962"/>
      <c r="T940" s="960"/>
      <c r="U940" s="962"/>
      <c r="V940" s="960"/>
      <c r="W940" s="960"/>
    </row>
    <row r="941" spans="1:23" ht="15.75" customHeight="1" x14ac:dyDescent="0.2">
      <c r="A941" s="958"/>
      <c r="B941" s="960"/>
      <c r="C941" s="960"/>
      <c r="D941" s="960"/>
      <c r="E941" s="960"/>
      <c r="F941" s="960"/>
      <c r="G941" s="960"/>
      <c r="H941" s="960"/>
      <c r="I941" s="960"/>
      <c r="J941" s="960"/>
      <c r="K941" s="960"/>
      <c r="L941" s="960"/>
      <c r="M941" s="960"/>
      <c r="N941" s="960"/>
      <c r="O941" s="960"/>
      <c r="P941" s="960"/>
      <c r="Q941" s="960"/>
      <c r="R941" s="960"/>
      <c r="S941" s="962"/>
      <c r="T941" s="960"/>
      <c r="U941" s="962"/>
      <c r="V941" s="960"/>
      <c r="W941" s="960"/>
    </row>
    <row r="942" spans="1:23" ht="15.75" customHeight="1" x14ac:dyDescent="0.2">
      <c r="A942" s="958"/>
      <c r="B942" s="960"/>
      <c r="C942" s="960"/>
      <c r="D942" s="960"/>
      <c r="E942" s="960"/>
      <c r="F942" s="960"/>
      <c r="G942" s="960"/>
      <c r="H942" s="960"/>
      <c r="I942" s="960"/>
      <c r="J942" s="960"/>
      <c r="K942" s="960"/>
      <c r="L942" s="960"/>
      <c r="M942" s="960"/>
      <c r="N942" s="960"/>
      <c r="O942" s="960"/>
      <c r="P942" s="960"/>
      <c r="Q942" s="960"/>
      <c r="R942" s="960"/>
      <c r="S942" s="962"/>
      <c r="T942" s="960"/>
      <c r="U942" s="962"/>
      <c r="V942" s="960"/>
      <c r="W942" s="960"/>
    </row>
    <row r="943" spans="1:23" ht="15.75" customHeight="1" x14ac:dyDescent="0.2">
      <c r="A943" s="958"/>
      <c r="B943" s="960"/>
      <c r="C943" s="960"/>
      <c r="D943" s="960"/>
      <c r="E943" s="960"/>
      <c r="F943" s="960"/>
      <c r="G943" s="960"/>
      <c r="H943" s="960"/>
      <c r="I943" s="960"/>
      <c r="J943" s="960"/>
      <c r="K943" s="960"/>
      <c r="L943" s="960"/>
      <c r="M943" s="960"/>
      <c r="N943" s="960"/>
      <c r="O943" s="960"/>
      <c r="P943" s="960"/>
      <c r="Q943" s="960"/>
      <c r="R943" s="960"/>
      <c r="S943" s="962"/>
      <c r="T943" s="960"/>
      <c r="U943" s="962"/>
      <c r="V943" s="960"/>
      <c r="W943" s="960"/>
    </row>
    <row r="944" spans="1:23" ht="15.75" customHeight="1" x14ac:dyDescent="0.2">
      <c r="A944" s="958"/>
      <c r="B944" s="960"/>
      <c r="C944" s="960"/>
      <c r="D944" s="960"/>
      <c r="E944" s="960"/>
      <c r="F944" s="960"/>
      <c r="G944" s="960"/>
      <c r="H944" s="960"/>
      <c r="I944" s="960"/>
      <c r="J944" s="960"/>
      <c r="K944" s="960"/>
      <c r="L944" s="960"/>
      <c r="M944" s="960"/>
      <c r="N944" s="960"/>
      <c r="O944" s="960"/>
      <c r="P944" s="960"/>
      <c r="Q944" s="960"/>
      <c r="R944" s="960"/>
      <c r="S944" s="962"/>
      <c r="T944" s="960"/>
      <c r="U944" s="962"/>
      <c r="V944" s="960"/>
      <c r="W944" s="960"/>
    </row>
    <row r="945" spans="1:23" ht="15.75" customHeight="1" x14ac:dyDescent="0.2">
      <c r="A945" s="958"/>
      <c r="B945" s="960"/>
      <c r="C945" s="960"/>
      <c r="D945" s="960"/>
      <c r="E945" s="960"/>
      <c r="F945" s="960"/>
      <c r="G945" s="960"/>
      <c r="H945" s="960"/>
      <c r="I945" s="960"/>
      <c r="J945" s="960"/>
      <c r="K945" s="960"/>
      <c r="L945" s="960"/>
      <c r="M945" s="960"/>
      <c r="N945" s="960"/>
      <c r="O945" s="960"/>
      <c r="P945" s="960"/>
      <c r="Q945" s="960"/>
      <c r="R945" s="960"/>
      <c r="S945" s="962"/>
      <c r="T945" s="960"/>
      <c r="U945" s="962"/>
      <c r="V945" s="960"/>
      <c r="W945" s="960"/>
    </row>
    <row r="946" spans="1:23" ht="15.75" customHeight="1" x14ac:dyDescent="0.2">
      <c r="A946" s="958"/>
      <c r="B946" s="960"/>
      <c r="C946" s="960"/>
      <c r="D946" s="960"/>
      <c r="E946" s="960"/>
      <c r="F946" s="960"/>
      <c r="G946" s="960"/>
      <c r="H946" s="960"/>
      <c r="I946" s="960"/>
      <c r="J946" s="960"/>
      <c r="K946" s="960"/>
      <c r="L946" s="960"/>
      <c r="M946" s="960"/>
      <c r="N946" s="960"/>
      <c r="O946" s="960"/>
      <c r="P946" s="960"/>
      <c r="Q946" s="960"/>
      <c r="R946" s="960"/>
      <c r="S946" s="962"/>
      <c r="T946" s="960"/>
      <c r="U946" s="962"/>
      <c r="V946" s="960"/>
      <c r="W946" s="960"/>
    </row>
    <row r="947" spans="1:23" ht="15.75" customHeight="1" x14ac:dyDescent="0.2">
      <c r="A947" s="958"/>
      <c r="B947" s="960"/>
      <c r="C947" s="960"/>
      <c r="D947" s="960"/>
      <c r="E947" s="960"/>
      <c r="F947" s="960"/>
      <c r="G947" s="960"/>
      <c r="H947" s="960"/>
      <c r="I947" s="960"/>
      <c r="J947" s="960"/>
      <c r="K947" s="960"/>
      <c r="L947" s="960"/>
      <c r="M947" s="960"/>
      <c r="N947" s="960"/>
      <c r="O947" s="960"/>
      <c r="P947" s="960"/>
      <c r="Q947" s="960"/>
      <c r="R947" s="960"/>
      <c r="S947" s="962"/>
      <c r="T947" s="960"/>
      <c r="U947" s="962"/>
      <c r="V947" s="960"/>
      <c r="W947" s="960"/>
    </row>
    <row r="948" spans="1:23" ht="15.75" customHeight="1" x14ac:dyDescent="0.2">
      <c r="A948" s="958"/>
      <c r="B948" s="960"/>
      <c r="C948" s="960"/>
      <c r="D948" s="960"/>
      <c r="E948" s="960"/>
      <c r="F948" s="960"/>
      <c r="G948" s="960"/>
      <c r="H948" s="960"/>
      <c r="I948" s="960"/>
      <c r="J948" s="960"/>
      <c r="K948" s="960"/>
      <c r="L948" s="960"/>
      <c r="M948" s="960"/>
      <c r="N948" s="960"/>
      <c r="O948" s="960"/>
      <c r="P948" s="960"/>
      <c r="Q948" s="960"/>
      <c r="R948" s="960"/>
      <c r="S948" s="962"/>
      <c r="T948" s="960"/>
      <c r="U948" s="962"/>
      <c r="V948" s="960"/>
      <c r="W948" s="960"/>
    </row>
    <row r="949" spans="1:23" ht="15.75" customHeight="1" x14ac:dyDescent="0.2">
      <c r="A949" s="958"/>
      <c r="B949" s="960"/>
      <c r="C949" s="960"/>
      <c r="D949" s="960"/>
      <c r="E949" s="960"/>
      <c r="F949" s="960"/>
      <c r="G949" s="960"/>
      <c r="H949" s="960"/>
      <c r="I949" s="960"/>
      <c r="J949" s="960"/>
      <c r="K949" s="960"/>
      <c r="L949" s="960"/>
      <c r="M949" s="960"/>
      <c r="N949" s="960"/>
      <c r="O949" s="960"/>
      <c r="P949" s="960"/>
      <c r="Q949" s="960"/>
      <c r="R949" s="960"/>
      <c r="S949" s="962"/>
      <c r="T949" s="960"/>
      <c r="U949" s="962"/>
      <c r="V949" s="960"/>
      <c r="W949" s="960"/>
    </row>
    <row r="950" spans="1:23" ht="15.75" customHeight="1" x14ac:dyDescent="0.2">
      <c r="A950" s="958"/>
      <c r="B950" s="960"/>
      <c r="C950" s="960"/>
      <c r="D950" s="960"/>
      <c r="E950" s="960"/>
      <c r="F950" s="960"/>
      <c r="G950" s="960"/>
      <c r="H950" s="960"/>
      <c r="I950" s="960"/>
      <c r="J950" s="960"/>
      <c r="K950" s="960"/>
      <c r="L950" s="960"/>
      <c r="M950" s="960"/>
      <c r="N950" s="960"/>
      <c r="O950" s="960"/>
      <c r="P950" s="960"/>
      <c r="Q950" s="960"/>
      <c r="R950" s="960"/>
      <c r="S950" s="962"/>
      <c r="T950" s="960"/>
      <c r="U950" s="962"/>
      <c r="V950" s="960"/>
      <c r="W950" s="960"/>
    </row>
    <row r="951" spans="1:23" ht="15.75" customHeight="1" x14ac:dyDescent="0.2">
      <c r="A951" s="958"/>
      <c r="B951" s="960"/>
      <c r="C951" s="960"/>
      <c r="D951" s="960"/>
      <c r="E951" s="960"/>
      <c r="F951" s="960"/>
      <c r="G951" s="960"/>
      <c r="H951" s="960"/>
      <c r="I951" s="960"/>
      <c r="J951" s="960"/>
      <c r="K951" s="960"/>
      <c r="L951" s="960"/>
      <c r="M951" s="960"/>
      <c r="N951" s="960"/>
      <c r="O951" s="960"/>
      <c r="P951" s="960"/>
      <c r="Q951" s="960"/>
      <c r="R951" s="960"/>
      <c r="S951" s="962"/>
      <c r="T951" s="960"/>
      <c r="U951" s="962"/>
      <c r="V951" s="960"/>
      <c r="W951" s="960"/>
    </row>
    <row r="952" spans="1:23" ht="15.75" customHeight="1" x14ac:dyDescent="0.2">
      <c r="A952" s="958"/>
      <c r="B952" s="960"/>
      <c r="C952" s="960"/>
      <c r="D952" s="960"/>
      <c r="E952" s="960"/>
      <c r="F952" s="960"/>
      <c r="G952" s="960"/>
      <c r="H952" s="960"/>
      <c r="I952" s="960"/>
      <c r="J952" s="960"/>
      <c r="K952" s="960"/>
      <c r="L952" s="960"/>
      <c r="M952" s="960"/>
      <c r="N952" s="960"/>
      <c r="O952" s="960"/>
      <c r="P952" s="960"/>
      <c r="Q952" s="960"/>
      <c r="R952" s="960"/>
      <c r="S952" s="962"/>
      <c r="T952" s="960"/>
      <c r="U952" s="962"/>
      <c r="V952" s="960"/>
      <c r="W952" s="960"/>
    </row>
    <row r="953" spans="1:23" ht="15.75" customHeight="1" x14ac:dyDescent="0.2">
      <c r="A953" s="958"/>
      <c r="B953" s="960"/>
      <c r="C953" s="960"/>
      <c r="D953" s="960"/>
      <c r="E953" s="960"/>
      <c r="F953" s="960"/>
      <c r="G953" s="960"/>
      <c r="H953" s="960"/>
      <c r="I953" s="960"/>
      <c r="J953" s="960"/>
      <c r="K953" s="960"/>
      <c r="L953" s="960"/>
      <c r="M953" s="960"/>
      <c r="N953" s="960"/>
      <c r="O953" s="960"/>
      <c r="P953" s="960"/>
      <c r="Q953" s="960"/>
      <c r="R953" s="960"/>
      <c r="S953" s="962"/>
      <c r="T953" s="960"/>
      <c r="U953" s="962"/>
      <c r="V953" s="960"/>
      <c r="W953" s="960"/>
    </row>
    <row r="954" spans="1:23" ht="15.75" customHeight="1" x14ac:dyDescent="0.2">
      <c r="A954" s="958"/>
      <c r="B954" s="960"/>
      <c r="C954" s="960"/>
      <c r="D954" s="960"/>
      <c r="E954" s="960"/>
      <c r="F954" s="960"/>
      <c r="G954" s="960"/>
      <c r="H954" s="960"/>
      <c r="I954" s="960"/>
      <c r="J954" s="960"/>
      <c r="K954" s="960"/>
      <c r="L954" s="960"/>
      <c r="M954" s="960"/>
      <c r="N954" s="960"/>
      <c r="O954" s="960"/>
      <c r="P954" s="960"/>
      <c r="Q954" s="960"/>
      <c r="R954" s="960"/>
      <c r="S954" s="962"/>
      <c r="T954" s="960"/>
      <c r="U954" s="962"/>
      <c r="V954" s="960"/>
      <c r="W954" s="960"/>
    </row>
    <row r="955" spans="1:23" ht="15.75" customHeight="1" x14ac:dyDescent="0.2">
      <c r="A955" s="958"/>
      <c r="B955" s="960"/>
      <c r="C955" s="960"/>
      <c r="D955" s="960"/>
      <c r="E955" s="960"/>
      <c r="F955" s="960"/>
      <c r="G955" s="960"/>
      <c r="H955" s="960"/>
      <c r="I955" s="960"/>
      <c r="J955" s="960"/>
      <c r="K955" s="960"/>
      <c r="L955" s="960"/>
      <c r="M955" s="960"/>
      <c r="N955" s="960"/>
      <c r="O955" s="960"/>
      <c r="P955" s="960"/>
      <c r="Q955" s="960"/>
      <c r="R955" s="960"/>
      <c r="S955" s="962"/>
      <c r="T955" s="960"/>
      <c r="U955" s="962"/>
      <c r="V955" s="960"/>
      <c r="W955" s="960"/>
    </row>
    <row r="956" spans="1:23" ht="15.75" customHeight="1" x14ac:dyDescent="0.2">
      <c r="A956" s="958"/>
      <c r="B956" s="960"/>
      <c r="C956" s="960"/>
      <c r="D956" s="960"/>
      <c r="E956" s="960"/>
      <c r="F956" s="960"/>
      <c r="G956" s="960"/>
      <c r="H956" s="960"/>
      <c r="I956" s="960"/>
      <c r="J956" s="960"/>
      <c r="K956" s="960"/>
      <c r="L956" s="960"/>
      <c r="M956" s="960"/>
      <c r="N956" s="960"/>
      <c r="O956" s="960"/>
      <c r="P956" s="960"/>
      <c r="Q956" s="960"/>
      <c r="R956" s="960"/>
      <c r="S956" s="962"/>
      <c r="T956" s="960"/>
      <c r="U956" s="962"/>
      <c r="V956" s="960"/>
      <c r="W956" s="960"/>
    </row>
    <row r="957" spans="1:23" ht="15.75" customHeight="1" x14ac:dyDescent="0.2">
      <c r="A957" s="958"/>
      <c r="B957" s="960"/>
      <c r="C957" s="960"/>
      <c r="D957" s="960"/>
      <c r="E957" s="960"/>
      <c r="F957" s="960"/>
      <c r="G957" s="960"/>
      <c r="H957" s="960"/>
      <c r="I957" s="960"/>
      <c r="J957" s="960"/>
      <c r="K957" s="960"/>
      <c r="L957" s="960"/>
      <c r="M957" s="960"/>
      <c r="N957" s="960"/>
      <c r="O957" s="960"/>
      <c r="P957" s="960"/>
      <c r="Q957" s="960"/>
      <c r="R957" s="960"/>
      <c r="S957" s="962"/>
      <c r="T957" s="960"/>
      <c r="U957" s="962"/>
      <c r="V957" s="960"/>
      <c r="W957" s="960"/>
    </row>
    <row r="958" spans="1:23" ht="15.75" customHeight="1" x14ac:dyDescent="0.2">
      <c r="A958" s="958"/>
      <c r="B958" s="960"/>
      <c r="C958" s="960"/>
      <c r="D958" s="960"/>
      <c r="E958" s="960"/>
      <c r="F958" s="960"/>
      <c r="G958" s="960"/>
      <c r="H958" s="960"/>
      <c r="I958" s="960"/>
      <c r="J958" s="960"/>
      <c r="K958" s="960"/>
      <c r="L958" s="960"/>
      <c r="M958" s="960"/>
      <c r="N958" s="960"/>
      <c r="O958" s="960"/>
      <c r="P958" s="960"/>
      <c r="Q958" s="960"/>
      <c r="R958" s="960"/>
      <c r="S958" s="962"/>
      <c r="T958" s="960"/>
      <c r="U958" s="962"/>
      <c r="V958" s="960"/>
      <c r="W958" s="960"/>
    </row>
    <row r="959" spans="1:23" ht="15.75" customHeight="1" x14ac:dyDescent="0.2">
      <c r="A959" s="958"/>
      <c r="B959" s="960"/>
      <c r="C959" s="960"/>
      <c r="D959" s="960"/>
      <c r="E959" s="960"/>
      <c r="F959" s="960"/>
      <c r="G959" s="960"/>
      <c r="H959" s="960"/>
      <c r="I959" s="960"/>
      <c r="J959" s="960"/>
      <c r="K959" s="960"/>
      <c r="L959" s="960"/>
      <c r="M959" s="960"/>
      <c r="N959" s="960"/>
      <c r="O959" s="960"/>
      <c r="P959" s="960"/>
      <c r="Q959" s="960"/>
      <c r="R959" s="960"/>
      <c r="S959" s="962"/>
      <c r="T959" s="960"/>
      <c r="U959" s="962"/>
      <c r="V959" s="960"/>
      <c r="W959" s="960"/>
    </row>
    <row r="960" spans="1:23" ht="15.75" customHeight="1" x14ac:dyDescent="0.2">
      <c r="A960" s="958"/>
      <c r="B960" s="960"/>
      <c r="C960" s="960"/>
      <c r="D960" s="960"/>
      <c r="E960" s="960"/>
      <c r="F960" s="960"/>
      <c r="G960" s="960"/>
      <c r="H960" s="960"/>
      <c r="I960" s="960"/>
      <c r="J960" s="960"/>
      <c r="K960" s="960"/>
      <c r="L960" s="960"/>
      <c r="M960" s="960"/>
      <c r="N960" s="960"/>
      <c r="O960" s="960"/>
      <c r="P960" s="960"/>
      <c r="Q960" s="960"/>
      <c r="R960" s="960"/>
      <c r="S960" s="962"/>
      <c r="T960" s="960"/>
      <c r="U960" s="962"/>
      <c r="V960" s="960"/>
      <c r="W960" s="960"/>
    </row>
    <row r="961" spans="1:23" ht="15.75" customHeight="1" x14ac:dyDescent="0.2">
      <c r="A961" s="958"/>
      <c r="B961" s="960"/>
      <c r="C961" s="960"/>
      <c r="D961" s="960"/>
      <c r="E961" s="960"/>
      <c r="F961" s="960"/>
      <c r="G961" s="960"/>
      <c r="H961" s="960"/>
      <c r="I961" s="960"/>
      <c r="J961" s="960"/>
      <c r="K961" s="960"/>
      <c r="L961" s="960"/>
      <c r="M961" s="960"/>
      <c r="N961" s="960"/>
      <c r="O961" s="960"/>
      <c r="P961" s="960"/>
      <c r="Q961" s="960"/>
      <c r="R961" s="960"/>
      <c r="S961" s="962"/>
      <c r="T961" s="960"/>
      <c r="U961" s="962"/>
      <c r="V961" s="960"/>
      <c r="W961" s="960"/>
    </row>
    <row r="962" spans="1:23" ht="15.75" customHeight="1" x14ac:dyDescent="0.2">
      <c r="A962" s="958"/>
      <c r="B962" s="960"/>
      <c r="C962" s="960"/>
      <c r="D962" s="960"/>
      <c r="E962" s="960"/>
      <c r="F962" s="960"/>
      <c r="G962" s="960"/>
      <c r="H962" s="960"/>
      <c r="I962" s="960"/>
      <c r="J962" s="960"/>
      <c r="K962" s="960"/>
      <c r="L962" s="960"/>
      <c r="M962" s="960"/>
      <c r="N962" s="960"/>
      <c r="O962" s="960"/>
      <c r="P962" s="960"/>
      <c r="Q962" s="960"/>
      <c r="R962" s="960"/>
      <c r="S962" s="962"/>
      <c r="T962" s="960"/>
      <c r="U962" s="962"/>
      <c r="V962" s="960"/>
      <c r="W962" s="960"/>
    </row>
    <row r="963" spans="1:23" ht="15.75" customHeight="1" x14ac:dyDescent="0.2">
      <c r="A963" s="958"/>
      <c r="B963" s="960"/>
      <c r="C963" s="960"/>
      <c r="D963" s="960"/>
      <c r="E963" s="960"/>
      <c r="F963" s="960"/>
      <c r="G963" s="960"/>
      <c r="H963" s="960"/>
      <c r="I963" s="960"/>
      <c r="J963" s="960"/>
      <c r="K963" s="960"/>
      <c r="L963" s="960"/>
      <c r="M963" s="960"/>
      <c r="N963" s="960"/>
      <c r="O963" s="960"/>
      <c r="P963" s="960"/>
      <c r="Q963" s="960"/>
      <c r="R963" s="960"/>
      <c r="S963" s="962"/>
      <c r="T963" s="960"/>
      <c r="U963" s="962"/>
      <c r="V963" s="960"/>
      <c r="W963" s="960"/>
    </row>
    <row r="964" spans="1:23" ht="15.75" customHeight="1" x14ac:dyDescent="0.2">
      <c r="A964" s="958"/>
      <c r="B964" s="960"/>
      <c r="C964" s="960"/>
      <c r="D964" s="960"/>
      <c r="E964" s="960"/>
      <c r="F964" s="960"/>
      <c r="G964" s="960"/>
      <c r="H964" s="960"/>
      <c r="I964" s="960"/>
      <c r="J964" s="960"/>
      <c r="K964" s="960"/>
      <c r="L964" s="960"/>
      <c r="M964" s="960"/>
      <c r="N964" s="960"/>
      <c r="O964" s="960"/>
      <c r="P964" s="960"/>
      <c r="Q964" s="960"/>
      <c r="R964" s="960"/>
      <c r="S964" s="962"/>
      <c r="T964" s="960"/>
      <c r="U964" s="962"/>
      <c r="V964" s="960"/>
      <c r="W964" s="960"/>
    </row>
    <row r="965" spans="1:23" ht="15.75" customHeight="1" x14ac:dyDescent="0.2">
      <c r="A965" s="958"/>
      <c r="B965" s="960"/>
      <c r="C965" s="960"/>
      <c r="D965" s="960"/>
      <c r="E965" s="960"/>
      <c r="F965" s="960"/>
      <c r="G965" s="960"/>
      <c r="H965" s="960"/>
      <c r="I965" s="960"/>
      <c r="J965" s="960"/>
      <c r="K965" s="960"/>
      <c r="L965" s="960"/>
      <c r="M965" s="960"/>
      <c r="N965" s="960"/>
      <c r="O965" s="960"/>
      <c r="P965" s="960"/>
      <c r="Q965" s="960"/>
      <c r="R965" s="960"/>
      <c r="S965" s="962"/>
      <c r="T965" s="960"/>
      <c r="U965" s="962"/>
      <c r="V965" s="960"/>
      <c r="W965" s="960"/>
    </row>
    <row r="966" spans="1:23" ht="15.75" customHeight="1" x14ac:dyDescent="0.2">
      <c r="A966" s="958"/>
      <c r="B966" s="960"/>
      <c r="C966" s="960"/>
      <c r="D966" s="960"/>
      <c r="E966" s="960"/>
      <c r="F966" s="960"/>
      <c r="G966" s="960"/>
      <c r="H966" s="960"/>
      <c r="I966" s="960"/>
      <c r="J966" s="960"/>
      <c r="K966" s="960"/>
      <c r="L966" s="960"/>
      <c r="M966" s="960"/>
      <c r="N966" s="960"/>
      <c r="O966" s="960"/>
      <c r="P966" s="960"/>
      <c r="Q966" s="960"/>
      <c r="R966" s="960"/>
      <c r="S966" s="962"/>
      <c r="T966" s="960"/>
      <c r="U966" s="962"/>
      <c r="V966" s="960"/>
      <c r="W966" s="960"/>
    </row>
    <row r="967" spans="1:23" ht="15.75" customHeight="1" x14ac:dyDescent="0.2">
      <c r="A967" s="958"/>
      <c r="B967" s="960"/>
      <c r="C967" s="960"/>
      <c r="D967" s="960"/>
      <c r="E967" s="960"/>
      <c r="F967" s="960"/>
      <c r="G967" s="960"/>
      <c r="H967" s="960"/>
      <c r="I967" s="960"/>
      <c r="J967" s="960"/>
      <c r="K967" s="960"/>
      <c r="L967" s="960"/>
      <c r="M967" s="960"/>
      <c r="N967" s="960"/>
      <c r="O967" s="960"/>
      <c r="P967" s="960"/>
      <c r="Q967" s="960"/>
      <c r="R967" s="960"/>
      <c r="S967" s="962"/>
      <c r="T967" s="960"/>
      <c r="U967" s="962"/>
      <c r="V967" s="960"/>
      <c r="W967" s="960"/>
    </row>
    <row r="968" spans="1:23" ht="15.75" customHeight="1" x14ac:dyDescent="0.2">
      <c r="A968" s="958"/>
      <c r="B968" s="960"/>
      <c r="C968" s="960"/>
      <c r="D968" s="960"/>
      <c r="E968" s="960"/>
      <c r="F968" s="960"/>
      <c r="G968" s="960"/>
      <c r="H968" s="960"/>
      <c r="I968" s="960"/>
      <c r="J968" s="960"/>
      <c r="K968" s="960"/>
      <c r="L968" s="960"/>
      <c r="M968" s="960"/>
      <c r="N968" s="960"/>
      <c r="O968" s="960"/>
      <c r="P968" s="960"/>
      <c r="Q968" s="960"/>
      <c r="R968" s="960"/>
      <c r="S968" s="962"/>
      <c r="T968" s="960"/>
      <c r="U968" s="962"/>
      <c r="V968" s="960"/>
      <c r="W968" s="960"/>
    </row>
    <row r="969" spans="1:23" ht="15.75" customHeight="1" x14ac:dyDescent="0.2">
      <c r="A969" s="958"/>
      <c r="B969" s="960"/>
      <c r="C969" s="960"/>
      <c r="D969" s="960"/>
      <c r="E969" s="960"/>
      <c r="F969" s="960"/>
      <c r="G969" s="960"/>
      <c r="H969" s="960"/>
      <c r="I969" s="960"/>
      <c r="J969" s="960"/>
      <c r="K969" s="960"/>
      <c r="L969" s="960"/>
      <c r="M969" s="960"/>
      <c r="N969" s="960"/>
      <c r="O969" s="960"/>
      <c r="P969" s="960"/>
      <c r="Q969" s="960"/>
      <c r="R969" s="960"/>
      <c r="S969" s="962"/>
      <c r="T969" s="960"/>
      <c r="U969" s="962"/>
      <c r="V969" s="960"/>
      <c r="W969" s="960"/>
    </row>
    <row r="970" spans="1:23" ht="15.75" customHeight="1" x14ac:dyDescent="0.2">
      <c r="A970" s="958"/>
      <c r="B970" s="960"/>
      <c r="C970" s="960"/>
      <c r="D970" s="960"/>
      <c r="E970" s="960"/>
      <c r="F970" s="960"/>
      <c r="G970" s="960"/>
      <c r="H970" s="960"/>
      <c r="I970" s="960"/>
      <c r="J970" s="960"/>
      <c r="K970" s="960"/>
      <c r="L970" s="960"/>
      <c r="M970" s="960"/>
      <c r="N970" s="960"/>
      <c r="O970" s="960"/>
      <c r="P970" s="960"/>
      <c r="Q970" s="960"/>
      <c r="R970" s="960"/>
      <c r="S970" s="962"/>
      <c r="T970" s="960"/>
      <c r="U970" s="962"/>
      <c r="V970" s="960"/>
      <c r="W970" s="960"/>
    </row>
    <row r="971" spans="1:23" ht="15.75" customHeight="1" x14ac:dyDescent="0.2">
      <c r="A971" s="958"/>
      <c r="B971" s="960"/>
      <c r="C971" s="960"/>
      <c r="D971" s="960"/>
      <c r="E971" s="960"/>
      <c r="F971" s="960"/>
      <c r="G971" s="960"/>
      <c r="H971" s="960"/>
      <c r="I971" s="960"/>
      <c r="J971" s="960"/>
      <c r="K971" s="960"/>
      <c r="L971" s="960"/>
      <c r="M971" s="960"/>
      <c r="N971" s="960"/>
      <c r="O971" s="960"/>
      <c r="P971" s="960"/>
      <c r="Q971" s="960"/>
      <c r="R971" s="960"/>
      <c r="S971" s="962"/>
      <c r="T971" s="960"/>
      <c r="U971" s="962"/>
      <c r="V971" s="960"/>
      <c r="W971" s="960"/>
    </row>
    <row r="972" spans="1:23" ht="15.75" customHeight="1" x14ac:dyDescent="0.2">
      <c r="A972" s="958"/>
      <c r="B972" s="960"/>
      <c r="C972" s="960"/>
      <c r="D972" s="960"/>
      <c r="E972" s="960"/>
      <c r="F972" s="960"/>
      <c r="G972" s="960"/>
      <c r="H972" s="960"/>
      <c r="I972" s="960"/>
      <c r="J972" s="960"/>
      <c r="K972" s="960"/>
      <c r="L972" s="960"/>
      <c r="M972" s="960"/>
      <c r="N972" s="960"/>
      <c r="O972" s="960"/>
      <c r="P972" s="960"/>
      <c r="Q972" s="960"/>
      <c r="R972" s="960"/>
      <c r="S972" s="962"/>
      <c r="T972" s="960"/>
      <c r="U972" s="962"/>
      <c r="V972" s="960"/>
      <c r="W972" s="960"/>
    </row>
    <row r="973" spans="1:23" ht="15.75" customHeight="1" x14ac:dyDescent="0.2">
      <c r="A973" s="958"/>
      <c r="B973" s="960"/>
      <c r="C973" s="960"/>
      <c r="D973" s="960"/>
      <c r="E973" s="960"/>
      <c r="F973" s="960"/>
      <c r="G973" s="960"/>
      <c r="H973" s="960"/>
      <c r="I973" s="960"/>
      <c r="J973" s="960"/>
      <c r="K973" s="960"/>
      <c r="L973" s="960"/>
      <c r="M973" s="960"/>
      <c r="N973" s="960"/>
      <c r="O973" s="960"/>
      <c r="P973" s="960"/>
      <c r="Q973" s="960"/>
      <c r="R973" s="960"/>
      <c r="S973" s="962"/>
      <c r="T973" s="960"/>
      <c r="U973" s="962"/>
      <c r="V973" s="960"/>
      <c r="W973" s="960"/>
    </row>
    <row r="974" spans="1:23" ht="15.75" customHeight="1" x14ac:dyDescent="0.2">
      <c r="A974" s="958"/>
      <c r="B974" s="960"/>
      <c r="C974" s="960"/>
      <c r="D974" s="960"/>
      <c r="E974" s="960"/>
      <c r="F974" s="960"/>
      <c r="G974" s="960"/>
      <c r="H974" s="960"/>
      <c r="I974" s="960"/>
      <c r="J974" s="960"/>
      <c r="K974" s="960"/>
      <c r="L974" s="960"/>
      <c r="M974" s="960"/>
      <c r="N974" s="960"/>
      <c r="O974" s="960"/>
      <c r="P974" s="960"/>
      <c r="Q974" s="960"/>
      <c r="R974" s="960"/>
      <c r="S974" s="962"/>
      <c r="T974" s="960"/>
      <c r="U974" s="962"/>
      <c r="V974" s="960"/>
      <c r="W974" s="960"/>
    </row>
    <row r="975" spans="1:23" ht="15.75" customHeight="1" x14ac:dyDescent="0.2">
      <c r="A975" s="958"/>
      <c r="B975" s="960"/>
      <c r="C975" s="960"/>
      <c r="D975" s="960"/>
      <c r="E975" s="960"/>
      <c r="F975" s="960"/>
      <c r="G975" s="960"/>
      <c r="H975" s="960"/>
      <c r="I975" s="960"/>
      <c r="J975" s="960"/>
      <c r="K975" s="960"/>
      <c r="L975" s="960"/>
      <c r="M975" s="960"/>
      <c r="N975" s="960"/>
      <c r="O975" s="960"/>
      <c r="P975" s="960"/>
      <c r="Q975" s="960"/>
      <c r="R975" s="960"/>
      <c r="S975" s="962"/>
      <c r="T975" s="960"/>
      <c r="U975" s="962"/>
      <c r="V975" s="960"/>
      <c r="W975" s="960"/>
    </row>
    <row r="976" spans="1:23" ht="15.75" customHeight="1" x14ac:dyDescent="0.2">
      <c r="A976" s="958"/>
      <c r="B976" s="960"/>
      <c r="C976" s="960"/>
      <c r="D976" s="960"/>
      <c r="E976" s="960"/>
      <c r="F976" s="960"/>
      <c r="G976" s="960"/>
      <c r="H976" s="960"/>
      <c r="I976" s="960"/>
      <c r="J976" s="960"/>
      <c r="K976" s="960"/>
      <c r="L976" s="960"/>
      <c r="M976" s="960"/>
      <c r="N976" s="960"/>
      <c r="O976" s="960"/>
      <c r="P976" s="960"/>
      <c r="Q976" s="960"/>
      <c r="R976" s="960"/>
      <c r="S976" s="962"/>
      <c r="T976" s="960"/>
      <c r="U976" s="962"/>
      <c r="V976" s="960"/>
      <c r="W976" s="960"/>
    </row>
    <row r="977" spans="1:23" ht="15.75" customHeight="1" x14ac:dyDescent="0.2">
      <c r="A977" s="958"/>
      <c r="B977" s="960"/>
      <c r="C977" s="960"/>
      <c r="D977" s="960"/>
      <c r="E977" s="960"/>
      <c r="F977" s="960"/>
      <c r="G977" s="960"/>
      <c r="H977" s="960"/>
      <c r="I977" s="960"/>
      <c r="J977" s="960"/>
      <c r="K977" s="960"/>
      <c r="L977" s="960"/>
      <c r="M977" s="960"/>
      <c r="N977" s="960"/>
      <c r="O977" s="960"/>
      <c r="P977" s="960"/>
      <c r="Q977" s="960"/>
      <c r="R977" s="960"/>
      <c r="S977" s="962"/>
      <c r="T977" s="960"/>
      <c r="U977" s="962"/>
      <c r="V977" s="960"/>
      <c r="W977" s="960"/>
    </row>
    <row r="978" spans="1:23" ht="15.75" customHeight="1" x14ac:dyDescent="0.2">
      <c r="A978" s="958"/>
      <c r="B978" s="960"/>
      <c r="C978" s="960"/>
      <c r="D978" s="960"/>
      <c r="E978" s="960"/>
      <c r="F978" s="960"/>
      <c r="G978" s="960"/>
      <c r="H978" s="960"/>
      <c r="I978" s="960"/>
      <c r="J978" s="960"/>
      <c r="K978" s="960"/>
      <c r="L978" s="960"/>
      <c r="M978" s="960"/>
      <c r="N978" s="960"/>
      <c r="O978" s="960"/>
      <c r="P978" s="960"/>
      <c r="Q978" s="960"/>
      <c r="R978" s="960"/>
      <c r="S978" s="962"/>
      <c r="T978" s="960"/>
      <c r="U978" s="962"/>
      <c r="V978" s="960"/>
      <c r="W978" s="960"/>
    </row>
    <row r="979" spans="1:23" ht="15.75" customHeight="1" x14ac:dyDescent="0.2">
      <c r="A979" s="958"/>
      <c r="B979" s="960"/>
      <c r="C979" s="960"/>
      <c r="D979" s="960"/>
      <c r="E979" s="960"/>
      <c r="F979" s="960"/>
      <c r="G979" s="960"/>
      <c r="H979" s="960"/>
      <c r="I979" s="960"/>
      <c r="J979" s="960"/>
      <c r="K979" s="960"/>
      <c r="L979" s="960"/>
      <c r="M979" s="960"/>
      <c r="N979" s="960"/>
      <c r="O979" s="960"/>
      <c r="P979" s="960"/>
      <c r="Q979" s="960"/>
      <c r="R979" s="960"/>
      <c r="S979" s="962"/>
      <c r="T979" s="960"/>
      <c r="U979" s="962"/>
      <c r="V979" s="960"/>
      <c r="W979" s="960"/>
    </row>
    <row r="980" spans="1:23" ht="15.75" customHeight="1" x14ac:dyDescent="0.2">
      <c r="A980" s="958"/>
      <c r="B980" s="960"/>
      <c r="C980" s="960"/>
      <c r="D980" s="960"/>
      <c r="E980" s="960"/>
      <c r="F980" s="960"/>
      <c r="G980" s="960"/>
      <c r="H980" s="960"/>
      <c r="I980" s="960"/>
      <c r="J980" s="960"/>
      <c r="K980" s="960"/>
      <c r="L980" s="960"/>
      <c r="M980" s="960"/>
      <c r="N980" s="960"/>
      <c r="O980" s="960"/>
      <c r="P980" s="960"/>
      <c r="Q980" s="960"/>
      <c r="R980" s="960"/>
      <c r="S980" s="962"/>
      <c r="T980" s="960"/>
      <c r="U980" s="962"/>
      <c r="V980" s="960"/>
      <c r="W980" s="960"/>
    </row>
    <row r="981" spans="1:23" ht="15.75" customHeight="1" x14ac:dyDescent="0.2">
      <c r="A981" s="958"/>
      <c r="B981" s="960"/>
      <c r="C981" s="960"/>
      <c r="D981" s="960"/>
      <c r="E981" s="960"/>
      <c r="F981" s="960"/>
      <c r="G981" s="960"/>
      <c r="H981" s="960"/>
      <c r="I981" s="960"/>
      <c r="J981" s="960"/>
      <c r="K981" s="960"/>
      <c r="L981" s="960"/>
      <c r="M981" s="960"/>
      <c r="N981" s="960"/>
      <c r="O981" s="960"/>
      <c r="P981" s="960"/>
      <c r="Q981" s="960"/>
      <c r="R981" s="960"/>
      <c r="S981" s="962"/>
      <c r="T981" s="960"/>
      <c r="U981" s="962"/>
      <c r="V981" s="960"/>
      <c r="W981" s="960"/>
    </row>
    <row r="982" spans="1:23" ht="15.75" customHeight="1" x14ac:dyDescent="0.2">
      <c r="A982" s="958"/>
      <c r="B982" s="960"/>
      <c r="C982" s="960"/>
      <c r="D982" s="960"/>
      <c r="E982" s="960"/>
      <c r="F982" s="960"/>
      <c r="G982" s="960"/>
      <c r="H982" s="960"/>
      <c r="I982" s="960"/>
      <c r="J982" s="960"/>
      <c r="K982" s="960"/>
      <c r="L982" s="960"/>
      <c r="M982" s="960"/>
      <c r="N982" s="960"/>
      <c r="O982" s="960"/>
      <c r="P982" s="960"/>
      <c r="Q982" s="960"/>
      <c r="R982" s="960"/>
      <c r="S982" s="962"/>
      <c r="T982" s="960"/>
      <c r="U982" s="962"/>
      <c r="V982" s="960"/>
      <c r="W982" s="960"/>
    </row>
    <row r="983" spans="1:23" ht="15.75" customHeight="1" x14ac:dyDescent="0.2">
      <c r="A983" s="958"/>
      <c r="B983" s="960"/>
      <c r="C983" s="960"/>
      <c r="D983" s="960"/>
      <c r="E983" s="960"/>
      <c r="F983" s="960"/>
      <c r="G983" s="960"/>
      <c r="H983" s="960"/>
      <c r="I983" s="960"/>
      <c r="J983" s="960"/>
      <c r="K983" s="960"/>
      <c r="L983" s="960"/>
      <c r="M983" s="960"/>
      <c r="N983" s="960"/>
      <c r="O983" s="960"/>
      <c r="P983" s="960"/>
      <c r="Q983" s="960"/>
      <c r="R983" s="960"/>
      <c r="S983" s="962"/>
      <c r="T983" s="960"/>
      <c r="U983" s="962"/>
      <c r="V983" s="960"/>
      <c r="W983" s="960"/>
    </row>
    <row r="984" spans="1:23" ht="15.75" customHeight="1" x14ac:dyDescent="0.2">
      <c r="A984" s="958"/>
      <c r="B984" s="960"/>
      <c r="C984" s="960"/>
      <c r="D984" s="960"/>
      <c r="E984" s="960"/>
      <c r="F984" s="960"/>
      <c r="G984" s="960"/>
      <c r="H984" s="960"/>
      <c r="I984" s="960"/>
      <c r="J984" s="960"/>
      <c r="K984" s="960"/>
      <c r="L984" s="960"/>
      <c r="M984" s="960"/>
      <c r="N984" s="960"/>
      <c r="O984" s="960"/>
      <c r="P984" s="960"/>
      <c r="Q984" s="960"/>
      <c r="R984" s="960"/>
      <c r="S984" s="962"/>
      <c r="T984" s="960"/>
      <c r="U984" s="962"/>
      <c r="V984" s="960"/>
      <c r="W984" s="960"/>
    </row>
    <row r="985" spans="1:23" ht="15.75" customHeight="1" x14ac:dyDescent="0.2">
      <c r="A985" s="958"/>
      <c r="B985" s="960"/>
      <c r="C985" s="960"/>
      <c r="D985" s="960"/>
      <c r="E985" s="960"/>
      <c r="F985" s="960"/>
      <c r="G985" s="960"/>
      <c r="H985" s="960"/>
      <c r="I985" s="960"/>
      <c r="J985" s="960"/>
      <c r="K985" s="960"/>
      <c r="L985" s="960"/>
      <c r="M985" s="960"/>
      <c r="N985" s="960"/>
      <c r="O985" s="960"/>
      <c r="P985" s="960"/>
      <c r="Q985" s="960"/>
      <c r="R985" s="960"/>
      <c r="S985" s="962"/>
      <c r="T985" s="960"/>
      <c r="U985" s="962"/>
      <c r="V985" s="960"/>
      <c r="W985" s="960"/>
    </row>
    <row r="986" spans="1:23" ht="15.75" customHeight="1" x14ac:dyDescent="0.2">
      <c r="A986" s="958"/>
      <c r="B986" s="960"/>
      <c r="C986" s="960"/>
      <c r="D986" s="960"/>
      <c r="E986" s="960"/>
      <c r="F986" s="960"/>
      <c r="G986" s="960"/>
      <c r="H986" s="960"/>
      <c r="I986" s="960"/>
      <c r="J986" s="960"/>
      <c r="K986" s="960"/>
      <c r="L986" s="960"/>
      <c r="M986" s="960"/>
      <c r="N986" s="960"/>
      <c r="O986" s="960"/>
      <c r="P986" s="960"/>
      <c r="Q986" s="960"/>
      <c r="R986" s="960"/>
      <c r="S986" s="962"/>
      <c r="T986" s="960"/>
      <c r="U986" s="962"/>
      <c r="V986" s="960"/>
      <c r="W986" s="960"/>
    </row>
    <row r="987" spans="1:23" ht="15.75" customHeight="1" x14ac:dyDescent="0.2">
      <c r="A987" s="958"/>
      <c r="B987" s="960"/>
      <c r="C987" s="960"/>
      <c r="D987" s="960"/>
      <c r="E987" s="960"/>
      <c r="F987" s="960"/>
      <c r="G987" s="960"/>
      <c r="H987" s="960"/>
      <c r="I987" s="960"/>
      <c r="J987" s="960"/>
      <c r="K987" s="960"/>
      <c r="L987" s="960"/>
      <c r="M987" s="960"/>
      <c r="N987" s="960"/>
      <c r="O987" s="960"/>
      <c r="P987" s="960"/>
      <c r="Q987" s="960"/>
      <c r="R987" s="960"/>
      <c r="S987" s="962"/>
      <c r="T987" s="960"/>
      <c r="U987" s="962"/>
      <c r="V987" s="960"/>
      <c r="W987" s="960"/>
    </row>
    <row r="988" spans="1:23" ht="15.75" customHeight="1" x14ac:dyDescent="0.2">
      <c r="A988" s="958"/>
      <c r="B988" s="960"/>
      <c r="C988" s="960"/>
      <c r="D988" s="960"/>
      <c r="E988" s="960"/>
      <c r="F988" s="960"/>
      <c r="G988" s="960"/>
      <c r="H988" s="960"/>
      <c r="I988" s="960"/>
      <c r="J988" s="960"/>
      <c r="K988" s="960"/>
      <c r="L988" s="960"/>
      <c r="M988" s="960"/>
      <c r="N988" s="960"/>
      <c r="O988" s="960"/>
      <c r="P988" s="960"/>
      <c r="Q988" s="960"/>
      <c r="R988" s="960"/>
      <c r="S988" s="962"/>
      <c r="T988" s="960"/>
      <c r="U988" s="962"/>
      <c r="V988" s="960"/>
      <c r="W988" s="960"/>
    </row>
    <row r="989" spans="1:23" ht="15.75" customHeight="1" x14ac:dyDescent="0.2">
      <c r="A989" s="958"/>
      <c r="B989" s="960"/>
      <c r="C989" s="960"/>
      <c r="D989" s="960"/>
      <c r="E989" s="960"/>
      <c r="F989" s="960"/>
      <c r="G989" s="960"/>
      <c r="H989" s="960"/>
      <c r="I989" s="960"/>
      <c r="J989" s="960"/>
      <c r="K989" s="960"/>
      <c r="L989" s="960"/>
      <c r="M989" s="960"/>
      <c r="N989" s="960"/>
      <c r="O989" s="960"/>
      <c r="P989" s="960"/>
      <c r="Q989" s="960"/>
      <c r="R989" s="960"/>
      <c r="S989" s="962"/>
      <c r="T989" s="960"/>
      <c r="U989" s="962"/>
      <c r="V989" s="960"/>
      <c r="W989" s="960"/>
    </row>
    <row r="990" spans="1:23" ht="15.75" customHeight="1" x14ac:dyDescent="0.2">
      <c r="A990" s="958"/>
      <c r="B990" s="960"/>
      <c r="C990" s="960"/>
      <c r="D990" s="960"/>
      <c r="E990" s="960"/>
      <c r="F990" s="960"/>
      <c r="G990" s="960"/>
      <c r="H990" s="960"/>
      <c r="I990" s="960"/>
      <c r="J990" s="960"/>
      <c r="K990" s="960"/>
      <c r="L990" s="960"/>
      <c r="M990" s="960"/>
      <c r="N990" s="960"/>
      <c r="O990" s="960"/>
      <c r="P990" s="960"/>
      <c r="Q990" s="960"/>
      <c r="R990" s="960"/>
      <c r="S990" s="962"/>
      <c r="T990" s="960"/>
      <c r="U990" s="962"/>
      <c r="V990" s="960"/>
      <c r="W990" s="960"/>
    </row>
    <row r="991" spans="1:23" ht="15.75" customHeight="1" x14ac:dyDescent="0.2">
      <c r="A991" s="958"/>
      <c r="B991" s="960"/>
      <c r="C991" s="960"/>
      <c r="D991" s="960"/>
      <c r="E991" s="960"/>
      <c r="F991" s="960"/>
      <c r="G991" s="960"/>
      <c r="H991" s="960"/>
      <c r="I991" s="960"/>
      <c r="J991" s="960"/>
      <c r="K991" s="960"/>
      <c r="L991" s="960"/>
      <c r="M991" s="960"/>
      <c r="N991" s="960"/>
      <c r="O991" s="960"/>
      <c r="P991" s="960"/>
      <c r="Q991" s="960"/>
      <c r="R991" s="960"/>
      <c r="S991" s="962"/>
      <c r="T991" s="960"/>
      <c r="U991" s="962"/>
      <c r="V991" s="960"/>
      <c r="W991" s="960"/>
    </row>
    <row r="992" spans="1:23" ht="15.75" customHeight="1" x14ac:dyDescent="0.2">
      <c r="A992" s="958"/>
      <c r="B992" s="960"/>
      <c r="C992" s="960"/>
      <c r="D992" s="960"/>
      <c r="E992" s="960"/>
      <c r="F992" s="960"/>
      <c r="G992" s="960"/>
      <c r="H992" s="960"/>
      <c r="I992" s="960"/>
      <c r="J992" s="960"/>
      <c r="K992" s="960"/>
      <c r="L992" s="960"/>
      <c r="M992" s="960"/>
      <c r="N992" s="960"/>
      <c r="O992" s="960"/>
      <c r="P992" s="960"/>
      <c r="Q992" s="960"/>
      <c r="R992" s="960"/>
      <c r="S992" s="962"/>
      <c r="T992" s="960"/>
      <c r="U992" s="962"/>
      <c r="V992" s="960"/>
      <c r="W992" s="960"/>
    </row>
    <row r="993" spans="1:23" ht="15.75" customHeight="1" x14ac:dyDescent="0.2">
      <c r="A993" s="958"/>
      <c r="B993" s="960"/>
      <c r="C993" s="960"/>
      <c r="D993" s="960"/>
      <c r="E993" s="960"/>
      <c r="F993" s="960"/>
      <c r="G993" s="960"/>
      <c r="H993" s="960"/>
      <c r="I993" s="960"/>
      <c r="J993" s="960"/>
      <c r="K993" s="960"/>
      <c r="L993" s="960"/>
      <c r="M993" s="960"/>
      <c r="N993" s="960"/>
      <c r="O993" s="960"/>
      <c r="P993" s="960"/>
      <c r="Q993" s="960"/>
      <c r="R993" s="960"/>
      <c r="S993" s="962"/>
      <c r="T993" s="960"/>
      <c r="U993" s="962"/>
      <c r="V993" s="960"/>
      <c r="W993" s="960"/>
    </row>
    <row r="994" spans="1:23" ht="15.75" customHeight="1" x14ac:dyDescent="0.2">
      <c r="A994" s="958"/>
      <c r="B994" s="960"/>
      <c r="C994" s="960"/>
      <c r="D994" s="960"/>
      <c r="E994" s="960"/>
      <c r="F994" s="960"/>
      <c r="G994" s="960"/>
      <c r="H994" s="960"/>
      <c r="I994" s="960"/>
      <c r="J994" s="960"/>
      <c r="K994" s="960"/>
      <c r="L994" s="960"/>
      <c r="M994" s="960"/>
      <c r="N994" s="960"/>
      <c r="O994" s="960"/>
      <c r="P994" s="960"/>
      <c r="Q994" s="960"/>
      <c r="R994" s="960"/>
      <c r="S994" s="962"/>
      <c r="T994" s="960"/>
      <c r="U994" s="962"/>
      <c r="V994" s="960"/>
      <c r="W994" s="960"/>
    </row>
    <row r="995" spans="1:23" ht="15.75" customHeight="1" x14ac:dyDescent="0.2">
      <c r="A995" s="958"/>
      <c r="B995" s="960"/>
      <c r="C995" s="960"/>
      <c r="D995" s="960"/>
      <c r="E995" s="960"/>
      <c r="F995" s="960"/>
      <c r="G995" s="960"/>
      <c r="H995" s="960"/>
      <c r="I995" s="960"/>
      <c r="J995" s="960"/>
      <c r="K995" s="960"/>
      <c r="L995" s="960"/>
      <c r="M995" s="960"/>
      <c r="N995" s="960"/>
      <c r="O995" s="960"/>
      <c r="P995" s="960"/>
      <c r="Q995" s="960"/>
      <c r="R995" s="960"/>
      <c r="S995" s="962"/>
      <c r="T995" s="960"/>
      <c r="U995" s="962"/>
      <c r="V995" s="960"/>
      <c r="W995" s="960"/>
    </row>
    <row r="996" spans="1:23" ht="15.75" customHeight="1" x14ac:dyDescent="0.2">
      <c r="A996" s="958"/>
      <c r="B996" s="960"/>
      <c r="C996" s="960"/>
      <c r="D996" s="960"/>
      <c r="E996" s="960"/>
      <c r="F996" s="960"/>
      <c r="G996" s="960"/>
      <c r="H996" s="960"/>
      <c r="I996" s="960"/>
      <c r="J996" s="960"/>
      <c r="K996" s="960"/>
      <c r="L996" s="960"/>
      <c r="M996" s="960"/>
      <c r="N996" s="960"/>
      <c r="O996" s="960"/>
      <c r="P996" s="960"/>
      <c r="Q996" s="960"/>
      <c r="R996" s="960"/>
      <c r="S996" s="962"/>
      <c r="T996" s="960"/>
      <c r="U996" s="962"/>
      <c r="V996" s="960"/>
      <c r="W996" s="960"/>
    </row>
    <row r="997" spans="1:23" ht="15.75" customHeight="1" x14ac:dyDescent="0.2">
      <c r="A997" s="958"/>
      <c r="B997" s="960"/>
      <c r="C997" s="960"/>
      <c r="D997" s="960"/>
      <c r="E997" s="960"/>
      <c r="F997" s="960"/>
      <c r="G997" s="960"/>
      <c r="H997" s="960"/>
      <c r="I997" s="960"/>
      <c r="J997" s="960"/>
      <c r="K997" s="960"/>
      <c r="L997" s="960"/>
      <c r="M997" s="960"/>
      <c r="N997" s="960"/>
      <c r="O997" s="960"/>
      <c r="P997" s="960"/>
      <c r="Q997" s="960"/>
      <c r="R997" s="960"/>
      <c r="S997" s="962"/>
      <c r="T997" s="960"/>
      <c r="U997" s="962"/>
      <c r="V997" s="960"/>
      <c r="W997" s="960"/>
    </row>
    <row r="998" spans="1:23" ht="15.75" customHeight="1" x14ac:dyDescent="0.2">
      <c r="A998" s="958"/>
      <c r="B998" s="960"/>
      <c r="C998" s="960"/>
      <c r="D998" s="960"/>
      <c r="E998" s="960"/>
      <c r="F998" s="960"/>
      <c r="G998" s="960"/>
      <c r="H998" s="960"/>
      <c r="I998" s="960"/>
      <c r="J998" s="960"/>
      <c r="K998" s="960"/>
      <c r="L998" s="960"/>
      <c r="M998" s="960"/>
      <c r="N998" s="960"/>
      <c r="O998" s="960"/>
      <c r="P998" s="960"/>
      <c r="Q998" s="960"/>
      <c r="R998" s="960"/>
      <c r="S998" s="962"/>
      <c r="T998" s="960"/>
      <c r="U998" s="962"/>
      <c r="V998" s="960"/>
      <c r="W998" s="960"/>
    </row>
    <row r="999" spans="1:23" ht="15.75" customHeight="1" x14ac:dyDescent="0.2">
      <c r="A999" s="958"/>
      <c r="B999" s="960"/>
      <c r="C999" s="960"/>
      <c r="D999" s="960"/>
      <c r="E999" s="960"/>
      <c r="F999" s="960"/>
      <c r="G999" s="960"/>
      <c r="H999" s="960"/>
      <c r="I999" s="960"/>
      <c r="J999" s="960"/>
      <c r="K999" s="960"/>
      <c r="L999" s="960"/>
      <c r="M999" s="960"/>
      <c r="N999" s="960"/>
      <c r="O999" s="960"/>
      <c r="P999" s="960"/>
      <c r="Q999" s="960"/>
      <c r="R999" s="960"/>
      <c r="S999" s="962"/>
      <c r="T999" s="960"/>
      <c r="U999" s="962"/>
      <c r="V999" s="960"/>
      <c r="W999" s="960"/>
    </row>
    <row r="1000" spans="1:23" ht="15.75" customHeight="1" x14ac:dyDescent="0.2">
      <c r="A1000" s="958"/>
      <c r="B1000" s="960"/>
      <c r="C1000" s="960"/>
      <c r="D1000" s="960"/>
      <c r="E1000" s="960"/>
      <c r="F1000" s="960"/>
      <c r="G1000" s="960"/>
      <c r="H1000" s="960"/>
      <c r="I1000" s="960"/>
      <c r="J1000" s="960"/>
      <c r="K1000" s="960"/>
      <c r="L1000" s="960"/>
      <c r="M1000" s="960"/>
      <c r="N1000" s="960"/>
      <c r="O1000" s="960"/>
      <c r="P1000" s="960"/>
      <c r="Q1000" s="960"/>
      <c r="R1000" s="960"/>
      <c r="S1000" s="962"/>
      <c r="T1000" s="960"/>
      <c r="U1000" s="962"/>
      <c r="V1000" s="960"/>
      <c r="W1000" s="960"/>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902B4-3970-FE4A-B829-0C7AE5A5741F}">
  <dimension ref="A1:AV1000"/>
  <sheetViews>
    <sheetView workbookViewId="0"/>
  </sheetViews>
  <sheetFormatPr baseColWidth="10" defaultColWidth="14.5" defaultRowHeight="16" x14ac:dyDescent="0.2"/>
  <cols>
    <col min="1" max="1" width="18" customWidth="1"/>
    <col min="2" max="9" width="11.5" customWidth="1"/>
    <col min="10" max="11" width="10.5" customWidth="1"/>
    <col min="12" max="14" width="9.1640625" customWidth="1"/>
    <col min="15" max="17" width="10.5" customWidth="1"/>
    <col min="18" max="18" width="9.1640625" customWidth="1"/>
    <col min="19" max="21" width="9.5" customWidth="1"/>
    <col min="22" max="23" width="9.1640625" customWidth="1"/>
    <col min="24" max="24" width="10.5" customWidth="1"/>
    <col min="25" max="25" width="10.83203125" customWidth="1"/>
    <col min="26" max="26" width="10.5" customWidth="1"/>
    <col min="27" max="27" width="10.33203125" customWidth="1"/>
    <col min="28" max="29" width="10.5" bestFit="1" customWidth="1"/>
    <col min="30" max="30" width="11.83203125" customWidth="1"/>
    <col min="31" max="31" width="10.5" bestFit="1" customWidth="1"/>
    <col min="32" max="32" width="11.6640625" customWidth="1"/>
    <col min="33" max="33" width="10.5" bestFit="1" customWidth="1"/>
    <col min="34" max="48" width="8" customWidth="1"/>
  </cols>
  <sheetData>
    <row r="1" spans="1:48" x14ac:dyDescent="0.2">
      <c r="A1" s="958"/>
      <c r="B1" s="960"/>
      <c r="C1" s="960"/>
      <c r="D1" s="960"/>
      <c r="E1" s="960"/>
      <c r="F1" s="960"/>
      <c r="G1" s="960"/>
      <c r="H1" s="960"/>
      <c r="I1" s="960"/>
      <c r="J1" s="960"/>
      <c r="K1" s="960"/>
      <c r="L1" s="960"/>
      <c r="M1" s="960"/>
      <c r="N1" s="960"/>
      <c r="O1" s="960"/>
      <c r="P1" s="960"/>
      <c r="Q1" s="960"/>
      <c r="R1" s="960"/>
      <c r="S1" s="962"/>
      <c r="T1" s="960"/>
      <c r="U1" s="962"/>
      <c r="V1" s="960"/>
      <c r="W1" s="960"/>
    </row>
    <row r="2" spans="1:48" x14ac:dyDescent="0.2">
      <c r="A2" s="958" t="s">
        <v>812</v>
      </c>
      <c r="B2" s="967">
        <v>5</v>
      </c>
      <c r="C2" s="960" t="s">
        <v>816</v>
      </c>
      <c r="D2" s="960"/>
      <c r="E2" s="960"/>
      <c r="F2" s="960"/>
      <c r="G2" s="960"/>
      <c r="H2" s="960"/>
      <c r="I2" s="967"/>
      <c r="J2" s="960"/>
      <c r="K2" s="960"/>
      <c r="L2" s="960"/>
      <c r="M2" s="960"/>
      <c r="N2" s="960"/>
      <c r="O2" s="960"/>
      <c r="P2" s="960"/>
      <c r="Q2" s="960"/>
      <c r="R2" s="970" t="s">
        <v>814</v>
      </c>
      <c r="S2" s="962"/>
      <c r="T2" s="960"/>
      <c r="U2" s="962"/>
      <c r="V2" s="960"/>
      <c r="W2" s="960"/>
    </row>
    <row r="3" spans="1:48" x14ac:dyDescent="0.2">
      <c r="A3" s="958" t="s">
        <v>815</v>
      </c>
      <c r="B3" s="971">
        <v>32</v>
      </c>
      <c r="C3" s="960"/>
      <c r="D3" s="960"/>
      <c r="E3" s="960"/>
      <c r="F3" s="960"/>
      <c r="G3" s="972" t="s">
        <v>788</v>
      </c>
      <c r="H3" s="972"/>
      <c r="I3" s="973"/>
      <c r="J3" s="972"/>
      <c r="K3" s="960"/>
      <c r="L3" s="960"/>
      <c r="M3" s="960"/>
      <c r="N3" s="960"/>
      <c r="O3" s="960"/>
      <c r="P3" s="960"/>
      <c r="Q3" s="960"/>
      <c r="R3" s="972" t="s">
        <v>789</v>
      </c>
      <c r="S3" s="974"/>
      <c r="T3" s="975" t="s">
        <v>790</v>
      </c>
      <c r="U3" s="976"/>
      <c r="V3" s="975"/>
      <c r="W3" s="975"/>
    </row>
    <row r="4" spans="1:48" x14ac:dyDescent="0.2">
      <c r="A4" s="971" t="s">
        <v>791</v>
      </c>
      <c r="B4" s="971">
        <v>1</v>
      </c>
      <c r="C4" s="971">
        <v>1</v>
      </c>
      <c r="D4" s="971">
        <v>1</v>
      </c>
      <c r="E4" s="971">
        <v>1</v>
      </c>
      <c r="F4" s="971">
        <v>20</v>
      </c>
      <c r="G4" s="971">
        <v>20</v>
      </c>
      <c r="H4" s="971">
        <v>60</v>
      </c>
      <c r="I4" s="971">
        <v>60</v>
      </c>
      <c r="J4" s="971">
        <v>2</v>
      </c>
      <c r="K4" s="971">
        <v>2</v>
      </c>
      <c r="L4" s="971">
        <v>2</v>
      </c>
      <c r="M4" s="971">
        <v>2</v>
      </c>
      <c r="N4" s="971">
        <v>10</v>
      </c>
      <c r="O4" s="971">
        <v>10</v>
      </c>
      <c r="P4" s="971">
        <v>61</v>
      </c>
      <c r="Q4" s="971">
        <v>61</v>
      </c>
      <c r="R4" s="971">
        <v>37</v>
      </c>
      <c r="S4" s="971">
        <v>37</v>
      </c>
      <c r="T4" s="977">
        <v>34</v>
      </c>
      <c r="U4" s="977">
        <v>34</v>
      </c>
      <c r="V4" s="971"/>
      <c r="W4" s="971"/>
      <c r="X4" s="971"/>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row>
    <row r="5" spans="1:48" x14ac:dyDescent="0.2">
      <c r="A5" s="978" t="s">
        <v>792</v>
      </c>
      <c r="B5" s="978">
        <v>5001</v>
      </c>
      <c r="C5" s="978">
        <v>5001</v>
      </c>
      <c r="D5" s="978">
        <v>5001</v>
      </c>
      <c r="E5" s="978">
        <v>5001</v>
      </c>
      <c r="F5" s="978">
        <v>5020</v>
      </c>
      <c r="G5" s="978">
        <v>5020</v>
      </c>
      <c r="H5" s="978">
        <v>5060</v>
      </c>
      <c r="I5" s="978">
        <v>5060</v>
      </c>
      <c r="J5" s="978">
        <v>5002</v>
      </c>
      <c r="K5" s="978">
        <v>5002</v>
      </c>
      <c r="L5" s="978">
        <v>5002</v>
      </c>
      <c r="M5" s="978">
        <v>5002</v>
      </c>
      <c r="N5" s="978">
        <v>5010</v>
      </c>
      <c r="O5" s="978">
        <v>5010</v>
      </c>
      <c r="P5" s="978">
        <v>5061</v>
      </c>
      <c r="Q5" s="978">
        <v>5061</v>
      </c>
      <c r="R5" s="978">
        <v>5037</v>
      </c>
      <c r="S5" s="978">
        <v>5037</v>
      </c>
      <c r="T5" s="979">
        <v>5034</v>
      </c>
      <c r="U5" s="979">
        <v>5034</v>
      </c>
      <c r="V5" s="978"/>
      <c r="W5" s="978"/>
      <c r="X5" s="978"/>
      <c r="Y5" s="978"/>
      <c r="Z5" s="978"/>
      <c r="AA5" s="978"/>
      <c r="AB5" s="978"/>
      <c r="AC5" s="978"/>
      <c r="AD5" s="978"/>
      <c r="AE5" s="978"/>
      <c r="AF5" s="978"/>
      <c r="AG5" s="978"/>
      <c r="AH5" s="978"/>
      <c r="AI5" s="978"/>
      <c r="AJ5" s="978"/>
      <c r="AK5" s="978"/>
      <c r="AL5" s="978"/>
      <c r="AM5" s="978"/>
      <c r="AN5" s="978"/>
      <c r="AO5" s="978"/>
      <c r="AP5" s="978"/>
      <c r="AQ5" s="978"/>
      <c r="AR5" s="978"/>
      <c r="AS5" s="978"/>
      <c r="AT5" s="978"/>
      <c r="AU5" s="978"/>
      <c r="AV5" s="978"/>
    </row>
    <row r="6" spans="1:48" ht="45" customHeight="1" x14ac:dyDescent="0.2">
      <c r="A6" s="964" t="s">
        <v>793</v>
      </c>
      <c r="B6" s="976" t="s">
        <v>794</v>
      </c>
      <c r="C6" s="976" t="s">
        <v>795</v>
      </c>
      <c r="D6" s="976" t="s">
        <v>796</v>
      </c>
      <c r="E6" s="976" t="s">
        <v>797</v>
      </c>
      <c r="F6" s="976" t="s">
        <v>798</v>
      </c>
      <c r="G6" s="976" t="s">
        <v>799</v>
      </c>
      <c r="H6" s="976" t="s">
        <v>800</v>
      </c>
      <c r="I6" s="976" t="s">
        <v>801</v>
      </c>
      <c r="J6" s="976" t="s">
        <v>802</v>
      </c>
      <c r="K6" s="976" t="s">
        <v>803</v>
      </c>
      <c r="L6" s="976" t="s">
        <v>804</v>
      </c>
      <c r="M6" s="976" t="s">
        <v>805</v>
      </c>
      <c r="N6" s="976" t="s">
        <v>806</v>
      </c>
      <c r="O6" s="976" t="s">
        <v>807</v>
      </c>
      <c r="P6" s="976" t="s">
        <v>808</v>
      </c>
      <c r="Q6" s="976" t="s">
        <v>809</v>
      </c>
      <c r="R6" s="976" t="s">
        <v>810</v>
      </c>
      <c r="S6" s="976" t="s">
        <v>811</v>
      </c>
      <c r="T6" s="976" t="s">
        <v>833</v>
      </c>
      <c r="U6" s="976" t="s">
        <v>834</v>
      </c>
      <c r="V6" s="976" t="s">
        <v>835</v>
      </c>
      <c r="W6" s="976" t="s">
        <v>836</v>
      </c>
      <c r="X6" s="976" t="s">
        <v>837</v>
      </c>
      <c r="Y6" s="976" t="s">
        <v>838</v>
      </c>
      <c r="Z6" s="980"/>
      <c r="AA6" s="980"/>
      <c r="AB6" s="980"/>
      <c r="AC6" s="980"/>
      <c r="AD6" s="980"/>
      <c r="AE6" s="980"/>
      <c r="AF6" s="980"/>
      <c r="AG6" s="980"/>
      <c r="AH6" s="980"/>
      <c r="AI6" s="980"/>
      <c r="AJ6" s="980"/>
      <c r="AK6" s="980"/>
      <c r="AL6" s="980"/>
      <c r="AM6" s="980"/>
      <c r="AN6" s="980"/>
      <c r="AO6" s="980"/>
      <c r="AP6" s="980"/>
      <c r="AQ6" s="980"/>
      <c r="AR6" s="980"/>
      <c r="AS6" s="980"/>
      <c r="AT6" s="980"/>
      <c r="AU6" s="980"/>
      <c r="AV6" s="980"/>
    </row>
    <row r="7" spans="1:48" x14ac:dyDescent="0.2">
      <c r="A7" s="981">
        <v>0</v>
      </c>
      <c r="B7" s="962">
        <v>1.01</v>
      </c>
      <c r="C7" s="962">
        <v>1.01</v>
      </c>
      <c r="D7" s="960"/>
      <c r="E7" s="960"/>
      <c r="F7" s="960">
        <v>0.61</v>
      </c>
      <c r="G7" s="960">
        <v>0.61</v>
      </c>
      <c r="H7" s="960">
        <v>0.81</v>
      </c>
      <c r="I7" s="960">
        <v>0.81</v>
      </c>
      <c r="J7" s="960">
        <v>2.02</v>
      </c>
      <c r="K7" s="960">
        <v>2.02</v>
      </c>
      <c r="L7" s="962"/>
      <c r="M7" s="962"/>
      <c r="N7" s="962">
        <v>1.22</v>
      </c>
      <c r="O7" s="962">
        <v>1.22</v>
      </c>
      <c r="P7" s="962">
        <v>1.62</v>
      </c>
      <c r="Q7" s="962">
        <v>1.62</v>
      </c>
      <c r="R7" s="962">
        <v>411.00000000000006</v>
      </c>
      <c r="S7" s="962">
        <v>366</v>
      </c>
      <c r="T7" s="962">
        <v>34.25</v>
      </c>
      <c r="U7" s="962">
        <v>30.5</v>
      </c>
      <c r="V7" s="962">
        <v>41.1</v>
      </c>
      <c r="W7" s="962">
        <v>36.6</v>
      </c>
      <c r="X7" s="962">
        <v>102.75</v>
      </c>
      <c r="Y7" s="962">
        <v>91.5</v>
      </c>
      <c r="Z7" s="980"/>
      <c r="AA7" s="980"/>
      <c r="AB7" s="980"/>
      <c r="AC7" s="980"/>
      <c r="AD7" s="980"/>
      <c r="AE7" s="980"/>
      <c r="AF7" s="980"/>
      <c r="AG7" s="980"/>
      <c r="AH7" s="980"/>
      <c r="AI7" s="980"/>
      <c r="AJ7" s="980"/>
      <c r="AK7" s="980"/>
      <c r="AL7" s="980"/>
      <c r="AM7" s="980"/>
      <c r="AN7" s="980"/>
      <c r="AO7" s="980"/>
      <c r="AP7" s="980"/>
      <c r="AQ7" s="980"/>
      <c r="AR7" s="980"/>
      <c r="AS7" s="980"/>
      <c r="AT7" s="980"/>
      <c r="AU7" s="980"/>
      <c r="AV7" s="980"/>
    </row>
    <row r="8" spans="1:48" x14ac:dyDescent="0.2">
      <c r="A8" s="958">
        <v>1</v>
      </c>
      <c r="B8" s="960">
        <v>1.37</v>
      </c>
      <c r="C8" s="960">
        <v>1.22</v>
      </c>
      <c r="D8" s="960"/>
      <c r="E8" s="960"/>
      <c r="F8" s="960">
        <v>0.82</v>
      </c>
      <c r="G8" s="960">
        <v>0.73</v>
      </c>
      <c r="H8" s="960">
        <v>1.1000000000000001</v>
      </c>
      <c r="I8" s="960">
        <v>0.98</v>
      </c>
      <c r="J8" s="960">
        <v>2.74</v>
      </c>
      <c r="K8" s="960">
        <v>2.44</v>
      </c>
      <c r="L8" s="962"/>
      <c r="M8" s="962"/>
      <c r="N8" s="962">
        <v>1.64</v>
      </c>
      <c r="O8" s="962">
        <v>1.46</v>
      </c>
      <c r="P8" s="962">
        <v>2.2000000000000002</v>
      </c>
      <c r="Q8" s="962">
        <v>1.96</v>
      </c>
      <c r="R8" s="962">
        <v>411.00000000000006</v>
      </c>
      <c r="S8" s="962">
        <v>366</v>
      </c>
      <c r="T8" s="962">
        <v>34.25</v>
      </c>
      <c r="U8" s="962">
        <v>30.5</v>
      </c>
      <c r="V8" s="962">
        <v>41.1</v>
      </c>
      <c r="W8" s="962">
        <v>36.6</v>
      </c>
      <c r="X8" s="962">
        <v>102.75</v>
      </c>
      <c r="Y8" s="962">
        <v>91.5</v>
      </c>
    </row>
    <row r="9" spans="1:48" x14ac:dyDescent="0.2">
      <c r="A9" s="958">
        <v>2</v>
      </c>
      <c r="B9" s="960">
        <v>1.74</v>
      </c>
      <c r="C9" s="960">
        <v>1.44</v>
      </c>
      <c r="D9" s="960"/>
      <c r="E9" s="960"/>
      <c r="F9" s="960">
        <v>1.04</v>
      </c>
      <c r="G9" s="960">
        <v>0.86</v>
      </c>
      <c r="H9" s="960">
        <v>1.39</v>
      </c>
      <c r="I9" s="960">
        <v>1.1499999999999999</v>
      </c>
      <c r="J9" s="960">
        <v>3.48</v>
      </c>
      <c r="K9" s="960">
        <v>2.88</v>
      </c>
      <c r="L9" s="962"/>
      <c r="M9" s="962"/>
      <c r="N9" s="962">
        <v>2.08</v>
      </c>
      <c r="O9" s="962">
        <v>1.72</v>
      </c>
      <c r="P9" s="962">
        <v>2.78</v>
      </c>
      <c r="Q9" s="962">
        <v>2.2999999999999998</v>
      </c>
      <c r="R9" s="962">
        <v>522</v>
      </c>
      <c r="S9" s="962">
        <v>432</v>
      </c>
      <c r="T9" s="962">
        <v>43.5</v>
      </c>
      <c r="U9" s="962">
        <v>36</v>
      </c>
      <c r="V9" s="962">
        <v>52.199999999999996</v>
      </c>
      <c r="W9" s="962">
        <v>43.199999999999996</v>
      </c>
      <c r="X9" s="962">
        <v>130.5</v>
      </c>
      <c r="Y9" s="962">
        <v>108</v>
      </c>
    </row>
    <row r="10" spans="1:48" x14ac:dyDescent="0.2">
      <c r="A10" s="958">
        <v>3</v>
      </c>
      <c r="B10" s="960">
        <v>2.1</v>
      </c>
      <c r="C10" s="960">
        <v>1.65</v>
      </c>
      <c r="D10" s="960"/>
      <c r="E10" s="960"/>
      <c r="F10" s="960">
        <v>1.26</v>
      </c>
      <c r="G10" s="960">
        <v>0.99</v>
      </c>
      <c r="H10" s="960">
        <v>1.68</v>
      </c>
      <c r="I10" s="960">
        <v>1.32</v>
      </c>
      <c r="J10" s="960">
        <v>4.2</v>
      </c>
      <c r="K10" s="960">
        <v>3.3</v>
      </c>
      <c r="L10" s="962"/>
      <c r="M10" s="962"/>
      <c r="N10" s="962">
        <v>2.52</v>
      </c>
      <c r="O10" s="962">
        <v>1.98</v>
      </c>
      <c r="P10" s="962">
        <v>3.36</v>
      </c>
      <c r="Q10" s="962">
        <v>2.64</v>
      </c>
      <c r="R10" s="962">
        <v>630</v>
      </c>
      <c r="S10" s="962">
        <v>495</v>
      </c>
      <c r="T10" s="962">
        <v>52.5</v>
      </c>
      <c r="U10" s="962">
        <v>41.25</v>
      </c>
      <c r="V10" s="962">
        <v>63</v>
      </c>
      <c r="W10" s="962">
        <v>49.5</v>
      </c>
      <c r="X10" s="962">
        <v>157.5</v>
      </c>
      <c r="Y10" s="962">
        <v>123.75</v>
      </c>
    </row>
    <row r="11" spans="1:48" x14ac:dyDescent="0.2">
      <c r="A11" s="958">
        <v>4</v>
      </c>
      <c r="B11" s="960">
        <v>2.46</v>
      </c>
      <c r="C11" s="960">
        <v>1.86</v>
      </c>
      <c r="D11" s="960"/>
      <c r="E11" s="960"/>
      <c r="F11" s="960">
        <v>1.48</v>
      </c>
      <c r="G11" s="960">
        <v>1.1200000000000001</v>
      </c>
      <c r="H11" s="960">
        <v>1.97</v>
      </c>
      <c r="I11" s="960">
        <v>1.49</v>
      </c>
      <c r="J11" s="960">
        <v>4.92</v>
      </c>
      <c r="K11" s="960">
        <v>3.72</v>
      </c>
      <c r="L11" s="962"/>
      <c r="M11" s="962"/>
      <c r="N11" s="962">
        <v>2.96</v>
      </c>
      <c r="O11" s="962">
        <v>2.2400000000000002</v>
      </c>
      <c r="P11" s="962">
        <v>3.94</v>
      </c>
      <c r="Q11" s="962">
        <v>2.98</v>
      </c>
      <c r="R11" s="962">
        <v>738</v>
      </c>
      <c r="S11" s="962">
        <v>558</v>
      </c>
      <c r="T11" s="962">
        <v>61.5</v>
      </c>
      <c r="U11" s="962">
        <v>46.5</v>
      </c>
      <c r="V11" s="962">
        <v>73.8</v>
      </c>
      <c r="W11" s="962">
        <v>55.8</v>
      </c>
      <c r="X11" s="962">
        <v>184.5</v>
      </c>
      <c r="Y11" s="962">
        <v>139.5</v>
      </c>
    </row>
    <row r="12" spans="1:48" x14ac:dyDescent="0.2">
      <c r="A12" s="958">
        <v>5</v>
      </c>
      <c r="B12" s="960">
        <v>2.83</v>
      </c>
      <c r="C12" s="960">
        <v>2.08</v>
      </c>
      <c r="D12" s="960"/>
      <c r="E12" s="960"/>
      <c r="F12" s="960">
        <v>1.7</v>
      </c>
      <c r="G12" s="960">
        <v>1.25</v>
      </c>
      <c r="H12" s="960">
        <v>2.2599999999999998</v>
      </c>
      <c r="I12" s="960">
        <v>1.66</v>
      </c>
      <c r="J12" s="960">
        <v>5.66</v>
      </c>
      <c r="K12" s="960">
        <v>4.16</v>
      </c>
      <c r="L12" s="962"/>
      <c r="M12" s="962"/>
      <c r="N12" s="962">
        <v>3.4</v>
      </c>
      <c r="O12" s="962">
        <v>2.5</v>
      </c>
      <c r="P12" s="962">
        <v>4.5199999999999996</v>
      </c>
      <c r="Q12" s="962">
        <v>3.32</v>
      </c>
      <c r="R12" s="962">
        <v>849</v>
      </c>
      <c r="S12" s="962">
        <v>624</v>
      </c>
      <c r="T12" s="962">
        <v>70.75</v>
      </c>
      <c r="U12" s="962">
        <v>52</v>
      </c>
      <c r="V12" s="962">
        <v>84.899999999999991</v>
      </c>
      <c r="W12" s="962">
        <v>62.4</v>
      </c>
      <c r="X12" s="962">
        <v>212.25</v>
      </c>
      <c r="Y12" s="962">
        <v>156</v>
      </c>
    </row>
    <row r="13" spans="1:48" x14ac:dyDescent="0.2">
      <c r="A13" s="958">
        <v>6</v>
      </c>
      <c r="B13" s="960">
        <v>3.19</v>
      </c>
      <c r="C13" s="960">
        <v>2.29</v>
      </c>
      <c r="D13" s="960"/>
      <c r="E13" s="960"/>
      <c r="F13" s="960">
        <v>1.91</v>
      </c>
      <c r="G13" s="960">
        <v>1.37</v>
      </c>
      <c r="H13" s="960">
        <v>2.5499999999999998</v>
      </c>
      <c r="I13" s="960">
        <v>1.83</v>
      </c>
      <c r="J13" s="960">
        <v>6.38</v>
      </c>
      <c r="K13" s="960">
        <v>4.58</v>
      </c>
      <c r="L13" s="962"/>
      <c r="M13" s="962"/>
      <c r="N13" s="962">
        <v>3.82</v>
      </c>
      <c r="O13" s="962">
        <v>2.74</v>
      </c>
      <c r="P13" s="962">
        <v>5.0999999999999996</v>
      </c>
      <c r="Q13" s="962">
        <v>3.66</v>
      </c>
      <c r="R13" s="962">
        <v>957</v>
      </c>
      <c r="S13" s="962">
        <v>687</v>
      </c>
      <c r="T13" s="962">
        <v>79.75</v>
      </c>
      <c r="U13" s="962">
        <v>57.25</v>
      </c>
      <c r="V13" s="962">
        <v>95.7</v>
      </c>
      <c r="W13" s="962">
        <v>68.7</v>
      </c>
      <c r="X13" s="962">
        <v>239.25</v>
      </c>
      <c r="Y13" s="962">
        <v>171.75</v>
      </c>
    </row>
    <row r="14" spans="1:48" x14ac:dyDescent="0.2">
      <c r="A14" s="958">
        <v>7</v>
      </c>
      <c r="B14" s="960">
        <v>3.55</v>
      </c>
      <c r="C14" s="960">
        <v>2.5</v>
      </c>
      <c r="D14" s="960"/>
      <c r="E14" s="960"/>
      <c r="F14" s="960">
        <v>2.13</v>
      </c>
      <c r="G14" s="960">
        <v>1.5</v>
      </c>
      <c r="H14" s="960">
        <v>2.84</v>
      </c>
      <c r="I14" s="960">
        <v>2</v>
      </c>
      <c r="J14" s="960">
        <v>7.1</v>
      </c>
      <c r="K14" s="960">
        <v>5</v>
      </c>
      <c r="L14" s="962"/>
      <c r="M14" s="962"/>
      <c r="N14" s="962">
        <v>4.26</v>
      </c>
      <c r="O14" s="962">
        <v>3</v>
      </c>
      <c r="P14" s="962">
        <v>5.68</v>
      </c>
      <c r="Q14" s="962">
        <v>4</v>
      </c>
      <c r="R14" s="962">
        <v>1065</v>
      </c>
      <c r="S14" s="962">
        <v>750</v>
      </c>
      <c r="T14" s="962">
        <v>88.75</v>
      </c>
      <c r="U14" s="962">
        <v>62.5</v>
      </c>
      <c r="V14" s="962">
        <v>106.5</v>
      </c>
      <c r="W14" s="962">
        <v>75</v>
      </c>
      <c r="X14" s="962">
        <v>266.25</v>
      </c>
      <c r="Y14" s="962">
        <v>187.5</v>
      </c>
    </row>
    <row r="15" spans="1:48" x14ac:dyDescent="0.2">
      <c r="A15" s="958">
        <v>8</v>
      </c>
      <c r="B15" s="960">
        <v>3.91</v>
      </c>
      <c r="C15" s="960">
        <v>2.72</v>
      </c>
      <c r="D15" s="960"/>
      <c r="E15" s="960"/>
      <c r="F15" s="960">
        <v>2.35</v>
      </c>
      <c r="G15" s="960">
        <v>1.63</v>
      </c>
      <c r="H15" s="960">
        <v>3.13</v>
      </c>
      <c r="I15" s="960">
        <v>2.1800000000000002</v>
      </c>
      <c r="J15" s="960">
        <v>7.82</v>
      </c>
      <c r="K15" s="960">
        <v>5.44</v>
      </c>
      <c r="L15" s="962"/>
      <c r="M15" s="962"/>
      <c r="N15" s="962">
        <v>4.7</v>
      </c>
      <c r="O15" s="962">
        <v>3.26</v>
      </c>
      <c r="P15" s="962">
        <v>6.26</v>
      </c>
      <c r="Q15" s="962">
        <v>4.3600000000000003</v>
      </c>
      <c r="R15" s="962">
        <v>1173</v>
      </c>
      <c r="S15" s="962">
        <v>816.00000000000011</v>
      </c>
      <c r="T15" s="962">
        <v>97.75</v>
      </c>
      <c r="U15" s="962">
        <v>68</v>
      </c>
      <c r="V15" s="962">
        <v>117.3</v>
      </c>
      <c r="W15" s="962">
        <v>81.599999999999994</v>
      </c>
      <c r="X15" s="962">
        <v>293.25</v>
      </c>
      <c r="Y15" s="962">
        <v>204</v>
      </c>
    </row>
    <row r="16" spans="1:48" x14ac:dyDescent="0.2">
      <c r="A16" s="958">
        <v>9</v>
      </c>
      <c r="B16" s="960">
        <v>4.28</v>
      </c>
      <c r="C16" s="960">
        <v>2.93</v>
      </c>
      <c r="D16" s="960"/>
      <c r="E16" s="960"/>
      <c r="F16" s="960">
        <v>2.57</v>
      </c>
      <c r="G16" s="960">
        <v>1.76</v>
      </c>
      <c r="H16" s="960">
        <v>3.42</v>
      </c>
      <c r="I16" s="960">
        <v>2.34</v>
      </c>
      <c r="J16" s="960">
        <v>8.56</v>
      </c>
      <c r="K16" s="960">
        <v>5.86</v>
      </c>
      <c r="L16" s="962"/>
      <c r="M16" s="962"/>
      <c r="N16" s="962">
        <v>5.14</v>
      </c>
      <c r="O16" s="962">
        <v>3.52</v>
      </c>
      <c r="P16" s="962">
        <v>6.84</v>
      </c>
      <c r="Q16" s="962">
        <v>4.68</v>
      </c>
      <c r="R16" s="962">
        <v>1284</v>
      </c>
      <c r="S16" s="962">
        <v>879</v>
      </c>
      <c r="T16" s="962">
        <v>107</v>
      </c>
      <c r="U16" s="962">
        <v>73.25</v>
      </c>
      <c r="V16" s="962">
        <v>128.4</v>
      </c>
      <c r="W16" s="962">
        <v>87.899999999999991</v>
      </c>
      <c r="X16" s="962">
        <v>321</v>
      </c>
      <c r="Y16" s="962">
        <v>219.75</v>
      </c>
    </row>
    <row r="17" spans="1:25" x14ac:dyDescent="0.2">
      <c r="A17" s="958">
        <v>10</v>
      </c>
      <c r="B17" s="960">
        <v>4.6399999999999997</v>
      </c>
      <c r="C17" s="960">
        <v>3.14</v>
      </c>
      <c r="D17" s="960"/>
      <c r="E17" s="960"/>
      <c r="F17" s="960">
        <v>2.78</v>
      </c>
      <c r="G17" s="960">
        <v>1.88</v>
      </c>
      <c r="H17" s="960">
        <v>3.71</v>
      </c>
      <c r="I17" s="960">
        <v>2.5099999999999998</v>
      </c>
      <c r="J17" s="960">
        <v>9.2799999999999994</v>
      </c>
      <c r="K17" s="960">
        <v>6.28</v>
      </c>
      <c r="L17" s="962"/>
      <c r="M17" s="962"/>
      <c r="N17" s="962">
        <v>5.56</v>
      </c>
      <c r="O17" s="962">
        <v>3.76</v>
      </c>
      <c r="P17" s="962">
        <v>7.42</v>
      </c>
      <c r="Q17" s="962">
        <v>5.0199999999999996</v>
      </c>
      <c r="R17" s="962">
        <v>1392</v>
      </c>
      <c r="S17" s="962">
        <v>942</v>
      </c>
      <c r="T17" s="962">
        <v>115.99999999999999</v>
      </c>
      <c r="U17" s="962">
        <v>78.5</v>
      </c>
      <c r="V17" s="962">
        <v>139.19999999999999</v>
      </c>
      <c r="W17" s="962">
        <v>94.2</v>
      </c>
      <c r="X17" s="962">
        <v>347.99999999999994</v>
      </c>
      <c r="Y17" s="962">
        <v>235.5</v>
      </c>
    </row>
    <row r="18" spans="1:25" x14ac:dyDescent="0.2">
      <c r="A18" s="958">
        <v>11</v>
      </c>
      <c r="B18" s="960">
        <v>5</v>
      </c>
      <c r="C18" s="960">
        <v>3.36</v>
      </c>
      <c r="D18" s="960"/>
      <c r="E18" s="960"/>
      <c r="F18" s="960">
        <v>3</v>
      </c>
      <c r="G18" s="960">
        <v>2.02</v>
      </c>
      <c r="H18" s="960">
        <v>4</v>
      </c>
      <c r="I18" s="960">
        <v>2.69</v>
      </c>
      <c r="J18" s="960">
        <v>10</v>
      </c>
      <c r="K18" s="960">
        <v>6.72</v>
      </c>
      <c r="L18" s="962"/>
      <c r="M18" s="962"/>
      <c r="N18" s="962">
        <v>6</v>
      </c>
      <c r="O18" s="962">
        <v>4.04</v>
      </c>
      <c r="P18" s="962">
        <v>8</v>
      </c>
      <c r="Q18" s="962">
        <v>5.38</v>
      </c>
      <c r="R18" s="962">
        <v>1500</v>
      </c>
      <c r="S18" s="962">
        <v>1008</v>
      </c>
      <c r="T18" s="962">
        <v>125</v>
      </c>
      <c r="U18" s="962">
        <v>84</v>
      </c>
      <c r="V18" s="962">
        <v>150</v>
      </c>
      <c r="W18" s="962">
        <v>100.8</v>
      </c>
      <c r="X18" s="962">
        <v>375</v>
      </c>
      <c r="Y18" s="962">
        <v>252</v>
      </c>
    </row>
    <row r="19" spans="1:25" x14ac:dyDescent="0.2">
      <c r="A19" s="958">
        <v>12</v>
      </c>
      <c r="B19" s="960">
        <v>5.37</v>
      </c>
      <c r="C19" s="960">
        <v>3.57</v>
      </c>
      <c r="D19" s="960"/>
      <c r="E19" s="960"/>
      <c r="F19" s="960">
        <v>3.22</v>
      </c>
      <c r="G19" s="960">
        <v>2.14</v>
      </c>
      <c r="H19" s="960">
        <v>4.3</v>
      </c>
      <c r="I19" s="960">
        <v>2.86</v>
      </c>
      <c r="J19" s="960">
        <v>10.74</v>
      </c>
      <c r="K19" s="960">
        <v>7.14</v>
      </c>
      <c r="L19" s="962"/>
      <c r="M19" s="962"/>
      <c r="N19" s="962">
        <v>6.44</v>
      </c>
      <c r="O19" s="962">
        <v>4.28</v>
      </c>
      <c r="P19" s="962">
        <v>8.6</v>
      </c>
      <c r="Q19" s="962">
        <v>5.72</v>
      </c>
      <c r="R19" s="962">
        <v>1611</v>
      </c>
      <c r="S19" s="962">
        <v>1071</v>
      </c>
      <c r="T19" s="962">
        <v>134.25</v>
      </c>
      <c r="U19" s="962">
        <v>89.25</v>
      </c>
      <c r="V19" s="962">
        <v>161.1</v>
      </c>
      <c r="W19" s="962">
        <v>107.1</v>
      </c>
      <c r="X19" s="962">
        <v>402.75</v>
      </c>
      <c r="Y19" s="962">
        <v>267.75</v>
      </c>
    </row>
    <row r="20" spans="1:25" x14ac:dyDescent="0.2">
      <c r="A20" s="958">
        <v>13</v>
      </c>
      <c r="B20" s="960">
        <v>5.73</v>
      </c>
      <c r="C20" s="960">
        <v>3.78</v>
      </c>
      <c r="D20" s="960"/>
      <c r="E20" s="960"/>
      <c r="F20" s="960">
        <v>3.44</v>
      </c>
      <c r="G20" s="960">
        <v>2.27</v>
      </c>
      <c r="H20" s="960">
        <v>4.58</v>
      </c>
      <c r="I20" s="960">
        <v>3.02</v>
      </c>
      <c r="J20" s="960">
        <v>11.46</v>
      </c>
      <c r="K20" s="960">
        <v>7.56</v>
      </c>
      <c r="L20" s="962"/>
      <c r="M20" s="962"/>
      <c r="N20" s="962">
        <v>6.88</v>
      </c>
      <c r="O20" s="962">
        <v>4.54</v>
      </c>
      <c r="P20" s="962">
        <v>9.16</v>
      </c>
      <c r="Q20" s="962">
        <v>6.04</v>
      </c>
      <c r="R20" s="962">
        <v>1719.0000000000002</v>
      </c>
      <c r="S20" s="962">
        <v>1134</v>
      </c>
      <c r="T20" s="962">
        <v>143.25</v>
      </c>
      <c r="U20" s="962">
        <v>94.5</v>
      </c>
      <c r="V20" s="962">
        <v>171.9</v>
      </c>
      <c r="W20" s="962">
        <v>113.39999999999999</v>
      </c>
      <c r="X20" s="962">
        <v>429.75</v>
      </c>
      <c r="Y20" s="962">
        <v>283.5</v>
      </c>
    </row>
    <row r="21" spans="1:25" ht="15.75" customHeight="1" x14ac:dyDescent="0.2">
      <c r="A21" s="958">
        <v>14</v>
      </c>
      <c r="B21" s="960">
        <v>6.09</v>
      </c>
      <c r="C21" s="960">
        <v>4</v>
      </c>
      <c r="D21" s="960"/>
      <c r="E21" s="960"/>
      <c r="F21" s="960">
        <v>3.65</v>
      </c>
      <c r="G21" s="960">
        <v>2.4</v>
      </c>
      <c r="H21" s="960">
        <v>4.87</v>
      </c>
      <c r="I21" s="960">
        <v>3.2</v>
      </c>
      <c r="J21" s="960">
        <v>12.18</v>
      </c>
      <c r="K21" s="960">
        <v>8</v>
      </c>
      <c r="L21" s="962"/>
      <c r="M21" s="962"/>
      <c r="N21" s="962">
        <v>7.3</v>
      </c>
      <c r="O21" s="962">
        <v>4.8</v>
      </c>
      <c r="P21" s="962">
        <v>9.74</v>
      </c>
      <c r="Q21" s="962">
        <v>6.4</v>
      </c>
      <c r="R21" s="962">
        <v>1827</v>
      </c>
      <c r="S21" s="962">
        <v>1200</v>
      </c>
      <c r="T21" s="962">
        <v>152.25</v>
      </c>
      <c r="U21" s="962">
        <v>100</v>
      </c>
      <c r="V21" s="962">
        <v>182.7</v>
      </c>
      <c r="W21" s="962">
        <v>120</v>
      </c>
      <c r="X21" s="962">
        <v>456.75</v>
      </c>
      <c r="Y21" s="962">
        <v>300</v>
      </c>
    </row>
    <row r="22" spans="1:25" ht="15.75" customHeight="1" x14ac:dyDescent="0.2">
      <c r="A22" s="958">
        <v>15</v>
      </c>
      <c r="B22" s="960">
        <v>6.46</v>
      </c>
      <c r="C22" s="960">
        <v>4.21</v>
      </c>
      <c r="D22" s="960"/>
      <c r="E22" s="960"/>
      <c r="F22" s="960">
        <v>3.88</v>
      </c>
      <c r="G22" s="960">
        <v>2.5299999999999998</v>
      </c>
      <c r="H22" s="960">
        <v>5.17</v>
      </c>
      <c r="I22" s="960">
        <v>3.37</v>
      </c>
      <c r="J22" s="960">
        <v>12.92</v>
      </c>
      <c r="K22" s="960">
        <v>8.42</v>
      </c>
      <c r="L22" s="962"/>
      <c r="M22" s="962"/>
      <c r="N22" s="962">
        <v>7.76</v>
      </c>
      <c r="O22" s="962">
        <v>5.0599999999999996</v>
      </c>
      <c r="P22" s="962">
        <v>10.34</v>
      </c>
      <c r="Q22" s="962">
        <v>6.74</v>
      </c>
      <c r="R22" s="962">
        <v>1938</v>
      </c>
      <c r="S22" s="962">
        <v>1263</v>
      </c>
      <c r="T22" s="962">
        <v>161.5</v>
      </c>
      <c r="U22" s="962">
        <v>105.25</v>
      </c>
      <c r="V22" s="962">
        <v>193.79999999999998</v>
      </c>
      <c r="W22" s="962">
        <v>126.3</v>
      </c>
      <c r="X22" s="962">
        <v>484.5</v>
      </c>
      <c r="Y22" s="962">
        <v>315.75</v>
      </c>
    </row>
    <row r="23" spans="1:25" ht="15.75" customHeight="1" x14ac:dyDescent="0.2">
      <c r="A23" s="958">
        <v>16</v>
      </c>
      <c r="B23" s="960">
        <v>6.82</v>
      </c>
      <c r="C23" s="960">
        <v>4.42</v>
      </c>
      <c r="D23" s="960"/>
      <c r="E23" s="960"/>
      <c r="F23" s="960">
        <v>4.09</v>
      </c>
      <c r="G23" s="960">
        <v>2.65</v>
      </c>
      <c r="H23" s="960">
        <v>5.46</v>
      </c>
      <c r="I23" s="960">
        <v>3.54</v>
      </c>
      <c r="J23" s="960">
        <v>13.64</v>
      </c>
      <c r="K23" s="960">
        <v>8.84</v>
      </c>
      <c r="L23" s="962"/>
      <c r="M23" s="962"/>
      <c r="N23" s="962">
        <v>8.18</v>
      </c>
      <c r="O23" s="962">
        <v>5.3</v>
      </c>
      <c r="P23" s="962">
        <v>10.92</v>
      </c>
      <c r="Q23" s="962">
        <v>7.08</v>
      </c>
      <c r="R23" s="962">
        <v>2046</v>
      </c>
      <c r="S23" s="962">
        <v>1326</v>
      </c>
      <c r="T23" s="962">
        <v>170.5</v>
      </c>
      <c r="U23" s="962">
        <v>110.5</v>
      </c>
      <c r="V23" s="962">
        <v>204.6</v>
      </c>
      <c r="W23" s="962">
        <v>132.6</v>
      </c>
      <c r="X23" s="962">
        <v>511.5</v>
      </c>
      <c r="Y23" s="962">
        <v>331.5</v>
      </c>
    </row>
    <row r="24" spans="1:25" ht="15.75" customHeight="1" x14ac:dyDescent="0.2">
      <c r="A24" s="958">
        <v>17</v>
      </c>
      <c r="B24" s="960">
        <v>7.18</v>
      </c>
      <c r="C24" s="960">
        <v>4.6399999999999997</v>
      </c>
      <c r="D24" s="960"/>
      <c r="E24" s="960"/>
      <c r="F24" s="960">
        <v>4.3099999999999996</v>
      </c>
      <c r="G24" s="960">
        <v>2.78</v>
      </c>
      <c r="H24" s="960">
        <v>5.74</v>
      </c>
      <c r="I24" s="960">
        <v>3.71</v>
      </c>
      <c r="J24" s="960">
        <v>14.36</v>
      </c>
      <c r="K24" s="960">
        <v>9.2799999999999994</v>
      </c>
      <c r="L24" s="962"/>
      <c r="M24" s="962"/>
      <c r="N24" s="962">
        <v>8.6199999999999992</v>
      </c>
      <c r="O24" s="962">
        <v>5.56</v>
      </c>
      <c r="P24" s="962">
        <v>11.48</v>
      </c>
      <c r="Q24" s="962">
        <v>7.42</v>
      </c>
      <c r="R24" s="962">
        <v>2154</v>
      </c>
      <c r="S24" s="962">
        <v>1392</v>
      </c>
      <c r="T24" s="962">
        <v>179.5</v>
      </c>
      <c r="U24" s="962">
        <v>115.99999999999999</v>
      </c>
      <c r="V24" s="962">
        <v>215.4</v>
      </c>
      <c r="W24" s="962">
        <v>139.19999999999999</v>
      </c>
      <c r="X24" s="962">
        <v>538.5</v>
      </c>
      <c r="Y24" s="962">
        <v>347.99999999999994</v>
      </c>
    </row>
    <row r="25" spans="1:25" ht="15.75" customHeight="1" x14ac:dyDescent="0.2">
      <c r="A25" s="958">
        <v>18</v>
      </c>
      <c r="B25" s="960">
        <v>7.54</v>
      </c>
      <c r="C25" s="960">
        <v>4.8499999999999996</v>
      </c>
      <c r="D25" s="960"/>
      <c r="E25" s="960"/>
      <c r="F25" s="960">
        <v>4.5199999999999996</v>
      </c>
      <c r="G25" s="960">
        <v>2.91</v>
      </c>
      <c r="H25" s="960">
        <v>6.03</v>
      </c>
      <c r="I25" s="960">
        <v>3.88</v>
      </c>
      <c r="J25" s="960">
        <v>15.08</v>
      </c>
      <c r="K25" s="960">
        <v>9.6999999999999993</v>
      </c>
      <c r="L25" s="962"/>
      <c r="M25" s="962"/>
      <c r="N25" s="962">
        <v>9.0399999999999991</v>
      </c>
      <c r="O25" s="962">
        <v>5.82</v>
      </c>
      <c r="P25" s="962">
        <v>12.06</v>
      </c>
      <c r="Q25" s="962">
        <v>7.76</v>
      </c>
      <c r="R25" s="962">
        <v>2262</v>
      </c>
      <c r="S25" s="962">
        <v>1455</v>
      </c>
      <c r="T25" s="962">
        <v>188.5</v>
      </c>
      <c r="U25" s="962">
        <v>121.24999999999999</v>
      </c>
      <c r="V25" s="962">
        <v>226.2</v>
      </c>
      <c r="W25" s="962">
        <v>145.49999999999997</v>
      </c>
      <c r="X25" s="962">
        <v>565.5</v>
      </c>
      <c r="Y25" s="962">
        <v>363.74999999999994</v>
      </c>
    </row>
    <row r="26" spans="1:25" ht="15.75" customHeight="1" x14ac:dyDescent="0.2">
      <c r="A26" s="958">
        <v>19</v>
      </c>
      <c r="B26" s="960">
        <v>7.91</v>
      </c>
      <c r="C26" s="960">
        <v>5.0599999999999996</v>
      </c>
      <c r="D26" s="960"/>
      <c r="E26" s="960"/>
      <c r="F26" s="960">
        <v>4.75</v>
      </c>
      <c r="G26" s="960">
        <v>3.04</v>
      </c>
      <c r="H26" s="960">
        <v>6.33</v>
      </c>
      <c r="I26" s="960">
        <v>4.05</v>
      </c>
      <c r="J26" s="960">
        <v>15.82</v>
      </c>
      <c r="K26" s="960">
        <v>10.119999999999999</v>
      </c>
      <c r="L26" s="962"/>
      <c r="M26" s="962"/>
      <c r="N26" s="962">
        <v>9.5</v>
      </c>
      <c r="O26" s="962">
        <v>6.08</v>
      </c>
      <c r="P26" s="962">
        <v>12.66</v>
      </c>
      <c r="Q26" s="962">
        <v>8.1</v>
      </c>
      <c r="R26" s="962">
        <v>2373</v>
      </c>
      <c r="S26" s="962">
        <v>1517.9999999999998</v>
      </c>
      <c r="T26" s="962">
        <v>197.75</v>
      </c>
      <c r="U26" s="962">
        <v>126.49999999999999</v>
      </c>
      <c r="V26" s="962">
        <v>237.29999999999998</v>
      </c>
      <c r="W26" s="962">
        <v>151.79999999999998</v>
      </c>
      <c r="X26" s="962">
        <v>593.25</v>
      </c>
      <c r="Y26" s="962">
        <v>379.49999999999994</v>
      </c>
    </row>
    <row r="27" spans="1:25" ht="15.75" customHeight="1" x14ac:dyDescent="0.2">
      <c r="A27" s="958">
        <v>20</v>
      </c>
      <c r="B27" s="960">
        <v>8.27</v>
      </c>
      <c r="C27" s="960">
        <v>5.28</v>
      </c>
      <c r="D27" s="960"/>
      <c r="E27" s="960"/>
      <c r="F27" s="960">
        <v>4.96</v>
      </c>
      <c r="G27" s="960">
        <v>3.17</v>
      </c>
      <c r="H27" s="960">
        <v>6.62</v>
      </c>
      <c r="I27" s="960">
        <v>4.22</v>
      </c>
      <c r="J27" s="960">
        <v>16.54</v>
      </c>
      <c r="K27" s="960">
        <v>10.56</v>
      </c>
      <c r="L27" s="962"/>
      <c r="M27" s="962"/>
      <c r="N27" s="962">
        <v>9.92</v>
      </c>
      <c r="O27" s="962">
        <v>6.34</v>
      </c>
      <c r="P27" s="962">
        <v>13.24</v>
      </c>
      <c r="Q27" s="962">
        <v>8.44</v>
      </c>
      <c r="R27" s="962">
        <v>2481</v>
      </c>
      <c r="S27" s="962">
        <v>1584</v>
      </c>
      <c r="T27" s="962">
        <v>206.75</v>
      </c>
      <c r="U27" s="962">
        <v>132</v>
      </c>
      <c r="V27" s="962">
        <v>248.1</v>
      </c>
      <c r="W27" s="962">
        <v>158.4</v>
      </c>
      <c r="X27" s="962">
        <v>620.25</v>
      </c>
      <c r="Y27" s="962">
        <v>396</v>
      </c>
    </row>
    <row r="28" spans="1:25" ht="15.75" customHeight="1" x14ac:dyDescent="0.2">
      <c r="A28" s="958">
        <v>21</v>
      </c>
      <c r="B28" s="960">
        <v>8.6300000000000008</v>
      </c>
      <c r="C28" s="960">
        <v>5.49</v>
      </c>
      <c r="D28" s="960"/>
      <c r="E28" s="960"/>
      <c r="F28" s="960">
        <v>5.18</v>
      </c>
      <c r="G28" s="960">
        <v>3.29</v>
      </c>
      <c r="H28" s="960">
        <v>6.9</v>
      </c>
      <c r="I28" s="960">
        <v>4.3899999999999997</v>
      </c>
      <c r="J28" s="960">
        <v>17.260000000000002</v>
      </c>
      <c r="K28" s="960">
        <v>10.98</v>
      </c>
      <c r="L28" s="962"/>
      <c r="M28" s="962"/>
      <c r="N28" s="962">
        <v>10.36</v>
      </c>
      <c r="O28" s="962">
        <v>6.58</v>
      </c>
      <c r="P28" s="962">
        <v>13.8</v>
      </c>
      <c r="Q28" s="962">
        <v>8.7799999999999994</v>
      </c>
      <c r="R28" s="962">
        <v>2589.0000000000005</v>
      </c>
      <c r="S28" s="962">
        <v>1647</v>
      </c>
      <c r="T28" s="962">
        <v>215.75000000000003</v>
      </c>
      <c r="U28" s="962">
        <v>137.25</v>
      </c>
      <c r="V28" s="962">
        <v>258.90000000000003</v>
      </c>
      <c r="W28" s="962">
        <v>164.7</v>
      </c>
      <c r="X28" s="962">
        <v>647.25000000000011</v>
      </c>
      <c r="Y28" s="962">
        <v>411.75</v>
      </c>
    </row>
    <row r="29" spans="1:25" ht="15.75" customHeight="1" x14ac:dyDescent="0.2">
      <c r="A29" s="958">
        <v>22</v>
      </c>
      <c r="B29" s="960">
        <v>9</v>
      </c>
      <c r="C29" s="960">
        <v>5.7</v>
      </c>
      <c r="D29" s="960"/>
      <c r="E29" s="960"/>
      <c r="F29" s="960">
        <v>5.4</v>
      </c>
      <c r="G29" s="960">
        <v>3.42</v>
      </c>
      <c r="H29" s="960">
        <v>7.2</v>
      </c>
      <c r="I29" s="960">
        <v>4.5599999999999996</v>
      </c>
      <c r="J29" s="960">
        <v>18</v>
      </c>
      <c r="K29" s="960">
        <v>11.4</v>
      </c>
      <c r="L29" s="962"/>
      <c r="M29" s="962"/>
      <c r="N29" s="962">
        <v>10.8</v>
      </c>
      <c r="O29" s="962">
        <v>6.84</v>
      </c>
      <c r="P29" s="962">
        <v>14.4</v>
      </c>
      <c r="Q29" s="962">
        <v>9.1199999999999992</v>
      </c>
      <c r="R29" s="962">
        <v>2700</v>
      </c>
      <c r="S29" s="962">
        <v>1710</v>
      </c>
      <c r="T29" s="962">
        <v>225</v>
      </c>
      <c r="U29" s="962">
        <v>142.5</v>
      </c>
      <c r="V29" s="962">
        <v>270</v>
      </c>
      <c r="W29" s="962">
        <v>171</v>
      </c>
      <c r="X29" s="962">
        <v>675</v>
      </c>
      <c r="Y29" s="962">
        <v>427.5</v>
      </c>
    </row>
    <row r="30" spans="1:25" ht="15.75" customHeight="1" x14ac:dyDescent="0.2">
      <c r="A30" s="958">
        <v>23</v>
      </c>
      <c r="B30" s="960">
        <v>9.36</v>
      </c>
      <c r="C30" s="960">
        <v>5.92</v>
      </c>
      <c r="D30" s="960"/>
      <c r="E30" s="960"/>
      <c r="F30" s="960">
        <v>5.62</v>
      </c>
      <c r="G30" s="960">
        <v>3.55</v>
      </c>
      <c r="H30" s="960">
        <v>7.49</v>
      </c>
      <c r="I30" s="960">
        <v>4.74</v>
      </c>
      <c r="J30" s="960">
        <v>18.72</v>
      </c>
      <c r="K30" s="960">
        <v>11.84</v>
      </c>
      <c r="L30" s="962"/>
      <c r="M30" s="962"/>
      <c r="N30" s="962">
        <v>11.24</v>
      </c>
      <c r="O30" s="962">
        <v>7.1</v>
      </c>
      <c r="P30" s="962">
        <v>14.98</v>
      </c>
      <c r="Q30" s="962">
        <v>9.48</v>
      </c>
      <c r="R30" s="962">
        <v>2808</v>
      </c>
      <c r="S30" s="962">
        <v>1776</v>
      </c>
      <c r="T30" s="962">
        <v>234</v>
      </c>
      <c r="U30" s="962">
        <v>148</v>
      </c>
      <c r="V30" s="962">
        <v>280.8</v>
      </c>
      <c r="W30" s="962">
        <v>177.6</v>
      </c>
      <c r="X30" s="962">
        <v>702</v>
      </c>
      <c r="Y30" s="962">
        <v>444</v>
      </c>
    </row>
    <row r="31" spans="1:25" ht="15.75" customHeight="1" x14ac:dyDescent="0.2">
      <c r="A31" s="958">
        <v>24</v>
      </c>
      <c r="B31" s="960">
        <v>9.7200000000000006</v>
      </c>
      <c r="C31" s="960">
        <v>6.13</v>
      </c>
      <c r="D31" s="960"/>
      <c r="E31" s="960"/>
      <c r="F31" s="960">
        <v>5.83</v>
      </c>
      <c r="G31" s="960">
        <v>3.68</v>
      </c>
      <c r="H31" s="960">
        <v>7.78</v>
      </c>
      <c r="I31" s="960">
        <v>4.9000000000000004</v>
      </c>
      <c r="J31" s="960">
        <v>19.440000000000001</v>
      </c>
      <c r="K31" s="960">
        <v>12.26</v>
      </c>
      <c r="L31" s="962"/>
      <c r="M31" s="962"/>
      <c r="N31" s="962">
        <v>11.66</v>
      </c>
      <c r="O31" s="962">
        <v>7.36</v>
      </c>
      <c r="P31" s="962">
        <v>15.56</v>
      </c>
      <c r="Q31" s="962">
        <v>9.8000000000000007</v>
      </c>
      <c r="R31" s="962">
        <v>2916</v>
      </c>
      <c r="S31" s="962">
        <v>1839</v>
      </c>
      <c r="T31" s="962">
        <v>243.00000000000003</v>
      </c>
      <c r="U31" s="962">
        <v>153.25</v>
      </c>
      <c r="V31" s="962">
        <v>291.60000000000002</v>
      </c>
      <c r="W31" s="962">
        <v>183.9</v>
      </c>
      <c r="X31" s="962">
        <v>729.00000000000011</v>
      </c>
      <c r="Y31" s="962">
        <v>459.75</v>
      </c>
    </row>
    <row r="32" spans="1:25" ht="15.75" customHeight="1" x14ac:dyDescent="0.2">
      <c r="A32" s="958">
        <v>25</v>
      </c>
      <c r="B32" s="960">
        <v>10.09</v>
      </c>
      <c r="C32" s="960">
        <v>6.34</v>
      </c>
      <c r="D32" s="960"/>
      <c r="E32" s="960"/>
      <c r="F32" s="960">
        <v>6.05</v>
      </c>
      <c r="G32" s="960">
        <v>3.8</v>
      </c>
      <c r="H32" s="960">
        <v>8.07</v>
      </c>
      <c r="I32" s="960">
        <v>5.07</v>
      </c>
      <c r="J32" s="960">
        <v>20.18</v>
      </c>
      <c r="K32" s="960">
        <v>12.68</v>
      </c>
      <c r="L32" s="962"/>
      <c r="M32" s="962"/>
      <c r="N32" s="962">
        <v>12.1</v>
      </c>
      <c r="O32" s="962">
        <v>7.6</v>
      </c>
      <c r="P32" s="962">
        <v>16.14</v>
      </c>
      <c r="Q32" s="962">
        <v>10.14</v>
      </c>
      <c r="R32" s="962">
        <v>3027</v>
      </c>
      <c r="S32" s="962">
        <v>1902</v>
      </c>
      <c r="T32" s="962">
        <v>252.25</v>
      </c>
      <c r="U32" s="962">
        <v>158.5</v>
      </c>
      <c r="V32" s="962">
        <v>302.7</v>
      </c>
      <c r="W32" s="962">
        <v>190.2</v>
      </c>
      <c r="X32" s="962">
        <v>756.75</v>
      </c>
      <c r="Y32" s="962">
        <v>475.5</v>
      </c>
    </row>
    <row r="33" spans="1:25" ht="15.75" customHeight="1" x14ac:dyDescent="0.2">
      <c r="A33" s="958">
        <v>26</v>
      </c>
      <c r="B33" s="960">
        <v>10.45</v>
      </c>
      <c r="C33" s="960">
        <v>6.56</v>
      </c>
      <c r="D33" s="960"/>
      <c r="E33" s="960"/>
      <c r="F33" s="960">
        <v>6.27</v>
      </c>
      <c r="G33" s="960">
        <v>3.94</v>
      </c>
      <c r="H33" s="960">
        <v>8.36</v>
      </c>
      <c r="I33" s="960">
        <v>5.25</v>
      </c>
      <c r="J33" s="960">
        <v>20.9</v>
      </c>
      <c r="K33" s="960">
        <v>13.12</v>
      </c>
      <c r="L33" s="962"/>
      <c r="M33" s="962"/>
      <c r="N33" s="962">
        <v>12.54</v>
      </c>
      <c r="O33" s="962">
        <v>7.88</v>
      </c>
      <c r="P33" s="962">
        <v>16.72</v>
      </c>
      <c r="Q33" s="962">
        <v>10.5</v>
      </c>
      <c r="R33" s="962">
        <v>3135</v>
      </c>
      <c r="S33" s="962">
        <v>1967.9999999999998</v>
      </c>
      <c r="T33" s="962">
        <v>261.25</v>
      </c>
      <c r="U33" s="962">
        <v>164</v>
      </c>
      <c r="V33" s="962">
        <v>313.5</v>
      </c>
      <c r="W33" s="962">
        <v>196.79999999999998</v>
      </c>
      <c r="X33" s="962">
        <v>783.75</v>
      </c>
      <c r="Y33" s="962">
        <v>492</v>
      </c>
    </row>
    <row r="34" spans="1:25" ht="15.75" customHeight="1" x14ac:dyDescent="0.2">
      <c r="A34" s="958">
        <v>27</v>
      </c>
      <c r="B34" s="960">
        <v>10.81</v>
      </c>
      <c r="C34" s="960">
        <v>6.77</v>
      </c>
      <c r="D34" s="960"/>
      <c r="E34" s="960"/>
      <c r="F34" s="960">
        <v>6.49</v>
      </c>
      <c r="G34" s="960">
        <v>4.0599999999999996</v>
      </c>
      <c r="H34" s="960">
        <v>8.65</v>
      </c>
      <c r="I34" s="960">
        <v>5.42</v>
      </c>
      <c r="J34" s="960">
        <v>21.62</v>
      </c>
      <c r="K34" s="960">
        <v>13.54</v>
      </c>
      <c r="L34" s="962"/>
      <c r="M34" s="962"/>
      <c r="N34" s="962">
        <v>12.98</v>
      </c>
      <c r="O34" s="962">
        <v>8.1199999999999992</v>
      </c>
      <c r="P34" s="962">
        <v>17.3</v>
      </c>
      <c r="Q34" s="962">
        <v>10.84</v>
      </c>
      <c r="R34" s="962">
        <v>3243</v>
      </c>
      <c r="S34" s="962">
        <v>2030.9999999999998</v>
      </c>
      <c r="T34" s="962">
        <v>270.25</v>
      </c>
      <c r="U34" s="962">
        <v>169.25</v>
      </c>
      <c r="V34" s="962">
        <v>324.3</v>
      </c>
      <c r="W34" s="962">
        <v>203.1</v>
      </c>
      <c r="X34" s="962">
        <v>810.75</v>
      </c>
      <c r="Y34" s="962">
        <v>507.75</v>
      </c>
    </row>
    <row r="35" spans="1:25" ht="15.75" customHeight="1" x14ac:dyDescent="0.2">
      <c r="A35" s="958">
        <v>28</v>
      </c>
      <c r="B35" s="960">
        <v>11.17</v>
      </c>
      <c r="C35" s="960">
        <v>6.98</v>
      </c>
      <c r="D35" s="960"/>
      <c r="E35" s="960"/>
      <c r="F35" s="960">
        <v>6.7</v>
      </c>
      <c r="G35" s="960">
        <v>4.1900000000000004</v>
      </c>
      <c r="H35" s="960">
        <v>8.94</v>
      </c>
      <c r="I35" s="960">
        <v>5.58</v>
      </c>
      <c r="J35" s="960">
        <v>22.34</v>
      </c>
      <c r="K35" s="960">
        <v>13.96</v>
      </c>
      <c r="L35" s="962"/>
      <c r="M35" s="962"/>
      <c r="N35" s="962">
        <v>13.4</v>
      </c>
      <c r="O35" s="962">
        <v>8.3800000000000008</v>
      </c>
      <c r="P35" s="962">
        <v>17.88</v>
      </c>
      <c r="Q35" s="962">
        <v>11.16</v>
      </c>
      <c r="R35" s="962">
        <v>3351</v>
      </c>
      <c r="S35" s="962">
        <v>2094</v>
      </c>
      <c r="T35" s="962">
        <v>279.25</v>
      </c>
      <c r="U35" s="962">
        <v>174.5</v>
      </c>
      <c r="V35" s="962">
        <v>335.09999999999997</v>
      </c>
      <c r="W35" s="962">
        <v>209.4</v>
      </c>
      <c r="X35" s="962">
        <v>837.75</v>
      </c>
      <c r="Y35" s="962">
        <v>523.5</v>
      </c>
    </row>
    <row r="36" spans="1:25" ht="15.75" customHeight="1" x14ac:dyDescent="0.2">
      <c r="A36" s="958">
        <v>29</v>
      </c>
      <c r="B36" s="960">
        <v>11.54</v>
      </c>
      <c r="C36" s="960">
        <v>7.2</v>
      </c>
      <c r="D36" s="960"/>
      <c r="E36" s="960"/>
      <c r="F36" s="960">
        <v>6.92</v>
      </c>
      <c r="G36" s="960">
        <v>4.32</v>
      </c>
      <c r="H36" s="960">
        <v>9.23</v>
      </c>
      <c r="I36" s="960">
        <v>5.76</v>
      </c>
      <c r="J36" s="960">
        <v>23.08</v>
      </c>
      <c r="K36" s="960">
        <v>14.4</v>
      </c>
      <c r="L36" s="962"/>
      <c r="M36" s="962"/>
      <c r="N36" s="962">
        <v>13.84</v>
      </c>
      <c r="O36" s="962">
        <v>8.64</v>
      </c>
      <c r="P36" s="962">
        <v>18.46</v>
      </c>
      <c r="Q36" s="962">
        <v>11.52</v>
      </c>
      <c r="R36" s="962">
        <v>3461.9999999999995</v>
      </c>
      <c r="S36" s="962">
        <v>2160</v>
      </c>
      <c r="T36" s="962">
        <v>288.5</v>
      </c>
      <c r="U36" s="962">
        <v>180</v>
      </c>
      <c r="V36" s="962">
        <v>346.2</v>
      </c>
      <c r="W36" s="962">
        <v>216</v>
      </c>
      <c r="X36" s="962">
        <v>865.5</v>
      </c>
      <c r="Y36" s="962">
        <v>540</v>
      </c>
    </row>
    <row r="37" spans="1:25" ht="15.75" customHeight="1" x14ac:dyDescent="0.2">
      <c r="A37" s="958">
        <v>30</v>
      </c>
      <c r="B37" s="960">
        <v>11.9</v>
      </c>
      <c r="C37" s="960">
        <v>7.41</v>
      </c>
      <c r="D37" s="960"/>
      <c r="E37" s="960"/>
      <c r="F37" s="960">
        <v>7.14</v>
      </c>
      <c r="G37" s="960">
        <v>4.45</v>
      </c>
      <c r="H37" s="960">
        <v>9.52</v>
      </c>
      <c r="I37" s="960">
        <v>5.93</v>
      </c>
      <c r="J37" s="960">
        <v>23.8</v>
      </c>
      <c r="K37" s="960">
        <v>14.82</v>
      </c>
      <c r="L37" s="962"/>
      <c r="M37" s="962"/>
      <c r="N37" s="962">
        <v>14.28</v>
      </c>
      <c r="O37" s="962">
        <v>8.9</v>
      </c>
      <c r="P37" s="962">
        <v>19.04</v>
      </c>
      <c r="Q37" s="962">
        <v>11.86</v>
      </c>
      <c r="R37" s="962">
        <v>3570</v>
      </c>
      <c r="S37" s="962">
        <v>2223</v>
      </c>
      <c r="T37" s="962">
        <v>297.5</v>
      </c>
      <c r="U37" s="962">
        <v>185.25</v>
      </c>
      <c r="V37" s="962">
        <v>357</v>
      </c>
      <c r="W37" s="962">
        <v>222.29999999999998</v>
      </c>
      <c r="X37" s="962">
        <v>892.5</v>
      </c>
      <c r="Y37" s="962">
        <v>555.75</v>
      </c>
    </row>
    <row r="38" spans="1:25" ht="15.75" customHeight="1" x14ac:dyDescent="0.2">
      <c r="A38" s="958">
        <v>31</v>
      </c>
      <c r="B38" s="960">
        <v>12.26</v>
      </c>
      <c r="C38" s="960">
        <v>7.62</v>
      </c>
      <c r="D38" s="960"/>
      <c r="E38" s="960"/>
      <c r="F38" s="960">
        <v>7.36</v>
      </c>
      <c r="G38" s="960">
        <v>4.57</v>
      </c>
      <c r="H38" s="960">
        <v>9.81</v>
      </c>
      <c r="I38" s="960">
        <v>6.1</v>
      </c>
      <c r="J38" s="960">
        <v>24.52</v>
      </c>
      <c r="K38" s="960">
        <v>15.24</v>
      </c>
      <c r="L38" s="962"/>
      <c r="M38" s="962"/>
      <c r="N38" s="962">
        <v>14.72</v>
      </c>
      <c r="O38" s="962">
        <v>9.14</v>
      </c>
      <c r="P38" s="962">
        <v>19.62</v>
      </c>
      <c r="Q38" s="962">
        <v>12.2</v>
      </c>
      <c r="R38" s="962">
        <v>3678</v>
      </c>
      <c r="S38" s="962">
        <v>2286</v>
      </c>
      <c r="T38" s="962">
        <v>306.5</v>
      </c>
      <c r="U38" s="962">
        <v>190.5</v>
      </c>
      <c r="V38" s="962">
        <v>367.8</v>
      </c>
      <c r="W38" s="962">
        <v>228.6</v>
      </c>
      <c r="X38" s="962">
        <v>919.5</v>
      </c>
      <c r="Y38" s="962">
        <v>571.5</v>
      </c>
    </row>
    <row r="39" spans="1:25" ht="15.75" customHeight="1" x14ac:dyDescent="0.2">
      <c r="A39" s="958">
        <v>32</v>
      </c>
      <c r="B39" s="960">
        <v>12.63</v>
      </c>
      <c r="C39" s="960">
        <v>7.84</v>
      </c>
      <c r="D39" s="960"/>
      <c r="E39" s="960"/>
      <c r="F39" s="960">
        <v>7.58</v>
      </c>
      <c r="G39" s="960">
        <v>4.7</v>
      </c>
      <c r="H39" s="960">
        <v>10.1</v>
      </c>
      <c r="I39" s="960">
        <v>6.27</v>
      </c>
      <c r="J39" s="960">
        <v>25.26</v>
      </c>
      <c r="K39" s="960">
        <v>15.68</v>
      </c>
      <c r="L39" s="962"/>
      <c r="M39" s="962"/>
      <c r="N39" s="962">
        <v>15.16</v>
      </c>
      <c r="O39" s="962">
        <v>9.4</v>
      </c>
      <c r="P39" s="962">
        <v>20.2</v>
      </c>
      <c r="Q39" s="962">
        <v>12.54</v>
      </c>
      <c r="R39" s="962">
        <v>3789.0000000000005</v>
      </c>
      <c r="S39" s="962">
        <v>2352</v>
      </c>
      <c r="T39" s="962">
        <v>315.75</v>
      </c>
      <c r="U39" s="962">
        <v>196</v>
      </c>
      <c r="V39" s="962">
        <v>378.9</v>
      </c>
      <c r="W39" s="962">
        <v>235.2</v>
      </c>
      <c r="X39" s="962">
        <v>947.25</v>
      </c>
      <c r="Y39" s="962">
        <v>588</v>
      </c>
    </row>
    <row r="40" spans="1:25" ht="15.75" customHeight="1" x14ac:dyDescent="0.2">
      <c r="A40" s="958">
        <v>33</v>
      </c>
      <c r="B40" s="960">
        <v>12.99</v>
      </c>
      <c r="C40" s="960">
        <v>8.0500000000000007</v>
      </c>
      <c r="D40" s="960"/>
      <c r="E40" s="960"/>
      <c r="F40" s="960">
        <v>7.79</v>
      </c>
      <c r="G40" s="960">
        <v>4.83</v>
      </c>
      <c r="H40" s="960">
        <v>10.39</v>
      </c>
      <c r="I40" s="960">
        <v>6.44</v>
      </c>
      <c r="J40" s="960">
        <v>25.98</v>
      </c>
      <c r="K40" s="960">
        <v>16.100000000000001</v>
      </c>
      <c r="L40" s="962"/>
      <c r="M40" s="962"/>
      <c r="N40" s="962">
        <v>15.58</v>
      </c>
      <c r="O40" s="962">
        <v>9.66</v>
      </c>
      <c r="P40" s="962">
        <v>20.78</v>
      </c>
      <c r="Q40" s="962">
        <v>12.88</v>
      </c>
      <c r="R40" s="962">
        <v>3897</v>
      </c>
      <c r="S40" s="962">
        <v>2415</v>
      </c>
      <c r="T40" s="962">
        <v>324.75</v>
      </c>
      <c r="U40" s="962">
        <v>201.25000000000003</v>
      </c>
      <c r="V40" s="962">
        <v>389.7</v>
      </c>
      <c r="W40" s="962">
        <v>241.50000000000003</v>
      </c>
      <c r="X40" s="962">
        <v>974.25</v>
      </c>
      <c r="Y40" s="962">
        <v>603.75000000000011</v>
      </c>
    </row>
    <row r="41" spans="1:25" ht="15.75" customHeight="1" x14ac:dyDescent="0.2">
      <c r="A41" s="958">
        <v>34</v>
      </c>
      <c r="B41" s="960">
        <v>13.35</v>
      </c>
      <c r="C41" s="960">
        <v>8.26</v>
      </c>
      <c r="D41" s="960"/>
      <c r="E41" s="960"/>
      <c r="F41" s="960">
        <v>8.01</v>
      </c>
      <c r="G41" s="960">
        <v>4.96</v>
      </c>
      <c r="H41" s="960">
        <v>10.68</v>
      </c>
      <c r="I41" s="960">
        <v>6.61</v>
      </c>
      <c r="J41" s="960">
        <v>26.7</v>
      </c>
      <c r="K41" s="960">
        <v>16.52</v>
      </c>
      <c r="L41" s="962"/>
      <c r="M41" s="962"/>
      <c r="N41" s="962">
        <v>16.02</v>
      </c>
      <c r="O41" s="962">
        <v>9.92</v>
      </c>
      <c r="P41" s="962">
        <v>21.36</v>
      </c>
      <c r="Q41" s="962">
        <v>13.22</v>
      </c>
      <c r="R41" s="962">
        <v>4005</v>
      </c>
      <c r="S41" s="962">
        <v>2478</v>
      </c>
      <c r="T41" s="962">
        <v>333.75</v>
      </c>
      <c r="U41" s="962">
        <v>206.5</v>
      </c>
      <c r="V41" s="962">
        <v>400.5</v>
      </c>
      <c r="W41" s="962">
        <v>247.79999999999998</v>
      </c>
      <c r="X41" s="962">
        <v>1001.25</v>
      </c>
      <c r="Y41" s="962">
        <v>619.5</v>
      </c>
    </row>
    <row r="42" spans="1:25" ht="15.75" customHeight="1" x14ac:dyDescent="0.2">
      <c r="A42" s="958">
        <v>35</v>
      </c>
      <c r="B42" s="960">
        <v>13.72</v>
      </c>
      <c r="C42" s="960">
        <v>8.48</v>
      </c>
      <c r="D42" s="960"/>
      <c r="E42" s="960"/>
      <c r="F42" s="960">
        <v>8.23</v>
      </c>
      <c r="G42" s="960">
        <v>5.09</v>
      </c>
      <c r="H42" s="960">
        <v>10.98</v>
      </c>
      <c r="I42" s="960">
        <v>6.78</v>
      </c>
      <c r="J42" s="960">
        <v>27.44</v>
      </c>
      <c r="K42" s="960">
        <v>16.96</v>
      </c>
      <c r="L42" s="962"/>
      <c r="M42" s="962"/>
      <c r="N42" s="962">
        <v>16.46</v>
      </c>
      <c r="O42" s="962">
        <v>10.18</v>
      </c>
      <c r="P42" s="962">
        <v>21.96</v>
      </c>
      <c r="Q42" s="962">
        <v>13.56</v>
      </c>
      <c r="R42" s="962">
        <v>4116</v>
      </c>
      <c r="S42" s="962">
        <v>2544</v>
      </c>
      <c r="T42" s="962">
        <v>343</v>
      </c>
      <c r="U42" s="962">
        <v>212</v>
      </c>
      <c r="V42" s="962">
        <v>411.59999999999997</v>
      </c>
      <c r="W42" s="962">
        <v>254.39999999999998</v>
      </c>
      <c r="X42" s="962">
        <v>1029</v>
      </c>
      <c r="Y42" s="962">
        <v>636</v>
      </c>
    </row>
    <row r="43" spans="1:25" ht="15.75" customHeight="1" x14ac:dyDescent="0.2">
      <c r="A43" s="958">
        <v>36</v>
      </c>
      <c r="B43" s="960">
        <v>14.08</v>
      </c>
      <c r="C43" s="960">
        <v>8.69</v>
      </c>
      <c r="D43" s="960"/>
      <c r="E43" s="960"/>
      <c r="F43" s="960">
        <v>8.4499999999999993</v>
      </c>
      <c r="G43" s="960">
        <v>5.21</v>
      </c>
      <c r="H43" s="960">
        <v>11.26</v>
      </c>
      <c r="I43" s="960">
        <v>6.95</v>
      </c>
      <c r="J43" s="960">
        <v>28.16</v>
      </c>
      <c r="K43" s="960">
        <v>17.38</v>
      </c>
      <c r="L43" s="962"/>
      <c r="M43" s="962"/>
      <c r="N43" s="962">
        <v>16.899999999999999</v>
      </c>
      <c r="O43" s="962">
        <v>10.42</v>
      </c>
      <c r="P43" s="962">
        <v>22.52</v>
      </c>
      <c r="Q43" s="962">
        <v>13.9</v>
      </c>
      <c r="R43" s="962">
        <v>4224</v>
      </c>
      <c r="S43" s="962">
        <v>2607</v>
      </c>
      <c r="T43" s="962">
        <v>352</v>
      </c>
      <c r="U43" s="962">
        <v>217.25</v>
      </c>
      <c r="V43" s="962">
        <v>422.4</v>
      </c>
      <c r="W43" s="962">
        <v>260.7</v>
      </c>
      <c r="X43" s="962">
        <v>1056</v>
      </c>
      <c r="Y43" s="962">
        <v>651.75</v>
      </c>
    </row>
    <row r="44" spans="1:25" ht="15.75" customHeight="1" x14ac:dyDescent="0.2">
      <c r="A44" s="958">
        <v>37</v>
      </c>
      <c r="B44" s="960">
        <v>14.44</v>
      </c>
      <c r="C44" s="960">
        <v>8.9</v>
      </c>
      <c r="D44" s="960"/>
      <c r="E44" s="960"/>
      <c r="F44" s="960">
        <v>8.66</v>
      </c>
      <c r="G44" s="960">
        <v>5.34</v>
      </c>
      <c r="H44" s="960">
        <v>11.55</v>
      </c>
      <c r="I44" s="960">
        <v>7.12</v>
      </c>
      <c r="J44" s="960">
        <v>28.88</v>
      </c>
      <c r="K44" s="960">
        <v>17.8</v>
      </c>
      <c r="L44" s="962"/>
      <c r="M44" s="962"/>
      <c r="N44" s="962">
        <v>17.32</v>
      </c>
      <c r="O44" s="962">
        <v>10.68</v>
      </c>
      <c r="P44" s="962">
        <v>23.1</v>
      </c>
      <c r="Q44" s="962">
        <v>14.24</v>
      </c>
      <c r="R44" s="962">
        <v>4332</v>
      </c>
      <c r="S44" s="962">
        <v>2670</v>
      </c>
      <c r="T44" s="962">
        <v>361</v>
      </c>
      <c r="U44" s="962">
        <v>222.5</v>
      </c>
      <c r="V44" s="962">
        <v>433.2</v>
      </c>
      <c r="W44" s="962">
        <v>267</v>
      </c>
      <c r="X44" s="962">
        <v>1083</v>
      </c>
      <c r="Y44" s="962">
        <v>667.5</v>
      </c>
    </row>
    <row r="45" spans="1:25" ht="15.75" customHeight="1" x14ac:dyDescent="0.2">
      <c r="A45" s="958">
        <v>38</v>
      </c>
      <c r="B45" s="960">
        <v>14.8</v>
      </c>
      <c r="C45" s="960">
        <v>9.1199999999999992</v>
      </c>
      <c r="D45" s="960"/>
      <c r="E45" s="960"/>
      <c r="F45" s="960">
        <v>8.8800000000000008</v>
      </c>
      <c r="G45" s="960">
        <v>5.47</v>
      </c>
      <c r="H45" s="960">
        <v>11.84</v>
      </c>
      <c r="I45" s="960">
        <v>7.3</v>
      </c>
      <c r="J45" s="960">
        <v>29.6</v>
      </c>
      <c r="K45" s="960">
        <v>18.239999999999998</v>
      </c>
      <c r="L45" s="962"/>
      <c r="M45" s="962"/>
      <c r="N45" s="962">
        <v>17.760000000000002</v>
      </c>
      <c r="O45" s="962">
        <v>10.94</v>
      </c>
      <c r="P45" s="962">
        <v>23.68</v>
      </c>
      <c r="Q45" s="962">
        <v>14.6</v>
      </c>
      <c r="R45" s="962">
        <v>4440</v>
      </c>
      <c r="S45" s="962">
        <v>2735.9999999999995</v>
      </c>
      <c r="T45" s="962">
        <v>370</v>
      </c>
      <c r="U45" s="962">
        <v>227.99999999999997</v>
      </c>
      <c r="V45" s="962">
        <v>444</v>
      </c>
      <c r="W45" s="962">
        <v>273.59999999999997</v>
      </c>
      <c r="X45" s="962">
        <v>1110</v>
      </c>
      <c r="Y45" s="962">
        <v>683.99999999999989</v>
      </c>
    </row>
    <row r="46" spans="1:25" ht="15.75" customHeight="1" x14ac:dyDescent="0.2">
      <c r="A46" s="958">
        <v>39</v>
      </c>
      <c r="B46" s="960">
        <v>15.17</v>
      </c>
      <c r="C46" s="960">
        <v>9.33</v>
      </c>
      <c r="D46" s="960"/>
      <c r="E46" s="960"/>
      <c r="F46" s="960">
        <v>9.1</v>
      </c>
      <c r="G46" s="960">
        <v>5.6</v>
      </c>
      <c r="H46" s="960">
        <v>12.14</v>
      </c>
      <c r="I46" s="960">
        <v>7.46</v>
      </c>
      <c r="J46" s="960">
        <v>30.34</v>
      </c>
      <c r="K46" s="960">
        <v>18.66</v>
      </c>
      <c r="L46" s="962"/>
      <c r="M46" s="962"/>
      <c r="N46" s="962">
        <v>18.2</v>
      </c>
      <c r="O46" s="962">
        <v>11.2</v>
      </c>
      <c r="P46" s="962">
        <v>24.28</v>
      </c>
      <c r="Q46" s="962">
        <v>14.92</v>
      </c>
      <c r="R46" s="962">
        <v>4551</v>
      </c>
      <c r="S46" s="962">
        <v>2799</v>
      </c>
      <c r="T46" s="962">
        <v>379.25</v>
      </c>
      <c r="U46" s="962">
        <v>233.25</v>
      </c>
      <c r="V46" s="962">
        <v>455.09999999999997</v>
      </c>
      <c r="W46" s="962">
        <v>279.89999999999998</v>
      </c>
      <c r="X46" s="962">
        <v>1137.75</v>
      </c>
      <c r="Y46" s="962">
        <v>699.75</v>
      </c>
    </row>
    <row r="47" spans="1:25" ht="15.75" customHeight="1" x14ac:dyDescent="0.2">
      <c r="A47" s="958">
        <v>40</v>
      </c>
      <c r="B47" s="960">
        <v>15.53</v>
      </c>
      <c r="C47" s="960">
        <v>9.5399999999999991</v>
      </c>
      <c r="D47" s="960"/>
      <c r="E47" s="960"/>
      <c r="F47" s="960">
        <v>9.32</v>
      </c>
      <c r="G47" s="960">
        <v>5.72</v>
      </c>
      <c r="H47" s="960">
        <v>12.42</v>
      </c>
      <c r="I47" s="960">
        <v>7.63</v>
      </c>
      <c r="J47" s="960">
        <v>31.06</v>
      </c>
      <c r="K47" s="960">
        <v>19.079999999999998</v>
      </c>
      <c r="L47" s="962"/>
      <c r="M47" s="962"/>
      <c r="N47" s="962">
        <v>18.64</v>
      </c>
      <c r="O47" s="962">
        <v>11.44</v>
      </c>
      <c r="P47" s="962">
        <v>24.84</v>
      </c>
      <c r="Q47" s="962">
        <v>15.26</v>
      </c>
      <c r="R47" s="962">
        <v>4659</v>
      </c>
      <c r="S47" s="962">
        <v>2861.9999999999995</v>
      </c>
      <c r="T47" s="962">
        <v>388.25</v>
      </c>
      <c r="U47" s="962">
        <v>238.49999999999997</v>
      </c>
      <c r="V47" s="962">
        <v>465.9</v>
      </c>
      <c r="W47" s="962">
        <v>286.19999999999993</v>
      </c>
      <c r="X47" s="962">
        <v>1164.75</v>
      </c>
      <c r="Y47" s="962">
        <v>715.49999999999989</v>
      </c>
    </row>
    <row r="48" spans="1:25" ht="15.75" customHeight="1" x14ac:dyDescent="0.2">
      <c r="A48" s="958">
        <v>41</v>
      </c>
      <c r="B48" s="960">
        <v>15.89</v>
      </c>
      <c r="C48" s="960">
        <v>9.75</v>
      </c>
      <c r="D48" s="960"/>
      <c r="E48" s="960"/>
      <c r="F48" s="960">
        <v>9.5299999999999994</v>
      </c>
      <c r="G48" s="960">
        <v>5.85</v>
      </c>
      <c r="H48" s="960">
        <v>12.71</v>
      </c>
      <c r="I48" s="960">
        <v>7.8</v>
      </c>
      <c r="J48" s="960">
        <v>31.78</v>
      </c>
      <c r="K48" s="960">
        <v>19.5</v>
      </c>
      <c r="L48" s="962"/>
      <c r="M48" s="962"/>
      <c r="N48" s="962">
        <v>19.059999999999999</v>
      </c>
      <c r="O48" s="962">
        <v>11.7</v>
      </c>
      <c r="P48" s="962">
        <v>25.42</v>
      </c>
      <c r="Q48" s="962">
        <v>15.6</v>
      </c>
      <c r="R48" s="962">
        <v>4767</v>
      </c>
      <c r="S48" s="962">
        <v>2925</v>
      </c>
      <c r="T48" s="962">
        <v>397.25</v>
      </c>
      <c r="U48" s="962">
        <v>243.75</v>
      </c>
      <c r="V48" s="962">
        <v>476.7</v>
      </c>
      <c r="W48" s="962">
        <v>292.5</v>
      </c>
      <c r="X48" s="962">
        <v>1191.75</v>
      </c>
      <c r="Y48" s="962">
        <v>731.25</v>
      </c>
    </row>
    <row r="49" spans="1:25" ht="15.75" customHeight="1" x14ac:dyDescent="0.2">
      <c r="A49" s="958">
        <v>42</v>
      </c>
      <c r="B49" s="960">
        <v>16.25</v>
      </c>
      <c r="C49" s="960">
        <v>9.9600000000000009</v>
      </c>
      <c r="D49" s="960"/>
      <c r="E49" s="960"/>
      <c r="F49" s="960">
        <v>9.75</v>
      </c>
      <c r="G49" s="960">
        <v>5.98</v>
      </c>
      <c r="H49" s="960">
        <v>13</v>
      </c>
      <c r="I49" s="960">
        <v>7.97</v>
      </c>
      <c r="J49" s="960">
        <v>32.5</v>
      </c>
      <c r="K49" s="960">
        <v>19.920000000000002</v>
      </c>
      <c r="L49" s="962"/>
      <c r="M49" s="962"/>
      <c r="N49" s="962">
        <v>19.5</v>
      </c>
      <c r="O49" s="962">
        <v>11.96</v>
      </c>
      <c r="P49" s="962">
        <v>26</v>
      </c>
      <c r="Q49" s="962">
        <v>15.94</v>
      </c>
      <c r="R49" s="962">
        <v>4875</v>
      </c>
      <c r="S49" s="962">
        <v>2988.0000000000005</v>
      </c>
      <c r="T49" s="962">
        <v>406.25</v>
      </c>
      <c r="U49" s="962">
        <v>249.00000000000003</v>
      </c>
      <c r="V49" s="962">
        <v>487.5</v>
      </c>
      <c r="W49" s="962">
        <v>298.8</v>
      </c>
      <c r="X49" s="962">
        <v>1218.75</v>
      </c>
      <c r="Y49" s="962">
        <v>747.00000000000011</v>
      </c>
    </row>
    <row r="50" spans="1:25" ht="15.75" customHeight="1" x14ac:dyDescent="0.2">
      <c r="A50" s="958">
        <v>43</v>
      </c>
      <c r="B50" s="960">
        <v>16.61</v>
      </c>
      <c r="C50" s="960">
        <v>10.18</v>
      </c>
      <c r="D50" s="960"/>
      <c r="E50" s="960"/>
      <c r="F50" s="960">
        <v>9.9700000000000006</v>
      </c>
      <c r="G50" s="960">
        <v>6.11</v>
      </c>
      <c r="H50" s="960">
        <v>13.29</v>
      </c>
      <c r="I50" s="960">
        <v>8.14</v>
      </c>
      <c r="J50" s="960">
        <v>33.22</v>
      </c>
      <c r="K50" s="960">
        <v>20.36</v>
      </c>
      <c r="L50" s="962"/>
      <c r="M50" s="962"/>
      <c r="N50" s="962">
        <v>19.940000000000001</v>
      </c>
      <c r="O50" s="962">
        <v>12.22</v>
      </c>
      <c r="P50" s="962">
        <v>26.58</v>
      </c>
      <c r="Q50" s="962">
        <v>16.28</v>
      </c>
      <c r="R50" s="962">
        <v>4983</v>
      </c>
      <c r="S50" s="962">
        <v>3054</v>
      </c>
      <c r="T50" s="962">
        <v>415.25</v>
      </c>
      <c r="U50" s="962">
        <v>254.5</v>
      </c>
      <c r="V50" s="962">
        <v>498.29999999999995</v>
      </c>
      <c r="W50" s="962">
        <v>305.39999999999998</v>
      </c>
      <c r="X50" s="962">
        <v>1245.75</v>
      </c>
      <c r="Y50" s="962">
        <v>763.5</v>
      </c>
    </row>
    <row r="51" spans="1:25" ht="15.75" customHeight="1" x14ac:dyDescent="0.2">
      <c r="A51" s="958">
        <v>44</v>
      </c>
      <c r="B51" s="960">
        <v>16.97</v>
      </c>
      <c r="C51" s="960">
        <v>10.39</v>
      </c>
      <c r="D51" s="960"/>
      <c r="E51" s="960"/>
      <c r="F51" s="960">
        <v>10.18</v>
      </c>
      <c r="G51" s="960">
        <v>6.23</v>
      </c>
      <c r="H51" s="960">
        <v>13.58</v>
      </c>
      <c r="I51" s="960">
        <v>8.31</v>
      </c>
      <c r="J51" s="960">
        <v>33.94</v>
      </c>
      <c r="K51" s="960">
        <v>20.78</v>
      </c>
      <c r="L51" s="962"/>
      <c r="M51" s="962"/>
      <c r="N51" s="962">
        <v>20.36</v>
      </c>
      <c r="O51" s="962">
        <v>12.46</v>
      </c>
      <c r="P51" s="962">
        <v>27.16</v>
      </c>
      <c r="Q51" s="962">
        <v>16.62</v>
      </c>
      <c r="R51" s="962">
        <v>5091</v>
      </c>
      <c r="S51" s="962">
        <v>3117</v>
      </c>
      <c r="T51" s="962">
        <v>424.25</v>
      </c>
      <c r="U51" s="962">
        <v>259.75</v>
      </c>
      <c r="V51" s="962">
        <v>509.09999999999997</v>
      </c>
      <c r="W51" s="962">
        <v>311.7</v>
      </c>
      <c r="X51" s="962">
        <v>1272.75</v>
      </c>
      <c r="Y51" s="962">
        <v>779.25</v>
      </c>
    </row>
    <row r="52" spans="1:25" ht="15.75" customHeight="1" x14ac:dyDescent="0.2">
      <c r="A52" s="958">
        <v>45</v>
      </c>
      <c r="B52" s="960">
        <v>17.329999999999998</v>
      </c>
      <c r="C52" s="960">
        <v>10.6</v>
      </c>
      <c r="D52" s="960"/>
      <c r="E52" s="960"/>
      <c r="F52" s="960">
        <v>10.4</v>
      </c>
      <c r="G52" s="960">
        <v>6.36</v>
      </c>
      <c r="H52" s="960">
        <v>13.86</v>
      </c>
      <c r="I52" s="960">
        <v>8.48</v>
      </c>
      <c r="J52" s="960">
        <v>34.659999999999997</v>
      </c>
      <c r="K52" s="960">
        <v>21.2</v>
      </c>
      <c r="L52" s="962"/>
      <c r="M52" s="962"/>
      <c r="N52" s="962">
        <v>20.8</v>
      </c>
      <c r="O52" s="962">
        <v>12.72</v>
      </c>
      <c r="P52" s="962">
        <v>27.72</v>
      </c>
      <c r="Q52" s="962">
        <v>16.96</v>
      </c>
      <c r="R52" s="962">
        <v>5198.9999999999991</v>
      </c>
      <c r="S52" s="962">
        <v>3180</v>
      </c>
      <c r="T52" s="962">
        <v>433.24999999999994</v>
      </c>
      <c r="U52" s="962">
        <v>265</v>
      </c>
      <c r="V52" s="962">
        <v>519.89999999999986</v>
      </c>
      <c r="W52" s="962">
        <v>318</v>
      </c>
      <c r="X52" s="962">
        <v>1299.7499999999998</v>
      </c>
      <c r="Y52" s="962">
        <v>795</v>
      </c>
    </row>
    <row r="53" spans="1:25" ht="15.75" customHeight="1" x14ac:dyDescent="0.2">
      <c r="A53" s="958">
        <v>46</v>
      </c>
      <c r="B53" s="960">
        <v>17.690000000000001</v>
      </c>
      <c r="C53" s="960">
        <v>10.81</v>
      </c>
      <c r="D53" s="960"/>
      <c r="E53" s="960"/>
      <c r="F53" s="960">
        <v>10.61</v>
      </c>
      <c r="G53" s="960">
        <v>6.49</v>
      </c>
      <c r="H53" s="960">
        <v>14.15</v>
      </c>
      <c r="I53" s="960">
        <v>8.65</v>
      </c>
      <c r="J53" s="960">
        <v>35.380000000000003</v>
      </c>
      <c r="K53" s="960">
        <v>21.62</v>
      </c>
      <c r="L53" s="962"/>
      <c r="M53" s="962"/>
      <c r="N53" s="962">
        <v>21.22</v>
      </c>
      <c r="O53" s="962">
        <v>12.98</v>
      </c>
      <c r="P53" s="962">
        <v>28.3</v>
      </c>
      <c r="Q53" s="962">
        <v>17.3</v>
      </c>
      <c r="R53" s="962">
        <v>5307</v>
      </c>
      <c r="S53" s="962">
        <v>3243</v>
      </c>
      <c r="T53" s="962">
        <v>442.25000000000006</v>
      </c>
      <c r="U53" s="962">
        <v>270.25</v>
      </c>
      <c r="V53" s="962">
        <v>530.70000000000005</v>
      </c>
      <c r="W53" s="962">
        <v>324.3</v>
      </c>
      <c r="X53" s="962">
        <v>1326.7500000000002</v>
      </c>
      <c r="Y53" s="962">
        <v>810.75</v>
      </c>
    </row>
    <row r="54" spans="1:25" ht="15.75" customHeight="1" x14ac:dyDescent="0.2">
      <c r="A54" s="958">
        <v>47</v>
      </c>
      <c r="B54" s="960">
        <v>18.05</v>
      </c>
      <c r="C54" s="960">
        <v>11.02</v>
      </c>
      <c r="D54" s="960"/>
      <c r="E54" s="960"/>
      <c r="F54" s="960">
        <v>10.83</v>
      </c>
      <c r="G54" s="960">
        <v>6.61</v>
      </c>
      <c r="H54" s="960">
        <v>14.44</v>
      </c>
      <c r="I54" s="960">
        <v>8.82</v>
      </c>
      <c r="J54" s="960">
        <v>36.1</v>
      </c>
      <c r="K54" s="960">
        <v>22.04</v>
      </c>
      <c r="L54" s="962"/>
      <c r="M54" s="962"/>
      <c r="N54" s="962">
        <v>21.66</v>
      </c>
      <c r="O54" s="962">
        <v>13.22</v>
      </c>
      <c r="P54" s="962">
        <v>28.88</v>
      </c>
      <c r="Q54" s="962">
        <v>17.64</v>
      </c>
      <c r="R54" s="962">
        <v>5415</v>
      </c>
      <c r="S54" s="962">
        <v>3306</v>
      </c>
      <c r="T54" s="962">
        <v>451.25</v>
      </c>
      <c r="U54" s="962">
        <v>275.5</v>
      </c>
      <c r="V54" s="962">
        <v>541.5</v>
      </c>
      <c r="W54" s="962">
        <v>330.59999999999997</v>
      </c>
      <c r="X54" s="962">
        <v>1353.75</v>
      </c>
      <c r="Y54" s="962">
        <v>826.5</v>
      </c>
    </row>
    <row r="55" spans="1:25" ht="15.75" customHeight="1" x14ac:dyDescent="0.2">
      <c r="A55" s="958">
        <v>48</v>
      </c>
      <c r="B55" s="960">
        <v>18.399999999999999</v>
      </c>
      <c r="C55" s="960">
        <v>11.23</v>
      </c>
      <c r="D55" s="960"/>
      <c r="E55" s="960"/>
      <c r="F55" s="960">
        <v>11.04</v>
      </c>
      <c r="G55" s="960">
        <v>6.74</v>
      </c>
      <c r="H55" s="960">
        <v>14.72</v>
      </c>
      <c r="I55" s="960">
        <v>8.98</v>
      </c>
      <c r="J55" s="960">
        <v>36.799999999999997</v>
      </c>
      <c r="K55" s="960">
        <v>22.46</v>
      </c>
      <c r="L55" s="962"/>
      <c r="M55" s="962"/>
      <c r="N55" s="962">
        <v>22.08</v>
      </c>
      <c r="O55" s="962">
        <v>13.48</v>
      </c>
      <c r="P55" s="962">
        <v>29.44</v>
      </c>
      <c r="Q55" s="962">
        <v>17.96</v>
      </c>
      <c r="R55" s="962">
        <v>5520</v>
      </c>
      <c r="S55" s="962">
        <v>3369</v>
      </c>
      <c r="T55" s="962">
        <v>459.99999999999994</v>
      </c>
      <c r="U55" s="962">
        <v>280.75</v>
      </c>
      <c r="V55" s="962">
        <v>551.99999999999989</v>
      </c>
      <c r="W55" s="962">
        <v>336.9</v>
      </c>
      <c r="X55" s="962">
        <v>1379.9999999999998</v>
      </c>
      <c r="Y55" s="962">
        <v>842.25</v>
      </c>
    </row>
    <row r="56" spans="1:25" ht="15.75" customHeight="1" x14ac:dyDescent="0.2">
      <c r="A56" s="958">
        <v>49</v>
      </c>
      <c r="B56" s="960">
        <v>18.760000000000002</v>
      </c>
      <c r="C56" s="960">
        <v>11.44</v>
      </c>
      <c r="D56" s="960"/>
      <c r="E56" s="960"/>
      <c r="F56" s="960">
        <v>11.26</v>
      </c>
      <c r="G56" s="960">
        <v>6.86</v>
      </c>
      <c r="H56" s="960">
        <v>15.01</v>
      </c>
      <c r="I56" s="960">
        <v>9.15</v>
      </c>
      <c r="J56" s="960">
        <v>37.520000000000003</v>
      </c>
      <c r="K56" s="960">
        <v>22.88</v>
      </c>
      <c r="L56" s="962"/>
      <c r="M56" s="962"/>
      <c r="N56" s="962">
        <v>22.52</v>
      </c>
      <c r="O56" s="962">
        <v>13.72</v>
      </c>
      <c r="P56" s="962">
        <v>30.02</v>
      </c>
      <c r="Q56" s="962">
        <v>18.3</v>
      </c>
      <c r="R56" s="962">
        <v>5628.0000000000009</v>
      </c>
      <c r="S56" s="962">
        <v>3432</v>
      </c>
      <c r="T56" s="962">
        <v>469.00000000000006</v>
      </c>
      <c r="U56" s="962">
        <v>286</v>
      </c>
      <c r="V56" s="962">
        <v>562.80000000000007</v>
      </c>
      <c r="W56" s="962">
        <v>343.2</v>
      </c>
      <c r="X56" s="962">
        <v>1407.0000000000002</v>
      </c>
      <c r="Y56" s="962">
        <v>858</v>
      </c>
    </row>
    <row r="57" spans="1:25" ht="15.75" customHeight="1" x14ac:dyDescent="0.2">
      <c r="A57" s="958">
        <v>50</v>
      </c>
      <c r="B57" s="960">
        <v>19.12</v>
      </c>
      <c r="C57" s="960">
        <v>11.65</v>
      </c>
      <c r="D57" s="960"/>
      <c r="E57" s="960"/>
      <c r="F57" s="960">
        <v>11.47</v>
      </c>
      <c r="G57" s="960">
        <v>6.99</v>
      </c>
      <c r="H57" s="960">
        <v>15.3</v>
      </c>
      <c r="I57" s="960">
        <v>9.32</v>
      </c>
      <c r="J57" s="960">
        <v>38.24</v>
      </c>
      <c r="K57" s="960">
        <v>23.3</v>
      </c>
      <c r="L57" s="962"/>
      <c r="M57" s="962"/>
      <c r="N57" s="962">
        <v>22.94</v>
      </c>
      <c r="O57" s="962">
        <v>13.98</v>
      </c>
      <c r="P57" s="962">
        <v>30.6</v>
      </c>
      <c r="Q57" s="962">
        <v>18.64</v>
      </c>
      <c r="R57" s="962">
        <v>5736</v>
      </c>
      <c r="S57" s="962">
        <v>3495</v>
      </c>
      <c r="T57" s="962">
        <v>478</v>
      </c>
      <c r="U57" s="962">
        <v>291.25</v>
      </c>
      <c r="V57" s="962">
        <v>573.6</v>
      </c>
      <c r="W57" s="962">
        <v>349.5</v>
      </c>
      <c r="X57" s="962">
        <v>1434</v>
      </c>
      <c r="Y57" s="962">
        <v>873.75</v>
      </c>
    </row>
    <row r="58" spans="1:25" ht="15.75" customHeight="1" x14ac:dyDescent="0.2">
      <c r="A58" s="958">
        <v>51</v>
      </c>
      <c r="B58" s="960">
        <v>19.48</v>
      </c>
      <c r="C58" s="960">
        <v>11.87</v>
      </c>
      <c r="D58" s="960"/>
      <c r="E58" s="960"/>
      <c r="F58" s="960">
        <v>11.69</v>
      </c>
      <c r="G58" s="960">
        <v>7.12</v>
      </c>
      <c r="H58" s="960">
        <v>15.58</v>
      </c>
      <c r="I58" s="960">
        <v>9.5</v>
      </c>
      <c r="J58" s="960">
        <v>38.96</v>
      </c>
      <c r="K58" s="960">
        <v>23.74</v>
      </c>
      <c r="L58" s="962"/>
      <c r="M58" s="962"/>
      <c r="N58" s="962">
        <v>23.38</v>
      </c>
      <c r="O58" s="962">
        <v>14.24</v>
      </c>
      <c r="P58" s="962">
        <v>31.16</v>
      </c>
      <c r="Q58" s="962">
        <v>19</v>
      </c>
      <c r="R58" s="962">
        <v>5844</v>
      </c>
      <c r="S58" s="962">
        <v>3560.9999999999995</v>
      </c>
      <c r="T58" s="962">
        <v>487</v>
      </c>
      <c r="U58" s="962">
        <v>296.75</v>
      </c>
      <c r="V58" s="962">
        <v>584.4</v>
      </c>
      <c r="W58" s="962">
        <v>356.09999999999997</v>
      </c>
      <c r="X58" s="962">
        <v>1461</v>
      </c>
      <c r="Y58" s="962">
        <v>890.25</v>
      </c>
    </row>
    <row r="59" spans="1:25" ht="15.75" customHeight="1" x14ac:dyDescent="0.2">
      <c r="A59" s="958">
        <v>52</v>
      </c>
      <c r="B59" s="960">
        <v>19.84</v>
      </c>
      <c r="C59" s="960">
        <v>12.08</v>
      </c>
      <c r="D59" s="960"/>
      <c r="E59" s="960"/>
      <c r="F59" s="960">
        <v>11.9</v>
      </c>
      <c r="G59" s="960">
        <v>7.25</v>
      </c>
      <c r="H59" s="960">
        <v>15.87</v>
      </c>
      <c r="I59" s="960">
        <v>9.66</v>
      </c>
      <c r="J59" s="960">
        <v>39.68</v>
      </c>
      <c r="K59" s="960">
        <v>24.16</v>
      </c>
      <c r="L59" s="962"/>
      <c r="M59" s="962"/>
      <c r="N59" s="962">
        <v>23.8</v>
      </c>
      <c r="O59" s="962">
        <v>14.5</v>
      </c>
      <c r="P59" s="962">
        <v>31.74</v>
      </c>
      <c r="Q59" s="962">
        <v>19.32</v>
      </c>
      <c r="R59" s="962">
        <v>5952</v>
      </c>
      <c r="S59" s="962">
        <v>3624</v>
      </c>
      <c r="T59" s="962">
        <v>496</v>
      </c>
      <c r="U59" s="962">
        <v>302</v>
      </c>
      <c r="V59" s="962">
        <v>595.19999999999993</v>
      </c>
      <c r="W59" s="962">
        <v>362.4</v>
      </c>
      <c r="X59" s="962">
        <v>1488</v>
      </c>
      <c r="Y59" s="962">
        <v>906</v>
      </c>
    </row>
    <row r="60" spans="1:25" ht="15.75" customHeight="1" x14ac:dyDescent="0.2">
      <c r="A60" s="958">
        <v>53</v>
      </c>
      <c r="B60" s="960">
        <v>20.2</v>
      </c>
      <c r="C60" s="960">
        <v>12.29</v>
      </c>
      <c r="D60" s="960"/>
      <c r="E60" s="960"/>
      <c r="F60" s="960">
        <v>12.12</v>
      </c>
      <c r="G60" s="960">
        <v>7.37</v>
      </c>
      <c r="H60" s="960">
        <v>16.16</v>
      </c>
      <c r="I60" s="960">
        <v>9.83</v>
      </c>
      <c r="J60" s="960">
        <v>40.4</v>
      </c>
      <c r="K60" s="960">
        <v>24.58</v>
      </c>
      <c r="L60" s="962"/>
      <c r="M60" s="962"/>
      <c r="N60" s="962">
        <v>24.24</v>
      </c>
      <c r="O60" s="962">
        <v>14.74</v>
      </c>
      <c r="P60" s="962">
        <v>32.32</v>
      </c>
      <c r="Q60" s="962">
        <v>19.66</v>
      </c>
      <c r="R60" s="962">
        <v>6060</v>
      </c>
      <c r="S60" s="962">
        <v>3686.9999999999995</v>
      </c>
      <c r="T60" s="962">
        <v>505</v>
      </c>
      <c r="U60" s="962">
        <v>307.25</v>
      </c>
      <c r="V60" s="962">
        <v>606</v>
      </c>
      <c r="W60" s="962">
        <v>368.7</v>
      </c>
      <c r="X60" s="962">
        <v>1515</v>
      </c>
      <c r="Y60" s="962">
        <v>921.75</v>
      </c>
    </row>
    <row r="61" spans="1:25" ht="15.75" customHeight="1" x14ac:dyDescent="0.2">
      <c r="A61" s="958">
        <v>54</v>
      </c>
      <c r="B61" s="960">
        <v>20.56</v>
      </c>
      <c r="C61" s="960">
        <v>12.5</v>
      </c>
      <c r="D61" s="960"/>
      <c r="E61" s="960"/>
      <c r="F61" s="960">
        <v>12.34</v>
      </c>
      <c r="G61" s="960">
        <v>7.5</v>
      </c>
      <c r="H61" s="960">
        <v>16.45</v>
      </c>
      <c r="I61" s="960">
        <v>10</v>
      </c>
      <c r="J61" s="960">
        <v>41.12</v>
      </c>
      <c r="K61" s="960">
        <v>25</v>
      </c>
      <c r="L61" s="962"/>
      <c r="M61" s="962"/>
      <c r="N61" s="962">
        <v>24.68</v>
      </c>
      <c r="O61" s="962">
        <v>15</v>
      </c>
      <c r="P61" s="962">
        <v>32.9</v>
      </c>
      <c r="Q61" s="962">
        <v>20</v>
      </c>
      <c r="R61" s="962">
        <v>6168</v>
      </c>
      <c r="S61" s="962">
        <v>3750</v>
      </c>
      <c r="T61" s="962">
        <v>514</v>
      </c>
      <c r="U61" s="962">
        <v>312.5</v>
      </c>
      <c r="V61" s="962">
        <v>616.79999999999995</v>
      </c>
      <c r="W61" s="962">
        <v>375</v>
      </c>
      <c r="X61" s="962">
        <v>1542</v>
      </c>
      <c r="Y61" s="962">
        <v>937.5</v>
      </c>
    </row>
    <row r="62" spans="1:25" ht="15.75" customHeight="1" x14ac:dyDescent="0.2">
      <c r="A62" s="958">
        <v>55</v>
      </c>
      <c r="B62" s="960">
        <v>20.92</v>
      </c>
      <c r="C62" s="960">
        <v>12.71</v>
      </c>
      <c r="D62" s="960"/>
      <c r="E62" s="960"/>
      <c r="F62" s="960">
        <v>12.55</v>
      </c>
      <c r="G62" s="960">
        <v>7.63</v>
      </c>
      <c r="H62" s="960">
        <v>16.739999999999998</v>
      </c>
      <c r="I62" s="960">
        <v>10.17</v>
      </c>
      <c r="J62" s="960">
        <v>41.84</v>
      </c>
      <c r="K62" s="960">
        <v>25.42</v>
      </c>
      <c r="L62" s="962"/>
      <c r="M62" s="962"/>
      <c r="N62" s="962">
        <v>25.1</v>
      </c>
      <c r="O62" s="962">
        <v>15.26</v>
      </c>
      <c r="P62" s="962">
        <v>33.479999999999997</v>
      </c>
      <c r="Q62" s="962">
        <v>20.34</v>
      </c>
      <c r="R62" s="962">
        <v>6276.0000000000009</v>
      </c>
      <c r="S62" s="962">
        <v>3813.0000000000005</v>
      </c>
      <c r="T62" s="962">
        <v>523</v>
      </c>
      <c r="U62" s="962">
        <v>317.75</v>
      </c>
      <c r="V62" s="962">
        <v>627.6</v>
      </c>
      <c r="W62" s="962">
        <v>381.3</v>
      </c>
      <c r="X62" s="962">
        <v>1569</v>
      </c>
      <c r="Y62" s="962">
        <v>953.25</v>
      </c>
    </row>
    <row r="63" spans="1:25" ht="15.75" customHeight="1" x14ac:dyDescent="0.2">
      <c r="A63" s="958">
        <v>56</v>
      </c>
      <c r="B63" s="960">
        <v>21.28</v>
      </c>
      <c r="C63" s="960">
        <v>12.92</v>
      </c>
      <c r="D63" s="960"/>
      <c r="E63" s="960"/>
      <c r="F63" s="960">
        <v>12.77</v>
      </c>
      <c r="G63" s="960">
        <v>7.75</v>
      </c>
      <c r="H63" s="960">
        <v>17.02</v>
      </c>
      <c r="I63" s="960">
        <v>10.34</v>
      </c>
      <c r="J63" s="960">
        <v>42.56</v>
      </c>
      <c r="K63" s="960">
        <v>25.84</v>
      </c>
      <c r="L63" s="962"/>
      <c r="M63" s="962"/>
      <c r="N63" s="962">
        <v>25.54</v>
      </c>
      <c r="O63" s="962">
        <v>15.5</v>
      </c>
      <c r="P63" s="962">
        <v>34.04</v>
      </c>
      <c r="Q63" s="962">
        <v>20.68</v>
      </c>
      <c r="R63" s="962">
        <v>6384</v>
      </c>
      <c r="S63" s="962">
        <v>3876</v>
      </c>
      <c r="T63" s="962">
        <v>532</v>
      </c>
      <c r="U63" s="962">
        <v>323</v>
      </c>
      <c r="V63" s="962">
        <v>638.4</v>
      </c>
      <c r="W63" s="962">
        <v>387.59999999999997</v>
      </c>
      <c r="X63" s="962">
        <v>1596</v>
      </c>
      <c r="Y63" s="962">
        <v>969</v>
      </c>
    </row>
    <row r="64" spans="1:25" ht="15.75" customHeight="1" x14ac:dyDescent="0.2">
      <c r="A64" s="958">
        <v>57</v>
      </c>
      <c r="B64" s="960">
        <v>21.64</v>
      </c>
      <c r="C64" s="960">
        <v>13.13</v>
      </c>
      <c r="D64" s="960"/>
      <c r="E64" s="960"/>
      <c r="F64" s="960">
        <v>12.98</v>
      </c>
      <c r="G64" s="960">
        <v>7.88</v>
      </c>
      <c r="H64" s="960">
        <v>17.309999999999999</v>
      </c>
      <c r="I64" s="960">
        <v>10.5</v>
      </c>
      <c r="J64" s="960">
        <v>43.28</v>
      </c>
      <c r="K64" s="960">
        <v>26.26</v>
      </c>
      <c r="L64" s="962"/>
      <c r="M64" s="962"/>
      <c r="N64" s="962">
        <v>25.96</v>
      </c>
      <c r="O64" s="962">
        <v>15.76</v>
      </c>
      <c r="P64" s="962">
        <v>34.619999999999997</v>
      </c>
      <c r="Q64" s="962">
        <v>21</v>
      </c>
      <c r="R64" s="962">
        <v>6492</v>
      </c>
      <c r="S64" s="962">
        <v>3939.0000000000005</v>
      </c>
      <c r="T64" s="962">
        <v>541</v>
      </c>
      <c r="U64" s="962">
        <v>328.25</v>
      </c>
      <c r="V64" s="962">
        <v>649.19999999999993</v>
      </c>
      <c r="W64" s="962">
        <v>393.9</v>
      </c>
      <c r="X64" s="962">
        <v>1623</v>
      </c>
      <c r="Y64" s="962">
        <v>984.75</v>
      </c>
    </row>
    <row r="65" spans="1:35" ht="15.75" customHeight="1" x14ac:dyDescent="0.2">
      <c r="A65" s="958">
        <v>58</v>
      </c>
      <c r="B65" s="960">
        <v>22</v>
      </c>
      <c r="C65" s="960">
        <v>13.34</v>
      </c>
      <c r="D65" s="960"/>
      <c r="E65" s="960"/>
      <c r="F65" s="960">
        <v>13.2</v>
      </c>
      <c r="G65" s="960">
        <v>8</v>
      </c>
      <c r="H65" s="960">
        <v>17.600000000000001</v>
      </c>
      <c r="I65" s="960">
        <v>10.67</v>
      </c>
      <c r="J65" s="960">
        <v>44</v>
      </c>
      <c r="K65" s="960">
        <v>26.68</v>
      </c>
      <c r="L65" s="962"/>
      <c r="M65" s="962"/>
      <c r="N65" s="962">
        <v>26.4</v>
      </c>
      <c r="O65" s="962">
        <v>16</v>
      </c>
      <c r="P65" s="962">
        <v>35.200000000000003</v>
      </c>
      <c r="Q65" s="962">
        <v>21.34</v>
      </c>
      <c r="R65" s="962">
        <v>6600</v>
      </c>
      <c r="S65" s="962">
        <v>4002</v>
      </c>
      <c r="T65" s="962">
        <v>550</v>
      </c>
      <c r="U65" s="962">
        <v>333.5</v>
      </c>
      <c r="V65" s="962">
        <v>660</v>
      </c>
      <c r="W65" s="962">
        <v>400.2</v>
      </c>
      <c r="X65" s="962">
        <v>1650</v>
      </c>
      <c r="Y65" s="962">
        <v>1000.5</v>
      </c>
    </row>
    <row r="66" spans="1:35" ht="15.75" customHeight="1" x14ac:dyDescent="0.2">
      <c r="A66" s="958">
        <v>59</v>
      </c>
      <c r="B66" s="960">
        <v>22.36</v>
      </c>
      <c r="C66" s="960">
        <v>13.55</v>
      </c>
      <c r="D66" s="960"/>
      <c r="E66" s="960"/>
      <c r="F66" s="960">
        <v>13.42</v>
      </c>
      <c r="G66" s="960">
        <v>8.1300000000000008</v>
      </c>
      <c r="H66" s="960">
        <v>17.89</v>
      </c>
      <c r="I66" s="960">
        <v>10.84</v>
      </c>
      <c r="J66" s="960">
        <v>44.72</v>
      </c>
      <c r="K66" s="960">
        <v>27.1</v>
      </c>
      <c r="L66" s="962"/>
      <c r="M66" s="962"/>
      <c r="N66" s="962">
        <v>26.84</v>
      </c>
      <c r="O66" s="962">
        <v>16.260000000000002</v>
      </c>
      <c r="P66" s="962">
        <v>35.78</v>
      </c>
      <c r="Q66" s="962">
        <v>21.68</v>
      </c>
      <c r="R66" s="962">
        <v>6708</v>
      </c>
      <c r="S66" s="962">
        <v>4065</v>
      </c>
      <c r="T66" s="962">
        <v>559</v>
      </c>
      <c r="U66" s="962">
        <v>338.75</v>
      </c>
      <c r="V66" s="962">
        <v>670.8</v>
      </c>
      <c r="W66" s="962">
        <v>406.5</v>
      </c>
      <c r="X66" s="962">
        <v>1677</v>
      </c>
      <c r="Y66" s="962">
        <v>1016.25</v>
      </c>
    </row>
    <row r="67" spans="1:35" ht="15.75" customHeight="1" x14ac:dyDescent="0.2">
      <c r="A67" s="958">
        <v>60</v>
      </c>
      <c r="B67" s="960">
        <v>22.72</v>
      </c>
      <c r="C67" s="960">
        <v>13.77</v>
      </c>
      <c r="D67" s="960"/>
      <c r="E67" s="960"/>
      <c r="F67" s="960">
        <v>13.63</v>
      </c>
      <c r="G67" s="960">
        <v>8.26</v>
      </c>
      <c r="H67" s="960">
        <v>18.18</v>
      </c>
      <c r="I67" s="960">
        <v>11.02</v>
      </c>
      <c r="J67" s="960">
        <v>45.44</v>
      </c>
      <c r="K67" s="960">
        <v>27.54</v>
      </c>
      <c r="L67" s="962"/>
      <c r="M67" s="962"/>
      <c r="N67" s="962">
        <v>27.26</v>
      </c>
      <c r="O67" s="962">
        <v>16.52</v>
      </c>
      <c r="P67" s="962">
        <v>36.36</v>
      </c>
      <c r="Q67" s="962">
        <v>22.04</v>
      </c>
      <c r="R67" s="962">
        <v>6816</v>
      </c>
      <c r="S67" s="962">
        <v>4131</v>
      </c>
      <c r="T67" s="962">
        <v>568</v>
      </c>
      <c r="U67" s="962">
        <v>344.25</v>
      </c>
      <c r="V67" s="962">
        <v>681.6</v>
      </c>
      <c r="W67" s="962">
        <v>413.09999999999997</v>
      </c>
      <c r="X67" s="962">
        <v>1704</v>
      </c>
      <c r="Y67" s="962">
        <v>1032.75</v>
      </c>
    </row>
    <row r="68" spans="1:35" ht="15.75" customHeight="1" x14ac:dyDescent="0.2">
      <c r="A68" s="958">
        <v>61</v>
      </c>
      <c r="B68" s="960">
        <v>23.08</v>
      </c>
      <c r="C68" s="960">
        <v>13.98</v>
      </c>
      <c r="D68" s="960"/>
      <c r="E68" s="960"/>
      <c r="F68" s="960">
        <v>13.85</v>
      </c>
      <c r="G68" s="960">
        <v>8.39</v>
      </c>
      <c r="H68" s="960">
        <v>18.46</v>
      </c>
      <c r="I68" s="960">
        <v>11.18</v>
      </c>
      <c r="J68" s="960">
        <v>46.16</v>
      </c>
      <c r="K68" s="960">
        <v>27.96</v>
      </c>
      <c r="L68" s="962"/>
      <c r="M68" s="962"/>
      <c r="N68" s="962">
        <v>27.7</v>
      </c>
      <c r="O68" s="962">
        <v>16.78</v>
      </c>
      <c r="P68" s="962">
        <v>36.92</v>
      </c>
      <c r="Q68" s="962">
        <v>22.36</v>
      </c>
      <c r="R68" s="962">
        <v>6923.9999999999991</v>
      </c>
      <c r="S68" s="962">
        <v>4194</v>
      </c>
      <c r="T68" s="962">
        <v>577</v>
      </c>
      <c r="U68" s="962">
        <v>349.5</v>
      </c>
      <c r="V68" s="962">
        <v>692.4</v>
      </c>
      <c r="W68" s="962">
        <v>419.4</v>
      </c>
      <c r="X68" s="962">
        <v>1731</v>
      </c>
      <c r="Y68" s="962">
        <v>1048.5</v>
      </c>
    </row>
    <row r="69" spans="1:35" ht="15.75" customHeight="1" x14ac:dyDescent="0.2">
      <c r="A69" s="958">
        <v>62</v>
      </c>
      <c r="B69" s="960">
        <v>23.44</v>
      </c>
      <c r="C69" s="960">
        <v>14.19</v>
      </c>
      <c r="D69" s="960"/>
      <c r="E69" s="960"/>
      <c r="F69" s="960">
        <v>14.06</v>
      </c>
      <c r="G69" s="960">
        <v>8.51</v>
      </c>
      <c r="H69" s="960">
        <v>18.75</v>
      </c>
      <c r="I69" s="960">
        <v>11.35</v>
      </c>
      <c r="J69" s="960">
        <v>46.88</v>
      </c>
      <c r="K69" s="960">
        <v>28.38</v>
      </c>
      <c r="L69" s="962"/>
      <c r="M69" s="962"/>
      <c r="N69" s="962">
        <v>28.12</v>
      </c>
      <c r="O69" s="962">
        <v>17.02</v>
      </c>
      <c r="P69" s="962">
        <v>37.5</v>
      </c>
      <c r="Q69" s="962">
        <v>22.7</v>
      </c>
      <c r="R69" s="962">
        <v>7032</v>
      </c>
      <c r="S69" s="962">
        <v>4257</v>
      </c>
      <c r="T69" s="962">
        <v>586</v>
      </c>
      <c r="U69" s="962">
        <v>354.75</v>
      </c>
      <c r="V69" s="962">
        <v>703.19999999999993</v>
      </c>
      <c r="W69" s="962">
        <v>425.7</v>
      </c>
      <c r="X69" s="962">
        <v>1758</v>
      </c>
      <c r="Y69" s="962">
        <v>1064.25</v>
      </c>
    </row>
    <row r="70" spans="1:35" ht="15.75" customHeight="1" x14ac:dyDescent="0.2">
      <c r="A70" s="958">
        <v>63</v>
      </c>
      <c r="B70" s="960">
        <v>23.8</v>
      </c>
      <c r="C70" s="960">
        <v>14.4</v>
      </c>
      <c r="D70" s="960"/>
      <c r="E70" s="960"/>
      <c r="F70" s="960">
        <v>14.28</v>
      </c>
      <c r="G70" s="960">
        <v>8.64</v>
      </c>
      <c r="H70" s="960">
        <v>19.04</v>
      </c>
      <c r="I70" s="960">
        <v>11.52</v>
      </c>
      <c r="J70" s="960">
        <v>47.6</v>
      </c>
      <c r="K70" s="960">
        <v>28.8</v>
      </c>
      <c r="L70" s="962"/>
      <c r="M70" s="962"/>
      <c r="N70" s="962">
        <v>28.56</v>
      </c>
      <c r="O70" s="962">
        <v>17.28</v>
      </c>
      <c r="P70" s="962">
        <v>38.08</v>
      </c>
      <c r="Q70" s="962">
        <v>23.04</v>
      </c>
      <c r="R70" s="962">
        <v>7140</v>
      </c>
      <c r="S70" s="962">
        <v>4320</v>
      </c>
      <c r="T70" s="962">
        <v>595</v>
      </c>
      <c r="U70" s="962">
        <v>360</v>
      </c>
      <c r="V70" s="962">
        <v>714</v>
      </c>
      <c r="W70" s="962">
        <v>432</v>
      </c>
      <c r="X70" s="962">
        <v>1785</v>
      </c>
      <c r="Y70" s="962">
        <v>1080</v>
      </c>
    </row>
    <row r="71" spans="1:35" ht="15.75" customHeight="1" x14ac:dyDescent="0.2">
      <c r="A71" s="958">
        <v>64</v>
      </c>
      <c r="B71" s="960">
        <v>24.15</v>
      </c>
      <c r="C71" s="960">
        <v>14.61</v>
      </c>
      <c r="D71" s="960"/>
      <c r="E71" s="960"/>
      <c r="F71" s="960">
        <v>14.49</v>
      </c>
      <c r="G71" s="960">
        <v>8.77</v>
      </c>
      <c r="H71" s="960">
        <v>19.32</v>
      </c>
      <c r="I71" s="960">
        <v>11.69</v>
      </c>
      <c r="J71" s="960">
        <v>48.3</v>
      </c>
      <c r="K71" s="960">
        <v>29.22</v>
      </c>
      <c r="L71" s="962"/>
      <c r="M71" s="962"/>
      <c r="N71" s="962">
        <v>28.98</v>
      </c>
      <c r="O71" s="962">
        <v>17.54</v>
      </c>
      <c r="P71" s="962">
        <v>38.64</v>
      </c>
      <c r="Q71" s="962">
        <v>23.38</v>
      </c>
      <c r="R71" s="962">
        <v>7245</v>
      </c>
      <c r="S71" s="962">
        <v>4383</v>
      </c>
      <c r="T71" s="962">
        <v>603.75</v>
      </c>
      <c r="U71" s="962">
        <v>362.68</v>
      </c>
      <c r="V71" s="962">
        <v>724.5</v>
      </c>
      <c r="W71" s="962">
        <v>435.21600000000001</v>
      </c>
      <c r="X71" s="962">
        <v>1811.25</v>
      </c>
      <c r="Y71" s="962">
        <v>1088.04</v>
      </c>
    </row>
    <row r="72" spans="1:35" ht="15.75" customHeight="1" x14ac:dyDescent="0.2">
      <c r="A72" s="958">
        <v>65</v>
      </c>
      <c r="B72" s="960">
        <v>24.51</v>
      </c>
      <c r="C72" s="960">
        <v>14.82</v>
      </c>
      <c r="D72" s="960"/>
      <c r="E72" s="960"/>
      <c r="F72" s="960">
        <v>14.71</v>
      </c>
      <c r="G72" s="960">
        <v>8.89</v>
      </c>
      <c r="H72" s="960">
        <v>19.61</v>
      </c>
      <c r="I72" s="960">
        <v>11.86</v>
      </c>
      <c r="J72" s="960">
        <v>49.02</v>
      </c>
      <c r="K72" s="960">
        <v>29.64</v>
      </c>
      <c r="L72" s="962"/>
      <c r="M72" s="962"/>
      <c r="N72" s="962">
        <v>29.42</v>
      </c>
      <c r="O72" s="962">
        <v>17.78</v>
      </c>
      <c r="P72" s="962">
        <v>39.22</v>
      </c>
      <c r="Q72" s="962">
        <v>23.72</v>
      </c>
      <c r="R72" s="962">
        <v>7353.0000000000009</v>
      </c>
      <c r="S72" s="962">
        <v>4446</v>
      </c>
      <c r="T72" s="962">
        <v>612.75</v>
      </c>
      <c r="U72" s="962">
        <v>362.68</v>
      </c>
      <c r="V72" s="962">
        <v>735.3</v>
      </c>
      <c r="W72" s="962">
        <v>435.21600000000001</v>
      </c>
      <c r="X72" s="962">
        <v>1838.25</v>
      </c>
      <c r="Y72" s="962">
        <v>1088.04</v>
      </c>
    </row>
    <row r="73" spans="1:35" ht="15.75" customHeight="1" x14ac:dyDescent="0.2">
      <c r="A73" s="958">
        <v>66</v>
      </c>
      <c r="B73" s="960">
        <v>24.87</v>
      </c>
      <c r="C73" s="960">
        <v>15.03</v>
      </c>
      <c r="D73" s="960"/>
      <c r="E73" s="960"/>
      <c r="F73" s="960">
        <v>14.92</v>
      </c>
      <c r="G73" s="960">
        <v>9.02</v>
      </c>
      <c r="H73" s="960">
        <v>19.899999999999999</v>
      </c>
      <c r="I73" s="960">
        <v>12.02</v>
      </c>
      <c r="J73" s="960">
        <v>49.74</v>
      </c>
      <c r="K73" s="960">
        <v>30.06</v>
      </c>
      <c r="L73" s="962"/>
      <c r="M73" s="962"/>
      <c r="N73" s="962">
        <v>29.84</v>
      </c>
      <c r="O73" s="962">
        <v>18.04</v>
      </c>
      <c r="P73" s="962">
        <v>39.799999999999997</v>
      </c>
      <c r="Q73" s="962">
        <v>24.04</v>
      </c>
      <c r="R73" s="962">
        <v>7461</v>
      </c>
      <c r="S73" s="962">
        <v>4509</v>
      </c>
      <c r="T73" s="962">
        <v>612.84</v>
      </c>
      <c r="U73" s="962">
        <v>362.68</v>
      </c>
      <c r="V73" s="962">
        <v>735.40800000000002</v>
      </c>
      <c r="W73" s="962">
        <v>435.21600000000001</v>
      </c>
      <c r="X73" s="962">
        <v>1838.52</v>
      </c>
      <c r="Y73" s="962">
        <v>1088.04</v>
      </c>
    </row>
    <row r="74" spans="1:35" ht="15.75" customHeight="1" x14ac:dyDescent="0.2">
      <c r="A74" s="958">
        <v>67</v>
      </c>
      <c r="B74" s="960">
        <v>25.23</v>
      </c>
      <c r="C74" s="960">
        <v>15.24</v>
      </c>
      <c r="D74" s="960"/>
      <c r="E74" s="960"/>
      <c r="F74" s="960">
        <v>15.14</v>
      </c>
      <c r="G74" s="960">
        <v>9.14</v>
      </c>
      <c r="H74" s="960">
        <v>20.18</v>
      </c>
      <c r="I74" s="960">
        <v>12.19</v>
      </c>
      <c r="J74" s="960">
        <v>50.46</v>
      </c>
      <c r="K74" s="960">
        <v>30.48</v>
      </c>
      <c r="L74" s="962"/>
      <c r="M74" s="962"/>
      <c r="N74" s="962">
        <v>30.28</v>
      </c>
      <c r="O74" s="962">
        <v>18.28</v>
      </c>
      <c r="P74" s="962">
        <v>40.36</v>
      </c>
      <c r="Q74" s="962">
        <v>24.38</v>
      </c>
      <c r="R74" s="962">
        <v>7569</v>
      </c>
      <c r="S74" s="962">
        <v>4532.1400000000003</v>
      </c>
      <c r="T74" s="962">
        <v>612.84</v>
      </c>
      <c r="U74" s="962">
        <v>362.68</v>
      </c>
      <c r="V74" s="962">
        <v>735.40800000000002</v>
      </c>
      <c r="W74" s="962">
        <v>435.21600000000001</v>
      </c>
      <c r="X74" s="962">
        <v>1838.52</v>
      </c>
      <c r="Y74" s="962">
        <v>1088.04</v>
      </c>
    </row>
    <row r="75" spans="1:35" ht="15.75" customHeight="1" x14ac:dyDescent="0.2">
      <c r="A75" s="958">
        <v>68</v>
      </c>
      <c r="B75" s="960">
        <v>25.59</v>
      </c>
      <c r="C75" s="960">
        <v>15.46</v>
      </c>
      <c r="D75" s="960"/>
      <c r="E75" s="960"/>
      <c r="F75" s="960">
        <v>15.35</v>
      </c>
      <c r="G75" s="960">
        <v>9.2799999999999994</v>
      </c>
      <c r="H75" s="960">
        <v>20.47</v>
      </c>
      <c r="I75" s="960">
        <v>12.37</v>
      </c>
      <c r="J75" s="960">
        <v>51.18</v>
      </c>
      <c r="K75" s="960">
        <v>30.92</v>
      </c>
      <c r="L75" s="962"/>
      <c r="M75" s="962"/>
      <c r="N75" s="962">
        <v>30.7</v>
      </c>
      <c r="O75" s="962">
        <v>18.559999999999999</v>
      </c>
      <c r="P75" s="962">
        <v>40.94</v>
      </c>
      <c r="Q75" s="962">
        <v>24.74</v>
      </c>
      <c r="R75" s="962">
        <v>7677</v>
      </c>
      <c r="S75" s="962">
        <v>4532.1400000000003</v>
      </c>
      <c r="T75" s="962">
        <v>612.84</v>
      </c>
      <c r="U75" s="962">
        <v>362.68</v>
      </c>
      <c r="V75" s="962">
        <v>735.40800000000002</v>
      </c>
      <c r="W75" s="962">
        <v>435.21600000000001</v>
      </c>
      <c r="X75" s="962">
        <v>1838.52</v>
      </c>
      <c r="Y75" s="962">
        <v>1088.04</v>
      </c>
    </row>
    <row r="76" spans="1:35" ht="15.75" customHeight="1" x14ac:dyDescent="0.2">
      <c r="A76" s="958">
        <v>69</v>
      </c>
      <c r="B76" s="960">
        <v>25.95</v>
      </c>
      <c r="C76" s="960">
        <v>15.67</v>
      </c>
      <c r="D76" s="960"/>
      <c r="E76" s="960"/>
      <c r="F76" s="960">
        <v>15.57</v>
      </c>
      <c r="G76" s="960">
        <v>9.4</v>
      </c>
      <c r="H76" s="960">
        <v>20.76</v>
      </c>
      <c r="I76" s="960">
        <v>12.54</v>
      </c>
      <c r="J76" s="960">
        <v>51.9</v>
      </c>
      <c r="K76" s="960">
        <v>31.34</v>
      </c>
      <c r="L76" s="962"/>
      <c r="M76" s="962"/>
      <c r="N76" s="962">
        <v>31.14</v>
      </c>
      <c r="O76" s="962">
        <v>18.8</v>
      </c>
      <c r="P76" s="962">
        <v>41.52</v>
      </c>
      <c r="Q76" s="962">
        <v>25.08</v>
      </c>
      <c r="R76" s="962">
        <v>7765.3</v>
      </c>
      <c r="S76" s="962">
        <v>4532.1400000000003</v>
      </c>
      <c r="T76" s="962">
        <v>612.84</v>
      </c>
      <c r="U76" s="962">
        <v>362.68</v>
      </c>
      <c r="V76" s="962">
        <v>735.40800000000002</v>
      </c>
      <c r="W76" s="962">
        <v>435.21600000000001</v>
      </c>
      <c r="X76" s="962">
        <v>1838.52</v>
      </c>
      <c r="Y76" s="962">
        <v>1088.04</v>
      </c>
    </row>
    <row r="77" spans="1:35" ht="15.75" customHeight="1" x14ac:dyDescent="0.2">
      <c r="A77" s="958">
        <v>70</v>
      </c>
      <c r="B77" s="960">
        <v>26.31</v>
      </c>
      <c r="C77" s="960">
        <v>15.88</v>
      </c>
      <c r="D77" s="960"/>
      <c r="E77" s="960"/>
      <c r="F77" s="960">
        <v>15.79</v>
      </c>
      <c r="G77" s="960">
        <v>9.5299999999999994</v>
      </c>
      <c r="H77" s="960">
        <v>21.05</v>
      </c>
      <c r="I77" s="960">
        <v>12.7</v>
      </c>
      <c r="J77" s="960">
        <v>52.62</v>
      </c>
      <c r="K77" s="960">
        <v>31.76</v>
      </c>
      <c r="L77" s="962"/>
      <c r="M77" s="962"/>
      <c r="N77" s="962">
        <v>31.58</v>
      </c>
      <c r="O77" s="962">
        <v>19.059999999999999</v>
      </c>
      <c r="P77" s="962">
        <v>42.1</v>
      </c>
      <c r="Q77" s="962">
        <v>25.4</v>
      </c>
      <c r="R77" s="962">
        <v>7765.3</v>
      </c>
      <c r="S77" s="962">
        <v>4532.1400000000003</v>
      </c>
      <c r="T77" s="962">
        <v>612.84</v>
      </c>
      <c r="U77" s="962">
        <v>362.68</v>
      </c>
      <c r="V77" s="962">
        <v>735.40800000000002</v>
      </c>
      <c r="W77" s="962">
        <v>435.21600000000001</v>
      </c>
      <c r="X77" s="962">
        <v>1838.52</v>
      </c>
      <c r="Y77" s="962">
        <v>1088.04</v>
      </c>
    </row>
    <row r="78" spans="1:35" ht="15.75" customHeight="1" x14ac:dyDescent="0.2">
      <c r="A78" s="958">
        <v>71</v>
      </c>
      <c r="B78" s="960">
        <v>26.67</v>
      </c>
      <c r="C78" s="960">
        <v>16.09</v>
      </c>
      <c r="D78" s="960"/>
      <c r="E78" s="960"/>
      <c r="F78" s="960">
        <v>16</v>
      </c>
      <c r="G78" s="960">
        <v>9.65</v>
      </c>
      <c r="H78" s="960">
        <v>21.34</v>
      </c>
      <c r="I78" s="960">
        <v>12.87</v>
      </c>
      <c r="J78" s="960">
        <v>53.34</v>
      </c>
      <c r="K78" s="960">
        <v>32.18</v>
      </c>
      <c r="L78" s="962"/>
      <c r="M78" s="962"/>
      <c r="N78" s="962">
        <v>32</v>
      </c>
      <c r="O78" s="962">
        <v>19.3</v>
      </c>
      <c r="P78" s="962">
        <v>42.68</v>
      </c>
      <c r="Q78" s="962">
        <v>25.74</v>
      </c>
      <c r="R78" s="962">
        <v>7765.3</v>
      </c>
      <c r="S78" s="962">
        <v>4532.1400000000003</v>
      </c>
      <c r="T78" s="962">
        <v>612.84</v>
      </c>
      <c r="U78" s="962">
        <v>362.68</v>
      </c>
      <c r="V78" s="962">
        <v>735.40800000000002</v>
      </c>
      <c r="W78" s="962">
        <v>435.21600000000001</v>
      </c>
      <c r="X78" s="962">
        <v>1838.52</v>
      </c>
      <c r="Y78" s="962">
        <v>1088.04</v>
      </c>
    </row>
    <row r="79" spans="1:35" ht="15.75" customHeight="1" x14ac:dyDescent="0.2">
      <c r="A79" s="958">
        <v>72</v>
      </c>
      <c r="B79" s="960">
        <v>27.03</v>
      </c>
      <c r="C79" s="960">
        <v>16.3</v>
      </c>
      <c r="D79" s="960"/>
      <c r="E79" s="960"/>
      <c r="F79" s="960">
        <v>16.22</v>
      </c>
      <c r="G79" s="960">
        <v>9.7799999999999994</v>
      </c>
      <c r="H79" s="960">
        <v>21.62</v>
      </c>
      <c r="I79" s="960">
        <v>13.04</v>
      </c>
      <c r="J79" s="960">
        <v>54.06</v>
      </c>
      <c r="K79" s="960">
        <v>32.6</v>
      </c>
      <c r="L79" s="962"/>
      <c r="M79" s="962"/>
      <c r="N79" s="962">
        <v>32.44</v>
      </c>
      <c r="O79" s="962">
        <v>19.559999999999999</v>
      </c>
      <c r="P79" s="962">
        <v>43.24</v>
      </c>
      <c r="Q79" s="962">
        <v>26.08</v>
      </c>
      <c r="R79" s="962">
        <v>7765.3</v>
      </c>
      <c r="S79" s="962">
        <v>4532.1400000000003</v>
      </c>
      <c r="T79" s="962">
        <v>612.84</v>
      </c>
      <c r="U79" s="962">
        <v>362.68</v>
      </c>
      <c r="V79" s="962">
        <v>735.40800000000002</v>
      </c>
      <c r="W79" s="962">
        <v>435.21600000000001</v>
      </c>
      <c r="X79" s="962">
        <v>1838.52</v>
      </c>
      <c r="Y79" s="962">
        <v>1088.04</v>
      </c>
    </row>
    <row r="80" spans="1:35" ht="15.75" customHeight="1" x14ac:dyDescent="0.2">
      <c r="A80" s="958">
        <v>73</v>
      </c>
      <c r="B80" s="960">
        <v>27.39</v>
      </c>
      <c r="C80" s="960">
        <v>16.510000000000002</v>
      </c>
      <c r="D80" s="960"/>
      <c r="E80" s="960"/>
      <c r="F80" s="960">
        <v>16.43</v>
      </c>
      <c r="G80" s="960">
        <v>9.91</v>
      </c>
      <c r="H80" s="960">
        <v>21.91</v>
      </c>
      <c r="I80" s="960">
        <v>13.21</v>
      </c>
      <c r="J80" s="960">
        <v>54.78</v>
      </c>
      <c r="K80" s="960">
        <v>33.020000000000003</v>
      </c>
      <c r="L80" s="962"/>
      <c r="M80" s="962"/>
      <c r="N80" s="962">
        <v>32.86</v>
      </c>
      <c r="O80" s="962">
        <v>19.82</v>
      </c>
      <c r="P80" s="962">
        <v>43.82</v>
      </c>
      <c r="Q80" s="962">
        <v>26.42</v>
      </c>
      <c r="R80" s="962">
        <v>7765.3</v>
      </c>
      <c r="S80" s="962">
        <v>4532.1400000000003</v>
      </c>
      <c r="T80" s="962">
        <v>612.84</v>
      </c>
      <c r="U80" s="962">
        <v>362.68</v>
      </c>
      <c r="V80" s="962">
        <v>735.40800000000002</v>
      </c>
      <c r="W80" s="962">
        <v>435.21600000000001</v>
      </c>
      <c r="X80" s="962">
        <v>1838.52</v>
      </c>
      <c r="Y80" s="962">
        <v>1088.04</v>
      </c>
      <c r="Z80" s="962"/>
      <c r="AA80" s="962"/>
      <c r="AD80" s="982"/>
      <c r="AE80" s="983"/>
      <c r="AF80" s="983"/>
      <c r="AG80" s="983"/>
      <c r="AH80" s="984" t="s">
        <v>839</v>
      </c>
      <c r="AI80" s="985" t="s">
        <v>840</v>
      </c>
    </row>
    <row r="81" spans="1:35" ht="15.75" customHeight="1" x14ac:dyDescent="0.2">
      <c r="A81" s="958">
        <v>74</v>
      </c>
      <c r="B81" s="960">
        <v>27.75</v>
      </c>
      <c r="C81" s="960">
        <v>16.72</v>
      </c>
      <c r="D81" s="960"/>
      <c r="E81" s="960"/>
      <c r="F81" s="960">
        <v>16.649999999999999</v>
      </c>
      <c r="G81" s="960">
        <v>10.029999999999999</v>
      </c>
      <c r="H81" s="960">
        <v>22.2</v>
      </c>
      <c r="I81" s="960">
        <v>13.38</v>
      </c>
      <c r="J81" s="960">
        <v>55.5</v>
      </c>
      <c r="K81" s="960">
        <v>33.44</v>
      </c>
      <c r="L81" s="962"/>
      <c r="M81" s="962"/>
      <c r="N81" s="962">
        <v>33.299999999999997</v>
      </c>
      <c r="O81" s="962">
        <v>20.059999999999999</v>
      </c>
      <c r="P81" s="962">
        <v>44.4</v>
      </c>
      <c r="Q81" s="962">
        <v>26.76</v>
      </c>
      <c r="R81" s="962">
        <v>7765.3</v>
      </c>
      <c r="S81" s="962">
        <v>4532.1400000000003</v>
      </c>
      <c r="T81" s="962">
        <v>612.84</v>
      </c>
      <c r="U81" s="962">
        <v>362.68</v>
      </c>
      <c r="V81" s="962">
        <v>735.40800000000002</v>
      </c>
      <c r="W81" s="962">
        <v>435.21600000000001</v>
      </c>
      <c r="X81" s="962">
        <v>1838.52</v>
      </c>
      <c r="Y81" s="962">
        <v>1088.04</v>
      </c>
      <c r="Z81" s="962"/>
      <c r="AA81" s="962"/>
      <c r="AB81" s="982"/>
      <c r="AC81" s="986"/>
      <c r="AD81" s="987">
        <v>2019</v>
      </c>
      <c r="AE81" s="987">
        <v>2020</v>
      </c>
      <c r="AF81" s="987">
        <v>2021</v>
      </c>
      <c r="AG81" s="988">
        <v>2022</v>
      </c>
      <c r="AH81" s="989">
        <v>4.9529470034670453E-4</v>
      </c>
      <c r="AI81" s="969">
        <v>2.7720598325785644</v>
      </c>
    </row>
    <row r="82" spans="1:35" ht="15.75" customHeight="1" x14ac:dyDescent="0.2">
      <c r="A82" s="958">
        <v>75</v>
      </c>
      <c r="B82" s="960">
        <v>28.11</v>
      </c>
      <c r="C82" s="960">
        <v>16.93</v>
      </c>
      <c r="D82" s="960"/>
      <c r="E82" s="960"/>
      <c r="F82" s="960">
        <v>16.87</v>
      </c>
      <c r="G82" s="960">
        <v>10.16</v>
      </c>
      <c r="H82" s="960">
        <v>22.49</v>
      </c>
      <c r="I82" s="960">
        <v>13.54</v>
      </c>
      <c r="J82" s="960">
        <v>56.22</v>
      </c>
      <c r="K82" s="960">
        <v>33.86</v>
      </c>
      <c r="L82" s="962"/>
      <c r="M82" s="962"/>
      <c r="N82" s="962">
        <v>33.74</v>
      </c>
      <c r="O82" s="962">
        <v>20.32</v>
      </c>
      <c r="P82" s="962">
        <v>44.98</v>
      </c>
      <c r="Q82" s="962">
        <v>27.08</v>
      </c>
      <c r="R82" s="962">
        <v>7765.3</v>
      </c>
      <c r="S82" s="962">
        <v>4532.1400000000003</v>
      </c>
      <c r="T82" s="962">
        <v>612.84</v>
      </c>
      <c r="U82" s="962">
        <v>362.68</v>
      </c>
      <c r="V82" s="962">
        <v>735.40800000000002</v>
      </c>
      <c r="W82" s="962">
        <v>435.21600000000001</v>
      </c>
      <c r="X82" s="962">
        <v>1838.52</v>
      </c>
      <c r="Y82" s="962">
        <v>1088.04</v>
      </c>
      <c r="Z82" s="962"/>
      <c r="AA82" s="962"/>
      <c r="AB82" s="982" t="s">
        <v>841</v>
      </c>
      <c r="AC82" s="986" t="s">
        <v>842</v>
      </c>
      <c r="AD82" s="990">
        <v>734</v>
      </c>
      <c r="AE82" s="991">
        <v>728.7</v>
      </c>
      <c r="AF82" s="991">
        <v>762.7</v>
      </c>
      <c r="AG82" s="992">
        <v>751.28</v>
      </c>
      <c r="AH82" s="989">
        <v>-7.2207084468663973E-3</v>
      </c>
    </row>
    <row r="83" spans="1:35" ht="15.75" customHeight="1" x14ac:dyDescent="0.2">
      <c r="A83" s="958">
        <v>76</v>
      </c>
      <c r="B83" s="960">
        <v>28.47</v>
      </c>
      <c r="C83" s="960">
        <v>17.14</v>
      </c>
      <c r="D83" s="960"/>
      <c r="E83" s="960"/>
      <c r="F83" s="960">
        <v>17.079999999999998</v>
      </c>
      <c r="G83" s="960">
        <v>10.28</v>
      </c>
      <c r="H83" s="960">
        <v>22.78</v>
      </c>
      <c r="I83" s="960">
        <v>13.71</v>
      </c>
      <c r="J83" s="960">
        <v>56.94</v>
      </c>
      <c r="K83" s="960">
        <v>34.28</v>
      </c>
      <c r="L83" s="962"/>
      <c r="M83" s="962"/>
      <c r="N83" s="962">
        <v>34.159999999999997</v>
      </c>
      <c r="O83" s="962">
        <v>20.56</v>
      </c>
      <c r="P83" s="962">
        <v>45.56</v>
      </c>
      <c r="Q83" s="962">
        <v>27.42</v>
      </c>
      <c r="R83" s="962">
        <v>7765.3</v>
      </c>
      <c r="S83" s="962">
        <v>4532.1400000000003</v>
      </c>
      <c r="T83" s="962">
        <v>612.84</v>
      </c>
      <c r="U83" s="962">
        <v>362.68</v>
      </c>
      <c r="V83" s="962">
        <v>735.40800000000002</v>
      </c>
      <c r="W83" s="962">
        <v>435.21600000000001</v>
      </c>
      <c r="X83" s="962">
        <v>1838.52</v>
      </c>
      <c r="Y83" s="962">
        <v>1088.04</v>
      </c>
      <c r="Z83" s="962"/>
      <c r="AA83" s="962"/>
      <c r="AB83" s="982" t="s">
        <v>843</v>
      </c>
      <c r="AC83" s="986" t="s">
        <v>844</v>
      </c>
      <c r="AD83" s="990">
        <v>429</v>
      </c>
      <c r="AE83" s="991">
        <v>431.2</v>
      </c>
      <c r="AF83" s="991">
        <v>445.2</v>
      </c>
      <c r="AG83" s="992">
        <v>445.55</v>
      </c>
      <c r="AH83" s="989">
        <v>5.12820512820511E-3</v>
      </c>
      <c r="AI83" s="969">
        <v>0.72837837837837838</v>
      </c>
    </row>
    <row r="84" spans="1:35" ht="15.75" customHeight="1" x14ac:dyDescent="0.2">
      <c r="A84" s="958">
        <v>77</v>
      </c>
      <c r="B84" s="960">
        <v>28.83</v>
      </c>
      <c r="C84" s="960">
        <v>17.36</v>
      </c>
      <c r="D84" s="960"/>
      <c r="E84" s="960"/>
      <c r="F84" s="960">
        <v>17.3</v>
      </c>
      <c r="G84" s="960">
        <v>10.42</v>
      </c>
      <c r="H84" s="960">
        <v>23.06</v>
      </c>
      <c r="I84" s="960">
        <v>13.89</v>
      </c>
      <c r="J84" s="960">
        <v>57.66</v>
      </c>
      <c r="K84" s="960">
        <v>34.72</v>
      </c>
      <c r="L84" s="962"/>
      <c r="M84" s="962"/>
      <c r="N84" s="962">
        <v>34.6</v>
      </c>
      <c r="O84" s="962">
        <v>20.84</v>
      </c>
      <c r="P84" s="962">
        <v>46.12</v>
      </c>
      <c r="Q84" s="962">
        <v>27.78</v>
      </c>
      <c r="R84" s="962">
        <v>7765.3</v>
      </c>
      <c r="S84" s="962">
        <v>4532.1400000000003</v>
      </c>
      <c r="T84" s="962">
        <v>612.84</v>
      </c>
      <c r="U84" s="962">
        <v>362.68</v>
      </c>
      <c r="V84" s="962">
        <v>735.40800000000002</v>
      </c>
      <c r="W84" s="962">
        <v>435.21600000000001</v>
      </c>
      <c r="X84" s="962">
        <v>1838.52</v>
      </c>
      <c r="Y84" s="962">
        <v>1088.04</v>
      </c>
      <c r="Z84" s="962"/>
      <c r="AA84" s="962"/>
      <c r="AB84" s="982" t="s">
        <v>845</v>
      </c>
      <c r="AC84" s="986" t="s">
        <v>842</v>
      </c>
      <c r="AD84" s="990">
        <v>586</v>
      </c>
      <c r="AE84" s="991">
        <v>592</v>
      </c>
      <c r="AF84" s="991">
        <v>602</v>
      </c>
      <c r="AG84" s="992">
        <v>612.83600000000001</v>
      </c>
      <c r="AH84" s="989">
        <v>1.0238907849829282E-2</v>
      </c>
    </row>
    <row r="85" spans="1:35" ht="15.75" customHeight="1" x14ac:dyDescent="0.2">
      <c r="A85" s="958">
        <v>78</v>
      </c>
      <c r="B85" s="960">
        <v>29.19</v>
      </c>
      <c r="C85" s="960">
        <v>17.57</v>
      </c>
      <c r="D85" s="960"/>
      <c r="E85" s="960"/>
      <c r="F85" s="960">
        <v>17.510000000000002</v>
      </c>
      <c r="G85" s="960">
        <v>10.54</v>
      </c>
      <c r="H85" s="960">
        <v>23.35</v>
      </c>
      <c r="I85" s="960">
        <v>14.06</v>
      </c>
      <c r="J85" s="960">
        <v>58.38</v>
      </c>
      <c r="K85" s="960">
        <v>35.14</v>
      </c>
      <c r="L85" s="962"/>
      <c r="M85" s="962"/>
      <c r="N85" s="962">
        <v>35.020000000000003</v>
      </c>
      <c r="O85" s="962">
        <v>21.08</v>
      </c>
      <c r="P85" s="962">
        <v>46.7</v>
      </c>
      <c r="Q85" s="962">
        <v>28.12</v>
      </c>
      <c r="R85" s="962">
        <v>7765.3</v>
      </c>
      <c r="S85" s="962">
        <v>4532.1400000000003</v>
      </c>
      <c r="T85" s="962">
        <v>612.84</v>
      </c>
      <c r="U85" s="962">
        <v>362.68</v>
      </c>
      <c r="V85" s="962">
        <v>735.40800000000002</v>
      </c>
      <c r="W85" s="962">
        <v>435.21600000000001</v>
      </c>
      <c r="X85" s="962">
        <v>1838.52</v>
      </c>
      <c r="Y85" s="962">
        <v>1088.04</v>
      </c>
      <c r="Z85" s="962"/>
      <c r="AA85" s="962"/>
      <c r="AB85" s="982" t="s">
        <v>846</v>
      </c>
      <c r="AC85" s="986" t="s">
        <v>844</v>
      </c>
      <c r="AD85" s="990">
        <v>349</v>
      </c>
      <c r="AE85" s="990">
        <v>351</v>
      </c>
      <c r="AF85" s="990">
        <v>356</v>
      </c>
      <c r="AG85" s="992">
        <v>362.68</v>
      </c>
      <c r="AH85" s="993">
        <v>2.5999999999999999E-2</v>
      </c>
      <c r="AI85" s="985" t="s">
        <v>847</v>
      </c>
    </row>
    <row r="86" spans="1:35" ht="15.75" customHeight="1" x14ac:dyDescent="0.2">
      <c r="A86" s="958">
        <v>79</v>
      </c>
      <c r="B86" s="960">
        <v>29.55</v>
      </c>
      <c r="C86" s="960">
        <v>17.78</v>
      </c>
      <c r="D86" s="960"/>
      <c r="E86" s="960"/>
      <c r="F86" s="960">
        <v>17.73</v>
      </c>
      <c r="G86" s="960">
        <v>10.67</v>
      </c>
      <c r="H86" s="960">
        <v>23.64</v>
      </c>
      <c r="I86" s="960">
        <v>14.22</v>
      </c>
      <c r="J86" s="960">
        <v>59.1</v>
      </c>
      <c r="K86" s="960">
        <v>35.56</v>
      </c>
      <c r="L86" s="962"/>
      <c r="M86" s="962"/>
      <c r="N86" s="962">
        <v>35.46</v>
      </c>
      <c r="O86" s="962">
        <v>21.34</v>
      </c>
      <c r="P86" s="962">
        <v>47.28</v>
      </c>
      <c r="Q86" s="962">
        <v>28.44</v>
      </c>
      <c r="R86" s="962">
        <v>7765.3</v>
      </c>
      <c r="S86" s="962">
        <v>4532.1400000000003</v>
      </c>
      <c r="T86" s="962">
        <v>612.84</v>
      </c>
      <c r="U86" s="962">
        <v>362.68</v>
      </c>
      <c r="V86" s="962">
        <v>735.40800000000002</v>
      </c>
      <c r="W86" s="962">
        <v>435.21600000000001</v>
      </c>
      <c r="X86" s="962">
        <v>1838.52</v>
      </c>
      <c r="Y86" s="962">
        <v>1088.04</v>
      </c>
      <c r="Z86" s="962"/>
      <c r="AA86" s="962"/>
      <c r="AB86" s="982" t="s">
        <v>848</v>
      </c>
      <c r="AC86" s="986" t="s">
        <v>842</v>
      </c>
      <c r="AD86" s="990">
        <v>6997.8</v>
      </c>
      <c r="AE86" s="990">
        <v>7179.74</v>
      </c>
      <c r="AF86" s="990">
        <v>7218.85</v>
      </c>
      <c r="AG86" s="992">
        <v>7765.3</v>
      </c>
      <c r="AH86" s="993">
        <v>2.5999999999999999E-2</v>
      </c>
      <c r="AI86" s="985" t="s">
        <v>847</v>
      </c>
    </row>
    <row r="87" spans="1:35" ht="15.75" customHeight="1" x14ac:dyDescent="0.2">
      <c r="A87" s="958">
        <v>80</v>
      </c>
      <c r="B87" s="960">
        <v>29.9</v>
      </c>
      <c r="C87" s="960">
        <v>17.989999999999998</v>
      </c>
      <c r="D87" s="960"/>
      <c r="E87" s="960"/>
      <c r="F87" s="960">
        <v>17.940000000000001</v>
      </c>
      <c r="G87" s="960">
        <v>10.79</v>
      </c>
      <c r="H87" s="960">
        <v>23.92</v>
      </c>
      <c r="I87" s="960">
        <v>14.39</v>
      </c>
      <c r="J87" s="960">
        <v>59.8</v>
      </c>
      <c r="K87" s="960">
        <v>35.979999999999997</v>
      </c>
      <c r="L87" s="962"/>
      <c r="M87" s="962"/>
      <c r="N87" s="962">
        <v>35.880000000000003</v>
      </c>
      <c r="O87" s="962">
        <v>21.58</v>
      </c>
      <c r="P87" s="962">
        <v>47.84</v>
      </c>
      <c r="Q87" s="962">
        <v>28.78</v>
      </c>
      <c r="R87" s="962">
        <v>7765.3</v>
      </c>
      <c r="S87" s="962">
        <v>4532.1400000000003</v>
      </c>
      <c r="T87" s="962">
        <v>612.84</v>
      </c>
      <c r="U87" s="962">
        <v>362.68</v>
      </c>
      <c r="V87" s="962">
        <v>735.40800000000002</v>
      </c>
      <c r="W87" s="962">
        <v>435.21600000000001</v>
      </c>
      <c r="X87" s="962">
        <v>1838.52</v>
      </c>
      <c r="Y87" s="962">
        <v>1088.04</v>
      </c>
      <c r="Z87" s="962"/>
      <c r="AA87" s="962"/>
      <c r="AB87" s="982" t="s">
        <v>849</v>
      </c>
      <c r="AC87" s="986" t="s">
        <v>844</v>
      </c>
      <c r="AD87" s="990">
        <v>4146.3599999999997</v>
      </c>
      <c r="AE87" s="991">
        <v>4254.17</v>
      </c>
      <c r="AF87" s="991">
        <v>4271.93</v>
      </c>
      <c r="AG87" s="992">
        <v>4532.1400000000003</v>
      </c>
      <c r="AH87" s="989">
        <v>2.6001119053820743E-2</v>
      </c>
      <c r="AI87" s="969">
        <v>48.331856396273579</v>
      </c>
    </row>
    <row r="88" spans="1:35" ht="15.75" customHeight="1" x14ac:dyDescent="0.2">
      <c r="A88" s="958">
        <v>81</v>
      </c>
      <c r="B88" s="960">
        <v>30.21</v>
      </c>
      <c r="C88" s="960">
        <v>18.170000000000002</v>
      </c>
      <c r="D88" s="960"/>
      <c r="E88" s="960"/>
      <c r="F88" s="960">
        <v>18.13</v>
      </c>
      <c r="G88" s="960">
        <v>10.9</v>
      </c>
      <c r="H88" s="960">
        <v>24.17</v>
      </c>
      <c r="I88" s="960">
        <v>14.54</v>
      </c>
      <c r="J88" s="960">
        <v>60.42</v>
      </c>
      <c r="K88" s="960">
        <v>36.340000000000003</v>
      </c>
      <c r="L88" s="962"/>
      <c r="M88" s="962"/>
      <c r="N88" s="962">
        <v>36.26</v>
      </c>
      <c r="O88" s="962">
        <v>21.8</v>
      </c>
      <c r="P88" s="962">
        <v>48.34</v>
      </c>
      <c r="Q88" s="962">
        <v>29.08</v>
      </c>
      <c r="R88" s="962">
        <v>7765.3</v>
      </c>
      <c r="S88" s="962">
        <v>4532.1400000000003</v>
      </c>
      <c r="T88" s="962">
        <v>612.84</v>
      </c>
      <c r="U88" s="962">
        <v>362.68</v>
      </c>
      <c r="V88" s="962">
        <v>735.40800000000002</v>
      </c>
      <c r="W88" s="962">
        <v>435.21600000000001</v>
      </c>
      <c r="X88" s="962">
        <v>1838.52</v>
      </c>
      <c r="Y88" s="962">
        <v>1088.04</v>
      </c>
      <c r="Z88" s="962"/>
      <c r="AA88" s="962"/>
      <c r="AB88" s="994" t="s">
        <v>850</v>
      </c>
      <c r="AC88" s="986" t="s">
        <v>842</v>
      </c>
      <c r="AD88" s="990">
        <v>87.46</v>
      </c>
      <c r="AE88" s="991">
        <v>88.02</v>
      </c>
      <c r="AF88" s="991">
        <v>90.42</v>
      </c>
      <c r="AG88" s="992">
        <v>92.05</v>
      </c>
      <c r="AH88" s="989">
        <v>6.4029270523668913E-3</v>
      </c>
    </row>
    <row r="89" spans="1:35" ht="15.75" customHeight="1" x14ac:dyDescent="0.2">
      <c r="A89" s="958">
        <v>82</v>
      </c>
      <c r="B89" s="960">
        <v>30.51</v>
      </c>
      <c r="C89" s="960">
        <v>18.350000000000001</v>
      </c>
      <c r="D89" s="960"/>
      <c r="E89" s="960"/>
      <c r="F89" s="960">
        <v>18.309999999999999</v>
      </c>
      <c r="G89" s="960">
        <v>11.01</v>
      </c>
      <c r="H89" s="960">
        <v>24.41</v>
      </c>
      <c r="I89" s="960">
        <v>14.68</v>
      </c>
      <c r="J89" s="960">
        <v>61.02</v>
      </c>
      <c r="K89" s="960">
        <v>36.700000000000003</v>
      </c>
      <c r="L89" s="962"/>
      <c r="M89" s="962"/>
      <c r="N89" s="962">
        <v>36.619999999999997</v>
      </c>
      <c r="O89" s="962">
        <v>22.02</v>
      </c>
      <c r="P89" s="962">
        <v>48.82</v>
      </c>
      <c r="Q89" s="962">
        <v>29.36</v>
      </c>
      <c r="R89" s="962">
        <v>7765.3</v>
      </c>
      <c r="S89" s="962">
        <v>4532.1400000000003</v>
      </c>
      <c r="T89" s="962">
        <v>612.84</v>
      </c>
      <c r="U89" s="962">
        <v>362.68</v>
      </c>
      <c r="V89" s="962">
        <v>735.40800000000002</v>
      </c>
      <c r="W89" s="962">
        <v>435.21600000000001</v>
      </c>
      <c r="X89" s="962">
        <v>1838.52</v>
      </c>
      <c r="Y89" s="962">
        <v>1088.04</v>
      </c>
      <c r="Z89" s="962"/>
      <c r="AA89" s="962"/>
      <c r="AB89" s="994" t="s">
        <v>851</v>
      </c>
      <c r="AC89" s="986" t="s">
        <v>844</v>
      </c>
      <c r="AD89" s="990">
        <v>53</v>
      </c>
      <c r="AE89" s="991">
        <v>54</v>
      </c>
      <c r="AF89" s="991">
        <v>54.8</v>
      </c>
      <c r="AG89" s="992">
        <v>55.8</v>
      </c>
    </row>
    <row r="90" spans="1:35" ht="15.75" customHeight="1" x14ac:dyDescent="0.2">
      <c r="A90" s="958">
        <v>83</v>
      </c>
      <c r="B90" s="960">
        <v>30.82</v>
      </c>
      <c r="C90" s="960">
        <v>18.53</v>
      </c>
      <c r="D90" s="960"/>
      <c r="E90" s="960"/>
      <c r="F90" s="960">
        <v>18.489999999999998</v>
      </c>
      <c r="G90" s="960">
        <v>11.12</v>
      </c>
      <c r="H90" s="960">
        <v>24.66</v>
      </c>
      <c r="I90" s="960">
        <v>14.82</v>
      </c>
      <c r="J90" s="960">
        <v>61.64</v>
      </c>
      <c r="K90" s="960">
        <v>37.06</v>
      </c>
      <c r="L90" s="962"/>
      <c r="M90" s="962"/>
      <c r="N90" s="962">
        <v>36.979999999999997</v>
      </c>
      <c r="O90" s="962">
        <v>22.24</v>
      </c>
      <c r="P90" s="962">
        <v>49.32</v>
      </c>
      <c r="Q90" s="962">
        <v>29.64</v>
      </c>
      <c r="R90" s="962">
        <v>7765.3</v>
      </c>
      <c r="S90" s="962">
        <v>4532.1400000000003</v>
      </c>
      <c r="T90" s="962">
        <v>612.84</v>
      </c>
      <c r="U90" s="962">
        <v>362.68</v>
      </c>
      <c r="V90" s="962">
        <v>735.40800000000002</v>
      </c>
      <c r="W90" s="962">
        <v>435.21600000000001</v>
      </c>
      <c r="X90" s="962">
        <v>1838.52</v>
      </c>
      <c r="Y90" s="962">
        <v>1088.04</v>
      </c>
      <c r="Z90" s="962"/>
      <c r="AA90" s="962"/>
    </row>
    <row r="91" spans="1:35" ht="15.75" customHeight="1" x14ac:dyDescent="0.2">
      <c r="A91" s="958">
        <v>84</v>
      </c>
      <c r="B91" s="960">
        <v>31.12</v>
      </c>
      <c r="C91" s="960">
        <v>18.71</v>
      </c>
      <c r="D91" s="960"/>
      <c r="E91" s="960"/>
      <c r="F91" s="960">
        <v>18.670000000000002</v>
      </c>
      <c r="G91" s="960">
        <v>11.23</v>
      </c>
      <c r="H91" s="960">
        <v>24.9</v>
      </c>
      <c r="I91" s="960">
        <v>14.97</v>
      </c>
      <c r="J91" s="960">
        <v>62.24</v>
      </c>
      <c r="K91" s="960">
        <v>37.42</v>
      </c>
      <c r="L91" s="962"/>
      <c r="M91" s="962"/>
      <c r="N91" s="962">
        <v>37.340000000000003</v>
      </c>
      <c r="O91" s="962">
        <v>22.46</v>
      </c>
      <c r="P91" s="962">
        <v>49.8</v>
      </c>
      <c r="Q91" s="962">
        <v>29.94</v>
      </c>
      <c r="R91" s="962">
        <v>7765.3</v>
      </c>
      <c r="S91" s="962">
        <v>4532.1400000000003</v>
      </c>
      <c r="T91" s="962">
        <v>612.84</v>
      </c>
      <c r="U91" s="962">
        <v>362.68</v>
      </c>
      <c r="V91" s="962">
        <v>735.40800000000002</v>
      </c>
      <c r="W91" s="962">
        <v>435.21600000000001</v>
      </c>
      <c r="X91" s="962">
        <v>1838.52</v>
      </c>
      <c r="Y91" s="962">
        <v>1088.04</v>
      </c>
      <c r="Z91" s="962"/>
      <c r="AA91" s="962"/>
    </row>
    <row r="92" spans="1:35" ht="15.75" customHeight="1" x14ac:dyDescent="0.2">
      <c r="A92" s="958">
        <v>85</v>
      </c>
      <c r="B92" s="960">
        <v>31.43</v>
      </c>
      <c r="C92" s="960">
        <v>18.89</v>
      </c>
      <c r="D92" s="960"/>
      <c r="E92" s="960"/>
      <c r="F92" s="960">
        <v>18.86</v>
      </c>
      <c r="G92" s="960">
        <v>11.33</v>
      </c>
      <c r="H92" s="960">
        <v>25.14</v>
      </c>
      <c r="I92" s="960">
        <v>15.11</v>
      </c>
      <c r="J92" s="960">
        <v>62.86</v>
      </c>
      <c r="K92" s="960">
        <v>37.78</v>
      </c>
      <c r="L92" s="962"/>
      <c r="M92" s="962"/>
      <c r="N92" s="962">
        <v>37.72</v>
      </c>
      <c r="O92" s="962">
        <v>22.66</v>
      </c>
      <c r="P92" s="962">
        <v>50.28</v>
      </c>
      <c r="Q92" s="962">
        <v>30.22</v>
      </c>
      <c r="R92" s="962">
        <v>7765.3</v>
      </c>
      <c r="S92" s="962">
        <v>4532.1400000000003</v>
      </c>
      <c r="T92" s="962">
        <v>612.84</v>
      </c>
      <c r="U92" s="962">
        <v>362.68</v>
      </c>
      <c r="V92" s="962">
        <v>735.40800000000002</v>
      </c>
      <c r="W92" s="962">
        <v>435.21600000000001</v>
      </c>
      <c r="X92" s="962">
        <v>1838.52</v>
      </c>
      <c r="Y92" s="962">
        <v>1088.04</v>
      </c>
      <c r="Z92" s="962"/>
      <c r="AA92" s="962"/>
    </row>
    <row r="93" spans="1:35" ht="15.75" customHeight="1" x14ac:dyDescent="0.2">
      <c r="A93" s="958">
        <v>86</v>
      </c>
      <c r="B93" s="960">
        <v>31.73</v>
      </c>
      <c r="C93" s="960">
        <v>19.059999999999999</v>
      </c>
      <c r="D93" s="960"/>
      <c r="E93" s="960"/>
      <c r="F93" s="960">
        <v>19.04</v>
      </c>
      <c r="G93" s="960">
        <v>11.44</v>
      </c>
      <c r="H93" s="960">
        <v>25.38</v>
      </c>
      <c r="I93" s="960">
        <v>15.25</v>
      </c>
      <c r="J93" s="960">
        <v>63.46</v>
      </c>
      <c r="K93" s="960">
        <v>38.119999999999997</v>
      </c>
      <c r="L93" s="962"/>
      <c r="M93" s="962"/>
      <c r="N93" s="962">
        <v>38.08</v>
      </c>
      <c r="O93" s="962">
        <v>22.88</v>
      </c>
      <c r="P93" s="962">
        <v>50.76</v>
      </c>
      <c r="Q93" s="962">
        <v>30.5</v>
      </c>
      <c r="R93" s="962">
        <v>7765.3</v>
      </c>
      <c r="S93" s="962">
        <v>4532.1400000000003</v>
      </c>
      <c r="T93" s="962">
        <v>612.84</v>
      </c>
      <c r="U93" s="962">
        <v>362.68</v>
      </c>
      <c r="V93" s="962">
        <v>735.40800000000002</v>
      </c>
      <c r="W93" s="962">
        <v>435.21600000000001</v>
      </c>
      <c r="X93" s="962">
        <v>1838.52</v>
      </c>
      <c r="Y93" s="962">
        <v>1088.04</v>
      </c>
    </row>
    <row r="94" spans="1:35" ht="15.75" customHeight="1" x14ac:dyDescent="0.2">
      <c r="A94" s="958">
        <v>87</v>
      </c>
      <c r="B94" s="960">
        <v>32.04</v>
      </c>
      <c r="C94" s="960">
        <v>19.239999999999998</v>
      </c>
      <c r="D94" s="960"/>
      <c r="E94" s="960"/>
      <c r="F94" s="960">
        <v>19.22</v>
      </c>
      <c r="G94" s="960">
        <v>11.54</v>
      </c>
      <c r="H94" s="960">
        <v>25.63</v>
      </c>
      <c r="I94" s="960">
        <v>15.39</v>
      </c>
      <c r="J94" s="960">
        <v>64.08</v>
      </c>
      <c r="K94" s="960">
        <v>38.479999999999997</v>
      </c>
      <c r="L94" s="962"/>
      <c r="M94" s="962"/>
      <c r="N94" s="962">
        <v>38.44</v>
      </c>
      <c r="O94" s="962">
        <v>23.08</v>
      </c>
      <c r="P94" s="962">
        <v>51.26</v>
      </c>
      <c r="Q94" s="962">
        <v>30.78</v>
      </c>
      <c r="R94" s="962">
        <v>7765.3</v>
      </c>
      <c r="S94" s="962">
        <v>4532.1400000000003</v>
      </c>
      <c r="T94" s="962">
        <v>612.84</v>
      </c>
      <c r="U94" s="962">
        <v>362.68</v>
      </c>
      <c r="V94" s="962">
        <v>735.40800000000002</v>
      </c>
      <c r="W94" s="962">
        <v>435.21600000000001</v>
      </c>
      <c r="X94" s="962">
        <v>1838.52</v>
      </c>
      <c r="Y94" s="962">
        <v>1088.04</v>
      </c>
    </row>
    <row r="95" spans="1:35" ht="15.75" customHeight="1" x14ac:dyDescent="0.2">
      <c r="A95" s="958">
        <v>88</v>
      </c>
      <c r="B95" s="960">
        <v>32.340000000000003</v>
      </c>
      <c r="C95" s="960">
        <v>19.420000000000002</v>
      </c>
      <c r="D95" s="960"/>
      <c r="E95" s="960"/>
      <c r="F95" s="960">
        <v>19.399999999999999</v>
      </c>
      <c r="G95" s="960">
        <v>11.65</v>
      </c>
      <c r="H95" s="960">
        <v>25.87</v>
      </c>
      <c r="I95" s="960">
        <v>15.54</v>
      </c>
      <c r="J95" s="960">
        <v>64.680000000000007</v>
      </c>
      <c r="K95" s="960">
        <v>38.840000000000003</v>
      </c>
      <c r="L95" s="962"/>
      <c r="M95" s="962"/>
      <c r="N95" s="962">
        <v>38.799999999999997</v>
      </c>
      <c r="O95" s="962">
        <v>23.3</v>
      </c>
      <c r="P95" s="962">
        <v>51.74</v>
      </c>
      <c r="Q95" s="962">
        <v>31.08</v>
      </c>
      <c r="R95" s="962">
        <v>7765.3</v>
      </c>
      <c r="S95" s="962">
        <v>4532.1400000000003</v>
      </c>
      <c r="T95" s="962">
        <v>612.84</v>
      </c>
      <c r="U95" s="962">
        <v>362.68</v>
      </c>
      <c r="V95" s="962">
        <v>735.40800000000002</v>
      </c>
      <c r="W95" s="962">
        <v>435.21600000000001</v>
      </c>
      <c r="X95" s="962">
        <v>1838.52</v>
      </c>
      <c r="Y95" s="962">
        <v>1088.04</v>
      </c>
    </row>
    <row r="96" spans="1:35" ht="15.75" customHeight="1" x14ac:dyDescent="0.2">
      <c r="A96" s="958">
        <v>89</v>
      </c>
      <c r="B96" s="960">
        <v>32.65</v>
      </c>
      <c r="C96" s="960">
        <v>19.600000000000001</v>
      </c>
      <c r="D96" s="960"/>
      <c r="E96" s="960"/>
      <c r="F96" s="960">
        <v>19.59</v>
      </c>
      <c r="G96" s="960">
        <v>11.76</v>
      </c>
      <c r="H96" s="960">
        <v>26.12</v>
      </c>
      <c r="I96" s="960">
        <v>15.68</v>
      </c>
      <c r="J96" s="960">
        <v>65.3</v>
      </c>
      <c r="K96" s="960">
        <v>39.200000000000003</v>
      </c>
      <c r="L96" s="962"/>
      <c r="M96" s="962"/>
      <c r="N96" s="962">
        <v>39.18</v>
      </c>
      <c r="O96" s="962">
        <v>23.52</v>
      </c>
      <c r="P96" s="962">
        <v>52.24</v>
      </c>
      <c r="Q96" s="962">
        <v>31.36</v>
      </c>
      <c r="R96" s="962">
        <v>7765.3</v>
      </c>
      <c r="S96" s="962">
        <v>4532.1400000000003</v>
      </c>
      <c r="T96" s="962">
        <v>612.84</v>
      </c>
      <c r="U96" s="962">
        <v>362.68</v>
      </c>
      <c r="V96" s="962">
        <v>735.40800000000002</v>
      </c>
      <c r="W96" s="962">
        <v>435.21600000000001</v>
      </c>
      <c r="X96" s="962">
        <v>1838.52</v>
      </c>
      <c r="Y96" s="962">
        <v>1088.04</v>
      </c>
    </row>
    <row r="97" spans="1:25" ht="15.75" customHeight="1" x14ac:dyDescent="0.2">
      <c r="A97" s="958">
        <v>90</v>
      </c>
      <c r="B97" s="960">
        <v>32.950000000000003</v>
      </c>
      <c r="C97" s="960">
        <v>19.78</v>
      </c>
      <c r="D97" s="960"/>
      <c r="E97" s="960"/>
      <c r="F97" s="960">
        <v>19.77</v>
      </c>
      <c r="G97" s="960">
        <v>11.87</v>
      </c>
      <c r="H97" s="960">
        <v>26.36</v>
      </c>
      <c r="I97" s="960">
        <v>15.82</v>
      </c>
      <c r="J97" s="960">
        <v>65.900000000000006</v>
      </c>
      <c r="K97" s="960">
        <v>39.56</v>
      </c>
      <c r="L97" s="962"/>
      <c r="M97" s="962"/>
      <c r="N97" s="962">
        <v>39.54</v>
      </c>
      <c r="O97" s="962">
        <v>23.74</v>
      </c>
      <c r="P97" s="962">
        <v>52.72</v>
      </c>
      <c r="Q97" s="962">
        <v>31.64</v>
      </c>
      <c r="R97" s="962">
        <v>7765.3</v>
      </c>
      <c r="S97" s="962">
        <v>4532.1400000000003</v>
      </c>
      <c r="T97" s="962">
        <v>612.84</v>
      </c>
      <c r="U97" s="962">
        <v>362.68</v>
      </c>
      <c r="V97" s="962">
        <v>735.40800000000002</v>
      </c>
      <c r="W97" s="962">
        <v>435.21600000000001</v>
      </c>
      <c r="X97" s="962">
        <v>1838.52</v>
      </c>
      <c r="Y97" s="962">
        <v>1088.04</v>
      </c>
    </row>
    <row r="98" spans="1:25" ht="15.75" customHeight="1" x14ac:dyDescent="0.2">
      <c r="A98" s="958">
        <v>91</v>
      </c>
      <c r="B98" s="960">
        <v>33.229999999999997</v>
      </c>
      <c r="C98" s="960">
        <v>19.940000000000001</v>
      </c>
      <c r="D98" s="960"/>
      <c r="E98" s="960"/>
      <c r="F98" s="960">
        <v>19.940000000000001</v>
      </c>
      <c r="G98" s="960">
        <v>11.96</v>
      </c>
      <c r="H98" s="960">
        <v>26.58</v>
      </c>
      <c r="I98" s="960">
        <v>15.95</v>
      </c>
      <c r="J98" s="960">
        <v>66.459999999999994</v>
      </c>
      <c r="K98" s="960">
        <v>39.880000000000003</v>
      </c>
      <c r="L98" s="962"/>
      <c r="M98" s="962"/>
      <c r="N98" s="962">
        <v>39.880000000000003</v>
      </c>
      <c r="O98" s="962">
        <v>23.92</v>
      </c>
      <c r="P98" s="962">
        <v>53.16</v>
      </c>
      <c r="Q98" s="962">
        <v>31.9</v>
      </c>
      <c r="R98" s="962"/>
      <c r="S98" s="962"/>
      <c r="T98" s="962"/>
      <c r="U98" s="962"/>
      <c r="V98" s="962"/>
      <c r="W98" s="962"/>
    </row>
    <row r="99" spans="1:25" ht="15.75" customHeight="1" x14ac:dyDescent="0.2">
      <c r="A99" s="958">
        <v>92</v>
      </c>
      <c r="B99" s="960">
        <v>33.5</v>
      </c>
      <c r="C99" s="960">
        <v>20.100000000000001</v>
      </c>
      <c r="D99" s="960"/>
      <c r="E99" s="960"/>
      <c r="F99" s="960">
        <v>20.100000000000001</v>
      </c>
      <c r="G99" s="960">
        <v>12.06</v>
      </c>
      <c r="H99" s="960">
        <v>26.8</v>
      </c>
      <c r="I99" s="960">
        <v>16.079999999999998</v>
      </c>
      <c r="J99" s="960">
        <v>67</v>
      </c>
      <c r="K99" s="960">
        <v>40.200000000000003</v>
      </c>
      <c r="L99" s="962"/>
      <c r="M99" s="962"/>
      <c r="N99" s="962">
        <v>40.200000000000003</v>
      </c>
      <c r="O99" s="962">
        <v>24.12</v>
      </c>
      <c r="P99" s="962">
        <v>53.6</v>
      </c>
      <c r="Q99" s="962">
        <v>32.159999999999997</v>
      </c>
      <c r="R99" s="962"/>
      <c r="S99" s="962"/>
      <c r="T99" s="962"/>
      <c r="U99" s="962"/>
      <c r="V99" s="962"/>
      <c r="W99" s="962"/>
    </row>
    <row r="100" spans="1:25" ht="15.75" customHeight="1" x14ac:dyDescent="0.2">
      <c r="A100" s="958">
        <v>93</v>
      </c>
      <c r="B100" s="960">
        <v>33.770000000000003</v>
      </c>
      <c r="C100" s="960">
        <v>20.260000000000002</v>
      </c>
      <c r="D100" s="960"/>
      <c r="E100" s="960"/>
      <c r="F100" s="960">
        <v>20.260000000000002</v>
      </c>
      <c r="G100" s="960">
        <v>12.16</v>
      </c>
      <c r="H100" s="960">
        <v>27.02</v>
      </c>
      <c r="I100" s="960">
        <v>16.21</v>
      </c>
      <c r="J100" s="960">
        <v>67.540000000000006</v>
      </c>
      <c r="K100" s="960">
        <v>40.520000000000003</v>
      </c>
      <c r="L100" s="962"/>
      <c r="M100" s="962"/>
      <c r="N100" s="962">
        <v>40.520000000000003</v>
      </c>
      <c r="O100" s="962">
        <v>24.32</v>
      </c>
      <c r="P100" s="962">
        <v>54.04</v>
      </c>
      <c r="Q100" s="962">
        <v>32.42</v>
      </c>
      <c r="R100" s="995"/>
      <c r="S100" s="995"/>
      <c r="T100" s="962"/>
      <c r="U100" s="962"/>
      <c r="V100" s="962"/>
      <c r="W100" s="962"/>
    </row>
    <row r="101" spans="1:25" ht="15.75" customHeight="1" x14ac:dyDescent="0.2">
      <c r="A101" s="958">
        <v>94</v>
      </c>
      <c r="B101" s="960">
        <v>34.04</v>
      </c>
      <c r="C101" s="960">
        <v>20.420000000000002</v>
      </c>
      <c r="D101" s="960"/>
      <c r="E101" s="960"/>
      <c r="F101" s="960">
        <v>20.420000000000002</v>
      </c>
      <c r="G101" s="960">
        <v>12.25</v>
      </c>
      <c r="H101" s="960">
        <v>27.23</v>
      </c>
      <c r="I101" s="960">
        <v>16.34</v>
      </c>
      <c r="J101" s="960">
        <v>68.08</v>
      </c>
      <c r="K101" s="960">
        <v>40.840000000000003</v>
      </c>
      <c r="L101" s="962"/>
      <c r="M101" s="962"/>
      <c r="N101" s="962">
        <v>40.840000000000003</v>
      </c>
      <c r="O101" s="962">
        <v>24.5</v>
      </c>
      <c r="P101" s="962">
        <v>54.46</v>
      </c>
      <c r="Q101" s="962">
        <v>32.68</v>
      </c>
      <c r="R101" s="995"/>
      <c r="S101" s="995"/>
      <c r="T101" s="962"/>
      <c r="U101" s="962"/>
      <c r="V101" s="962"/>
      <c r="W101" s="962"/>
    </row>
    <row r="102" spans="1:25" ht="15.75" customHeight="1" x14ac:dyDescent="0.2">
      <c r="A102" s="958">
        <v>95</v>
      </c>
      <c r="B102" s="960">
        <v>34.32</v>
      </c>
      <c r="C102" s="960">
        <v>20.58</v>
      </c>
      <c r="D102" s="960"/>
      <c r="E102" s="960"/>
      <c r="F102" s="960">
        <v>20.59</v>
      </c>
      <c r="G102" s="960">
        <v>12.35</v>
      </c>
      <c r="H102" s="960">
        <v>27.46</v>
      </c>
      <c r="I102" s="960">
        <v>16.46</v>
      </c>
      <c r="J102" s="960">
        <v>68.64</v>
      </c>
      <c r="K102" s="960">
        <v>41.16</v>
      </c>
      <c r="L102" s="962"/>
      <c r="M102" s="962"/>
      <c r="N102" s="962">
        <v>41.18</v>
      </c>
      <c r="O102" s="962">
        <v>24.7</v>
      </c>
      <c r="P102" s="962">
        <v>54.92</v>
      </c>
      <c r="Q102" s="962">
        <v>32.92</v>
      </c>
      <c r="R102" s="995"/>
      <c r="S102" s="995"/>
      <c r="T102" s="962"/>
      <c r="U102" s="962"/>
      <c r="V102" s="962"/>
      <c r="W102" s="962"/>
    </row>
    <row r="103" spans="1:25" ht="15.75" customHeight="1" x14ac:dyDescent="0.2">
      <c r="A103" s="958">
        <v>96</v>
      </c>
      <c r="B103" s="960">
        <v>34.590000000000003</v>
      </c>
      <c r="C103" s="960">
        <v>20.74</v>
      </c>
      <c r="D103" s="960"/>
      <c r="E103" s="960"/>
      <c r="F103" s="960">
        <v>20.75</v>
      </c>
      <c r="G103" s="960">
        <v>12.44</v>
      </c>
      <c r="H103" s="960">
        <v>27.67</v>
      </c>
      <c r="I103" s="960">
        <v>16.59</v>
      </c>
      <c r="J103" s="960">
        <v>69.180000000000007</v>
      </c>
      <c r="K103" s="960">
        <v>41.48</v>
      </c>
      <c r="L103" s="962"/>
      <c r="M103" s="962"/>
      <c r="N103" s="962">
        <v>41.5</v>
      </c>
      <c r="O103" s="962">
        <v>24.88</v>
      </c>
      <c r="P103" s="962">
        <v>55.34</v>
      </c>
      <c r="Q103" s="962">
        <v>33.18</v>
      </c>
      <c r="R103" s="962"/>
      <c r="S103" s="962"/>
      <c r="T103" s="962"/>
      <c r="U103" s="962"/>
      <c r="V103" s="962"/>
      <c r="W103" s="962"/>
    </row>
    <row r="104" spans="1:25" ht="15.75" customHeight="1" x14ac:dyDescent="0.2">
      <c r="A104" s="958">
        <v>97</v>
      </c>
      <c r="B104" s="960">
        <v>34.86</v>
      </c>
      <c r="C104" s="960">
        <v>20.9</v>
      </c>
      <c r="D104" s="960"/>
      <c r="E104" s="960"/>
      <c r="F104" s="960">
        <v>20.92</v>
      </c>
      <c r="G104" s="960">
        <v>12.54</v>
      </c>
      <c r="H104" s="960">
        <v>27.89</v>
      </c>
      <c r="I104" s="960">
        <v>16.72</v>
      </c>
      <c r="J104" s="960">
        <v>69.72</v>
      </c>
      <c r="K104" s="960">
        <v>41.8</v>
      </c>
      <c r="L104" s="962"/>
      <c r="M104" s="962"/>
      <c r="N104" s="962">
        <v>41.84</v>
      </c>
      <c r="O104" s="962">
        <v>25.08</v>
      </c>
      <c r="P104" s="962">
        <v>55.78</v>
      </c>
      <c r="Q104" s="962">
        <v>33.44</v>
      </c>
      <c r="R104" s="962"/>
      <c r="S104" s="962"/>
      <c r="T104" s="962"/>
      <c r="U104" s="962"/>
      <c r="V104" s="962"/>
      <c r="W104" s="962"/>
    </row>
    <row r="105" spans="1:25" ht="15.75" customHeight="1" x14ac:dyDescent="0.2">
      <c r="A105" s="958">
        <v>98</v>
      </c>
      <c r="B105" s="960">
        <v>35.130000000000003</v>
      </c>
      <c r="C105" s="960">
        <v>21.06</v>
      </c>
      <c r="D105" s="960"/>
      <c r="E105" s="960"/>
      <c r="F105" s="960">
        <v>21.08</v>
      </c>
      <c r="G105" s="960">
        <v>12.64</v>
      </c>
      <c r="H105" s="960">
        <v>28.1</v>
      </c>
      <c r="I105" s="960">
        <v>16.850000000000001</v>
      </c>
      <c r="J105" s="960">
        <v>70.260000000000005</v>
      </c>
      <c r="K105" s="960">
        <v>42.12</v>
      </c>
      <c r="L105" s="962"/>
      <c r="M105" s="962"/>
      <c r="N105" s="962">
        <v>42.16</v>
      </c>
      <c r="O105" s="962">
        <v>25.28</v>
      </c>
      <c r="P105" s="962">
        <v>56.2</v>
      </c>
      <c r="Q105" s="962">
        <v>33.700000000000003</v>
      </c>
      <c r="R105" s="962"/>
      <c r="S105" s="962"/>
      <c r="T105" s="962"/>
      <c r="U105" s="962"/>
      <c r="V105" s="962"/>
      <c r="W105" s="962"/>
    </row>
    <row r="106" spans="1:25" ht="15.75" customHeight="1" x14ac:dyDescent="0.2">
      <c r="A106" s="958">
        <v>99</v>
      </c>
      <c r="B106" s="960">
        <v>35.4</v>
      </c>
      <c r="C106" s="960">
        <v>21.22</v>
      </c>
      <c r="D106" s="960"/>
      <c r="E106" s="960"/>
      <c r="F106" s="960">
        <v>21.24</v>
      </c>
      <c r="G106" s="960">
        <v>12.73</v>
      </c>
      <c r="H106" s="960">
        <v>28.32</v>
      </c>
      <c r="I106" s="960">
        <v>16.98</v>
      </c>
      <c r="J106" s="960">
        <v>70.8</v>
      </c>
      <c r="K106" s="960">
        <v>42.44</v>
      </c>
      <c r="L106" s="962"/>
      <c r="M106" s="962"/>
      <c r="N106" s="962">
        <v>42.48</v>
      </c>
      <c r="O106" s="962">
        <v>25.46</v>
      </c>
      <c r="P106" s="962">
        <v>56.64</v>
      </c>
      <c r="Q106" s="962">
        <v>33.96</v>
      </c>
      <c r="R106" s="962"/>
      <c r="S106" s="962"/>
      <c r="T106" s="962"/>
      <c r="U106" s="962"/>
      <c r="V106" s="962"/>
      <c r="W106" s="962"/>
    </row>
    <row r="107" spans="1:25" ht="15.75" customHeight="1" x14ac:dyDescent="0.2">
      <c r="A107" s="958">
        <v>100</v>
      </c>
      <c r="B107" s="960">
        <v>35.68</v>
      </c>
      <c r="C107" s="960">
        <v>21.38</v>
      </c>
      <c r="D107" s="960"/>
      <c r="E107" s="960"/>
      <c r="F107" s="960">
        <v>21.41</v>
      </c>
      <c r="G107" s="960">
        <v>12.83</v>
      </c>
      <c r="H107" s="960">
        <v>28.54</v>
      </c>
      <c r="I107" s="960">
        <v>17.100000000000001</v>
      </c>
      <c r="J107" s="960">
        <v>71.36</v>
      </c>
      <c r="K107" s="960">
        <v>42.76</v>
      </c>
      <c r="L107" s="962"/>
      <c r="M107" s="962"/>
      <c r="N107" s="962">
        <v>42.82</v>
      </c>
      <c r="O107" s="962">
        <v>25.66</v>
      </c>
      <c r="P107" s="962">
        <v>57.08</v>
      </c>
      <c r="Q107" s="962">
        <v>34.200000000000003</v>
      </c>
      <c r="R107" s="962"/>
      <c r="S107" s="962"/>
      <c r="T107" s="962"/>
      <c r="U107" s="962"/>
      <c r="V107" s="962"/>
      <c r="W107" s="962"/>
    </row>
    <row r="108" spans="1:25" ht="15.75" customHeight="1" x14ac:dyDescent="0.2">
      <c r="A108" s="958">
        <v>101</v>
      </c>
      <c r="B108" s="960">
        <v>35.93</v>
      </c>
      <c r="C108" s="960">
        <v>21.53</v>
      </c>
      <c r="D108" s="960"/>
      <c r="E108" s="960"/>
      <c r="F108" s="960">
        <v>21.56</v>
      </c>
      <c r="G108" s="960">
        <v>12.92</v>
      </c>
      <c r="H108" s="960">
        <v>28.74</v>
      </c>
      <c r="I108" s="960">
        <v>17.22</v>
      </c>
      <c r="J108" s="960">
        <v>71.86</v>
      </c>
      <c r="K108" s="960">
        <v>43.06</v>
      </c>
      <c r="L108" s="962"/>
      <c r="M108" s="962"/>
      <c r="N108" s="962">
        <v>43.12</v>
      </c>
      <c r="O108" s="962">
        <v>25.84</v>
      </c>
      <c r="P108" s="962">
        <v>57.48</v>
      </c>
      <c r="Q108" s="962">
        <v>34.44</v>
      </c>
      <c r="R108" s="962"/>
      <c r="S108" s="962"/>
      <c r="T108" s="962"/>
      <c r="U108" s="962"/>
      <c r="V108" s="962"/>
      <c r="W108" s="962"/>
    </row>
    <row r="109" spans="1:25" ht="15.75" customHeight="1" x14ac:dyDescent="0.2">
      <c r="A109" s="958">
        <v>102</v>
      </c>
      <c r="B109" s="960">
        <v>36.18</v>
      </c>
      <c r="C109" s="960">
        <v>21.68</v>
      </c>
      <c r="D109" s="960"/>
      <c r="E109" s="960"/>
      <c r="F109" s="960">
        <v>21.71</v>
      </c>
      <c r="G109" s="960">
        <v>13.01</v>
      </c>
      <c r="H109" s="960">
        <v>28.94</v>
      </c>
      <c r="I109" s="960">
        <v>17.34</v>
      </c>
      <c r="J109" s="960">
        <v>72.36</v>
      </c>
      <c r="K109" s="960">
        <v>43.36</v>
      </c>
      <c r="L109" s="962"/>
      <c r="M109" s="962"/>
      <c r="N109" s="962">
        <v>43.42</v>
      </c>
      <c r="O109" s="962">
        <v>26.02</v>
      </c>
      <c r="P109" s="962">
        <v>57.88</v>
      </c>
      <c r="Q109" s="962">
        <v>34.68</v>
      </c>
      <c r="R109" s="962"/>
      <c r="S109" s="962"/>
      <c r="T109" s="962"/>
      <c r="U109" s="962"/>
      <c r="V109" s="962"/>
      <c r="W109" s="962"/>
    </row>
    <row r="110" spans="1:25" ht="15.75" customHeight="1" x14ac:dyDescent="0.2">
      <c r="A110" s="958">
        <v>103</v>
      </c>
      <c r="B110" s="960">
        <v>36.44</v>
      </c>
      <c r="C110" s="960">
        <v>21.83</v>
      </c>
      <c r="D110" s="960"/>
      <c r="E110" s="960"/>
      <c r="F110" s="960">
        <v>21.86</v>
      </c>
      <c r="G110" s="960">
        <v>13.1</v>
      </c>
      <c r="H110" s="960">
        <v>29.15</v>
      </c>
      <c r="I110" s="960">
        <v>17.46</v>
      </c>
      <c r="J110" s="960">
        <v>72.88</v>
      </c>
      <c r="K110" s="960">
        <v>43.66</v>
      </c>
      <c r="L110" s="962"/>
      <c r="M110" s="962"/>
      <c r="N110" s="962">
        <v>43.72</v>
      </c>
      <c r="O110" s="962">
        <v>26.2</v>
      </c>
      <c r="P110" s="962">
        <v>58.3</v>
      </c>
      <c r="Q110" s="962">
        <v>34.92</v>
      </c>
      <c r="R110" s="962"/>
      <c r="S110" s="962"/>
      <c r="T110" s="962"/>
      <c r="U110" s="962"/>
      <c r="V110" s="962"/>
      <c r="W110" s="962"/>
    </row>
    <row r="111" spans="1:25" ht="15.75" customHeight="1" x14ac:dyDescent="0.2">
      <c r="A111" s="958">
        <v>104</v>
      </c>
      <c r="B111" s="960">
        <v>36.69</v>
      </c>
      <c r="C111" s="960">
        <v>21.98</v>
      </c>
      <c r="D111" s="960"/>
      <c r="E111" s="960"/>
      <c r="F111" s="960">
        <v>22.01</v>
      </c>
      <c r="G111" s="960">
        <v>13.19</v>
      </c>
      <c r="H111" s="960">
        <v>29.35</v>
      </c>
      <c r="I111" s="960">
        <v>17.579999999999998</v>
      </c>
      <c r="J111" s="960">
        <v>73.38</v>
      </c>
      <c r="K111" s="960">
        <v>43.96</v>
      </c>
      <c r="L111" s="962"/>
      <c r="M111" s="962"/>
      <c r="N111" s="962">
        <v>44.02</v>
      </c>
      <c r="O111" s="962">
        <v>26.38</v>
      </c>
      <c r="P111" s="962">
        <v>58.7</v>
      </c>
      <c r="Q111" s="962">
        <v>35.159999999999997</v>
      </c>
      <c r="R111" s="962"/>
      <c r="S111" s="962"/>
      <c r="T111" s="962"/>
      <c r="U111" s="962"/>
      <c r="V111" s="962"/>
      <c r="W111" s="962"/>
    </row>
    <row r="112" spans="1:25" ht="15.75" customHeight="1" x14ac:dyDescent="0.2">
      <c r="A112" s="958">
        <v>105</v>
      </c>
      <c r="B112" s="960">
        <v>36.950000000000003</v>
      </c>
      <c r="C112" s="960">
        <v>22.13</v>
      </c>
      <c r="D112" s="960"/>
      <c r="E112" s="960"/>
      <c r="F112" s="960">
        <v>22.17</v>
      </c>
      <c r="G112" s="960">
        <v>13.28</v>
      </c>
      <c r="H112" s="960">
        <v>29.56</v>
      </c>
      <c r="I112" s="960">
        <v>17.7</v>
      </c>
      <c r="J112" s="960">
        <v>73.900000000000006</v>
      </c>
      <c r="K112" s="960">
        <v>44.26</v>
      </c>
      <c r="L112" s="962"/>
      <c r="M112" s="962"/>
      <c r="N112" s="962">
        <v>44.34</v>
      </c>
      <c r="O112" s="962">
        <v>26.56</v>
      </c>
      <c r="P112" s="962">
        <v>59.12</v>
      </c>
      <c r="Q112" s="962">
        <v>35.4</v>
      </c>
      <c r="R112" s="962"/>
      <c r="S112" s="962"/>
      <c r="T112" s="962"/>
      <c r="U112" s="962"/>
      <c r="V112" s="962"/>
      <c r="W112" s="962"/>
    </row>
    <row r="113" spans="1:23" ht="15.75" customHeight="1" x14ac:dyDescent="0.2">
      <c r="A113" s="958">
        <v>106</v>
      </c>
      <c r="B113" s="960">
        <v>37.200000000000003</v>
      </c>
      <c r="C113" s="960">
        <v>22.28</v>
      </c>
      <c r="D113" s="960"/>
      <c r="E113" s="960"/>
      <c r="F113" s="960">
        <v>22.32</v>
      </c>
      <c r="G113" s="960">
        <v>13.37</v>
      </c>
      <c r="H113" s="960">
        <v>29.76</v>
      </c>
      <c r="I113" s="960">
        <v>17.82</v>
      </c>
      <c r="J113" s="960">
        <v>74.400000000000006</v>
      </c>
      <c r="K113" s="960">
        <v>44.56</v>
      </c>
      <c r="L113" s="962"/>
      <c r="M113" s="962"/>
      <c r="N113" s="962">
        <v>44.64</v>
      </c>
      <c r="O113" s="962">
        <v>26.74</v>
      </c>
      <c r="P113" s="962">
        <v>59.52</v>
      </c>
      <c r="Q113" s="962">
        <v>35.64</v>
      </c>
      <c r="R113" s="962"/>
      <c r="S113" s="962"/>
      <c r="T113" s="962"/>
      <c r="U113" s="962"/>
      <c r="V113" s="962"/>
      <c r="W113" s="962"/>
    </row>
    <row r="114" spans="1:23" ht="15.75" customHeight="1" x14ac:dyDescent="0.2">
      <c r="A114" s="958">
        <v>107</v>
      </c>
      <c r="B114" s="960">
        <v>37.46</v>
      </c>
      <c r="C114" s="960">
        <v>22.43</v>
      </c>
      <c r="D114" s="960"/>
      <c r="E114" s="960"/>
      <c r="F114" s="960">
        <v>22.48</v>
      </c>
      <c r="G114" s="960">
        <v>13.46</v>
      </c>
      <c r="H114" s="960">
        <v>29.97</v>
      </c>
      <c r="I114" s="960">
        <v>17.940000000000001</v>
      </c>
      <c r="J114" s="960">
        <v>74.92</v>
      </c>
      <c r="K114" s="960">
        <v>44.86</v>
      </c>
      <c r="L114" s="962"/>
      <c r="M114" s="962"/>
      <c r="N114" s="962">
        <v>44.96</v>
      </c>
      <c r="O114" s="962">
        <v>26.92</v>
      </c>
      <c r="P114" s="962">
        <v>59.94</v>
      </c>
      <c r="Q114" s="962">
        <v>35.880000000000003</v>
      </c>
      <c r="R114" s="962"/>
      <c r="S114" s="962"/>
      <c r="T114" s="962"/>
      <c r="U114" s="962"/>
      <c r="V114" s="962"/>
      <c r="W114" s="962"/>
    </row>
    <row r="115" spans="1:23" ht="15.75" customHeight="1" x14ac:dyDescent="0.2">
      <c r="A115" s="958">
        <v>108</v>
      </c>
      <c r="B115" s="960">
        <v>37.71</v>
      </c>
      <c r="C115" s="960">
        <v>22.58</v>
      </c>
      <c r="D115" s="960"/>
      <c r="E115" s="960"/>
      <c r="F115" s="960">
        <v>22.63</v>
      </c>
      <c r="G115" s="960">
        <v>13.55</v>
      </c>
      <c r="H115" s="960">
        <v>30.17</v>
      </c>
      <c r="I115" s="960">
        <v>18.059999999999999</v>
      </c>
      <c r="J115" s="960">
        <v>75.42</v>
      </c>
      <c r="K115" s="960">
        <v>45.16</v>
      </c>
      <c r="L115" s="962"/>
      <c r="M115" s="962"/>
      <c r="N115" s="962">
        <v>45.26</v>
      </c>
      <c r="O115" s="962">
        <v>27.1</v>
      </c>
      <c r="P115" s="962">
        <v>60.34</v>
      </c>
      <c r="Q115" s="962">
        <v>36.119999999999997</v>
      </c>
      <c r="R115" s="962"/>
      <c r="S115" s="962"/>
      <c r="T115" s="962"/>
      <c r="U115" s="962"/>
      <c r="V115" s="962"/>
      <c r="W115" s="962"/>
    </row>
    <row r="116" spans="1:23" ht="15.75" customHeight="1" x14ac:dyDescent="0.2">
      <c r="A116" s="958">
        <v>109</v>
      </c>
      <c r="B116" s="960">
        <v>37.96</v>
      </c>
      <c r="C116" s="960">
        <v>22.73</v>
      </c>
      <c r="D116" s="960"/>
      <c r="E116" s="960"/>
      <c r="F116" s="960">
        <v>22.78</v>
      </c>
      <c r="G116" s="960">
        <v>13.64</v>
      </c>
      <c r="H116" s="960">
        <v>30.37</v>
      </c>
      <c r="I116" s="960">
        <v>18.18</v>
      </c>
      <c r="J116" s="960">
        <v>75.92</v>
      </c>
      <c r="K116" s="960">
        <v>45.46</v>
      </c>
      <c r="L116" s="962"/>
      <c r="M116" s="962"/>
      <c r="N116" s="962">
        <v>45.56</v>
      </c>
      <c r="O116" s="962">
        <v>27.28</v>
      </c>
      <c r="P116" s="962">
        <v>60.74</v>
      </c>
      <c r="Q116" s="962">
        <v>36.36</v>
      </c>
      <c r="R116" s="962"/>
      <c r="S116" s="962"/>
      <c r="T116" s="962"/>
      <c r="U116" s="962"/>
      <c r="V116" s="962"/>
      <c r="W116" s="962"/>
    </row>
    <row r="117" spans="1:23" ht="15.75" customHeight="1" x14ac:dyDescent="0.2">
      <c r="A117" s="958">
        <v>110</v>
      </c>
      <c r="B117" s="960">
        <v>38.22</v>
      </c>
      <c r="C117" s="960">
        <v>22.87</v>
      </c>
      <c r="D117" s="960"/>
      <c r="E117" s="960"/>
      <c r="F117" s="960">
        <v>22.93</v>
      </c>
      <c r="G117" s="960">
        <v>13.72</v>
      </c>
      <c r="H117" s="960">
        <v>30.58</v>
      </c>
      <c r="I117" s="960">
        <v>18.3</v>
      </c>
      <c r="J117" s="960">
        <v>76.44</v>
      </c>
      <c r="K117" s="960">
        <v>45.74</v>
      </c>
      <c r="L117" s="962"/>
      <c r="M117" s="962"/>
      <c r="N117" s="962">
        <v>45.86</v>
      </c>
      <c r="O117" s="962">
        <v>27.44</v>
      </c>
      <c r="P117" s="962">
        <v>61.16</v>
      </c>
      <c r="Q117" s="962">
        <v>36.6</v>
      </c>
      <c r="R117" s="962"/>
      <c r="S117" s="962"/>
      <c r="T117" s="962"/>
      <c r="U117" s="962"/>
      <c r="V117" s="962"/>
      <c r="W117" s="962"/>
    </row>
    <row r="118" spans="1:23" ht="15.75" customHeight="1" x14ac:dyDescent="0.2">
      <c r="A118" s="958">
        <v>111</v>
      </c>
      <c r="B118" s="960">
        <v>38.47</v>
      </c>
      <c r="C118" s="960">
        <v>23.02</v>
      </c>
      <c r="D118" s="960"/>
      <c r="E118" s="960"/>
      <c r="F118" s="960">
        <v>23.08</v>
      </c>
      <c r="G118" s="960">
        <v>13.81</v>
      </c>
      <c r="H118" s="960">
        <v>30.78</v>
      </c>
      <c r="I118" s="960">
        <v>18.420000000000002</v>
      </c>
      <c r="J118" s="960">
        <v>76.94</v>
      </c>
      <c r="K118" s="960">
        <v>46.04</v>
      </c>
      <c r="L118" s="962"/>
      <c r="M118" s="962"/>
      <c r="N118" s="962">
        <v>46.16</v>
      </c>
      <c r="O118" s="962">
        <v>27.62</v>
      </c>
      <c r="P118" s="962">
        <v>61.56</v>
      </c>
      <c r="Q118" s="962">
        <v>36.840000000000003</v>
      </c>
      <c r="R118" s="962"/>
      <c r="S118" s="962"/>
      <c r="T118" s="962"/>
      <c r="U118" s="962"/>
      <c r="V118" s="962"/>
      <c r="W118" s="962"/>
    </row>
    <row r="119" spans="1:23" ht="15.75" customHeight="1" x14ac:dyDescent="0.2">
      <c r="A119" s="958">
        <v>112</v>
      </c>
      <c r="B119" s="960">
        <v>38.729999999999997</v>
      </c>
      <c r="C119" s="960">
        <v>23.17</v>
      </c>
      <c r="D119" s="960"/>
      <c r="E119" s="960"/>
      <c r="F119" s="960">
        <v>23.24</v>
      </c>
      <c r="G119" s="960">
        <v>13.9</v>
      </c>
      <c r="H119" s="960">
        <v>30.98</v>
      </c>
      <c r="I119" s="960">
        <v>18.54</v>
      </c>
      <c r="J119" s="960">
        <v>77.459999999999994</v>
      </c>
      <c r="K119" s="960">
        <v>46.34</v>
      </c>
      <c r="L119" s="962"/>
      <c r="M119" s="962"/>
      <c r="N119" s="962">
        <v>46.48</v>
      </c>
      <c r="O119" s="962">
        <v>27.8</v>
      </c>
      <c r="P119" s="962">
        <v>61.96</v>
      </c>
      <c r="Q119" s="962">
        <v>37.08</v>
      </c>
      <c r="R119" s="962"/>
      <c r="S119" s="962"/>
      <c r="T119" s="962"/>
      <c r="U119" s="962"/>
      <c r="V119" s="962"/>
      <c r="W119" s="962"/>
    </row>
    <row r="120" spans="1:23" ht="15.75" customHeight="1" x14ac:dyDescent="0.2">
      <c r="A120" s="958">
        <v>113</v>
      </c>
      <c r="B120" s="960">
        <v>38.979999999999997</v>
      </c>
      <c r="C120" s="960">
        <v>23.32</v>
      </c>
      <c r="D120" s="960"/>
      <c r="E120" s="960"/>
      <c r="F120" s="960">
        <v>23.39</v>
      </c>
      <c r="G120" s="960">
        <v>13.99</v>
      </c>
      <c r="H120" s="960">
        <v>31.18</v>
      </c>
      <c r="I120" s="960">
        <v>18.66</v>
      </c>
      <c r="J120" s="960">
        <v>77.959999999999994</v>
      </c>
      <c r="K120" s="960">
        <v>46.64</v>
      </c>
      <c r="L120" s="962"/>
      <c r="M120" s="962"/>
      <c r="N120" s="962">
        <v>46.78</v>
      </c>
      <c r="O120" s="962">
        <v>27.98</v>
      </c>
      <c r="P120" s="962">
        <v>62.36</v>
      </c>
      <c r="Q120" s="962">
        <v>37.32</v>
      </c>
      <c r="R120" s="962"/>
      <c r="S120" s="962"/>
      <c r="T120" s="962"/>
      <c r="U120" s="962"/>
      <c r="V120" s="962"/>
      <c r="W120" s="962"/>
    </row>
    <row r="121" spans="1:23" ht="15.75" customHeight="1" x14ac:dyDescent="0.2">
      <c r="A121" s="958">
        <v>114</v>
      </c>
      <c r="B121" s="960">
        <v>39.229999999999997</v>
      </c>
      <c r="C121" s="960">
        <v>23.47</v>
      </c>
      <c r="D121" s="960"/>
      <c r="E121" s="960"/>
      <c r="F121" s="960">
        <v>23.54</v>
      </c>
      <c r="G121" s="960">
        <v>14.08</v>
      </c>
      <c r="H121" s="960">
        <v>31.38</v>
      </c>
      <c r="I121" s="960">
        <v>18.78</v>
      </c>
      <c r="J121" s="960">
        <v>78.459999999999994</v>
      </c>
      <c r="K121" s="960">
        <v>46.94</v>
      </c>
      <c r="L121" s="962"/>
      <c r="M121" s="962"/>
      <c r="N121" s="962">
        <v>47.08</v>
      </c>
      <c r="O121" s="962">
        <v>28.16</v>
      </c>
      <c r="P121" s="962">
        <v>62.76</v>
      </c>
      <c r="Q121" s="962">
        <v>37.56</v>
      </c>
      <c r="R121" s="962"/>
      <c r="S121" s="962"/>
      <c r="T121" s="962"/>
      <c r="U121" s="962"/>
      <c r="V121" s="962"/>
      <c r="W121" s="962"/>
    </row>
    <row r="122" spans="1:23" ht="15.75" customHeight="1" x14ac:dyDescent="0.2">
      <c r="A122" s="958">
        <v>115</v>
      </c>
      <c r="B122" s="960">
        <v>39.49</v>
      </c>
      <c r="C122" s="960">
        <v>23.62</v>
      </c>
      <c r="D122" s="960"/>
      <c r="E122" s="960"/>
      <c r="F122" s="960">
        <v>23.69</v>
      </c>
      <c r="G122" s="960">
        <v>14.17</v>
      </c>
      <c r="H122" s="960">
        <v>31.59</v>
      </c>
      <c r="I122" s="960">
        <v>18.899999999999999</v>
      </c>
      <c r="J122" s="960">
        <v>78.98</v>
      </c>
      <c r="K122" s="960">
        <v>47.24</v>
      </c>
      <c r="L122" s="962"/>
      <c r="M122" s="962"/>
      <c r="N122" s="962">
        <v>47.38</v>
      </c>
      <c r="O122" s="962">
        <v>28.34</v>
      </c>
      <c r="P122" s="962">
        <v>63.18</v>
      </c>
      <c r="Q122" s="962">
        <v>37.799999999999997</v>
      </c>
      <c r="R122" s="962"/>
      <c r="S122" s="962"/>
      <c r="T122" s="962"/>
      <c r="U122" s="962"/>
      <c r="V122" s="962"/>
      <c r="W122" s="962"/>
    </row>
    <row r="123" spans="1:23" ht="15.75" customHeight="1" x14ac:dyDescent="0.2">
      <c r="A123" s="958">
        <v>116</v>
      </c>
      <c r="B123" s="960">
        <v>39.74</v>
      </c>
      <c r="C123" s="960">
        <v>23.77</v>
      </c>
      <c r="D123" s="960"/>
      <c r="E123" s="960"/>
      <c r="F123" s="960">
        <v>23.84</v>
      </c>
      <c r="G123" s="960">
        <v>14.26</v>
      </c>
      <c r="H123" s="960">
        <v>31.79</v>
      </c>
      <c r="I123" s="960">
        <v>19.02</v>
      </c>
      <c r="J123" s="960">
        <v>79.48</v>
      </c>
      <c r="K123" s="960">
        <v>47.54</v>
      </c>
      <c r="L123" s="962"/>
      <c r="M123" s="962"/>
      <c r="N123" s="962">
        <v>47.68</v>
      </c>
      <c r="O123" s="962">
        <v>28.52</v>
      </c>
      <c r="P123" s="962">
        <v>63.58</v>
      </c>
      <c r="Q123" s="962">
        <v>38.04</v>
      </c>
      <c r="R123" s="962"/>
      <c r="S123" s="962"/>
      <c r="T123" s="962"/>
      <c r="U123" s="962"/>
      <c r="V123" s="962"/>
      <c r="W123" s="962"/>
    </row>
    <row r="124" spans="1:23" ht="15.75" customHeight="1" x14ac:dyDescent="0.2">
      <c r="A124" s="958">
        <v>117</v>
      </c>
      <c r="B124" s="960">
        <v>40</v>
      </c>
      <c r="C124" s="960">
        <v>23.92</v>
      </c>
      <c r="D124" s="960"/>
      <c r="E124" s="960"/>
      <c r="F124" s="960">
        <v>24</v>
      </c>
      <c r="G124" s="960">
        <v>14.35</v>
      </c>
      <c r="H124" s="960">
        <v>32</v>
      </c>
      <c r="I124" s="960">
        <v>19.14</v>
      </c>
      <c r="J124" s="960">
        <v>80</v>
      </c>
      <c r="K124" s="960">
        <v>47.84</v>
      </c>
      <c r="L124" s="962"/>
      <c r="M124" s="962"/>
      <c r="N124" s="962">
        <v>48</v>
      </c>
      <c r="O124" s="962">
        <v>28.7</v>
      </c>
      <c r="P124" s="962">
        <v>64</v>
      </c>
      <c r="Q124" s="962">
        <v>38.28</v>
      </c>
      <c r="R124" s="962"/>
      <c r="S124" s="962"/>
      <c r="T124" s="962"/>
      <c r="U124" s="962"/>
      <c r="V124" s="962"/>
      <c r="W124" s="962"/>
    </row>
    <row r="125" spans="1:23" ht="15.75" customHeight="1" x14ac:dyDescent="0.2">
      <c r="A125" s="958">
        <v>118</v>
      </c>
      <c r="B125" s="960">
        <v>40.25</v>
      </c>
      <c r="C125" s="960">
        <v>24.07</v>
      </c>
      <c r="D125" s="960"/>
      <c r="E125" s="960"/>
      <c r="F125" s="960">
        <v>24.15</v>
      </c>
      <c r="G125" s="960">
        <v>14.44</v>
      </c>
      <c r="H125" s="960">
        <v>32.200000000000003</v>
      </c>
      <c r="I125" s="960">
        <v>19.260000000000002</v>
      </c>
      <c r="J125" s="960">
        <v>80.5</v>
      </c>
      <c r="K125" s="960">
        <v>48.14</v>
      </c>
      <c r="L125" s="962"/>
      <c r="M125" s="962"/>
      <c r="N125" s="962">
        <v>48.3</v>
      </c>
      <c r="O125" s="962">
        <v>28.88</v>
      </c>
      <c r="P125" s="962">
        <v>64.400000000000006</v>
      </c>
      <c r="Q125" s="962">
        <v>38.520000000000003</v>
      </c>
      <c r="R125" s="962"/>
      <c r="S125" s="962"/>
      <c r="T125" s="962"/>
      <c r="U125" s="962"/>
      <c r="V125" s="962"/>
      <c r="W125" s="962"/>
    </row>
    <row r="126" spans="1:23" ht="15.75" customHeight="1" x14ac:dyDescent="0.2">
      <c r="A126" s="958">
        <v>119</v>
      </c>
      <c r="B126" s="960">
        <v>40.5</v>
      </c>
      <c r="C126" s="960">
        <v>24.22</v>
      </c>
      <c r="D126" s="960"/>
      <c r="E126" s="960"/>
      <c r="F126" s="960">
        <v>24.3</v>
      </c>
      <c r="G126" s="960">
        <v>14.53</v>
      </c>
      <c r="H126" s="960">
        <v>32.4</v>
      </c>
      <c r="I126" s="960">
        <v>19.38</v>
      </c>
      <c r="J126" s="960">
        <v>81</v>
      </c>
      <c r="K126" s="960">
        <v>48.44</v>
      </c>
      <c r="L126" s="962"/>
      <c r="M126" s="962"/>
      <c r="N126" s="962">
        <v>48.6</v>
      </c>
      <c r="O126" s="962">
        <v>29.06</v>
      </c>
      <c r="P126" s="962">
        <v>64.8</v>
      </c>
      <c r="Q126" s="962">
        <v>38.76</v>
      </c>
      <c r="R126" s="962"/>
      <c r="S126" s="962"/>
      <c r="T126" s="962"/>
      <c r="U126" s="962"/>
      <c r="V126" s="962"/>
      <c r="W126" s="962"/>
    </row>
    <row r="127" spans="1:23" ht="15.75" customHeight="1" x14ac:dyDescent="0.2">
      <c r="A127" s="958">
        <v>120</v>
      </c>
      <c r="B127" s="960">
        <v>40.76</v>
      </c>
      <c r="C127" s="960">
        <v>24.37</v>
      </c>
      <c r="D127" s="960"/>
      <c r="E127" s="960"/>
      <c r="F127" s="960">
        <v>24.46</v>
      </c>
      <c r="G127" s="960">
        <v>14.62</v>
      </c>
      <c r="H127" s="960">
        <v>32.61</v>
      </c>
      <c r="I127" s="960">
        <v>19.5</v>
      </c>
      <c r="J127" s="960">
        <v>81.52</v>
      </c>
      <c r="K127" s="960">
        <v>48.74</v>
      </c>
      <c r="L127" s="962"/>
      <c r="M127" s="962"/>
      <c r="N127" s="962">
        <v>48.92</v>
      </c>
      <c r="O127" s="962">
        <v>29.24</v>
      </c>
      <c r="P127" s="962">
        <v>65.22</v>
      </c>
      <c r="Q127" s="962">
        <v>39</v>
      </c>
      <c r="R127" s="962"/>
      <c r="S127" s="962"/>
      <c r="T127" s="962"/>
      <c r="U127" s="962"/>
      <c r="V127" s="962"/>
      <c r="W127" s="962"/>
    </row>
    <row r="128" spans="1:23" ht="15.75" customHeight="1" x14ac:dyDescent="0.2">
      <c r="A128" s="958">
        <v>121</v>
      </c>
      <c r="B128" s="960">
        <v>40.93</v>
      </c>
      <c r="C128" s="960">
        <v>24.47</v>
      </c>
      <c r="D128" s="960"/>
      <c r="E128" s="960"/>
      <c r="F128" s="960">
        <v>24.56</v>
      </c>
      <c r="G128" s="960">
        <v>14.68</v>
      </c>
      <c r="H128" s="960">
        <v>32.74</v>
      </c>
      <c r="I128" s="960">
        <v>19.579999999999998</v>
      </c>
      <c r="J128" s="960">
        <v>81.86</v>
      </c>
      <c r="K128" s="960">
        <v>48.94</v>
      </c>
      <c r="L128" s="962"/>
      <c r="M128" s="962"/>
      <c r="N128" s="962">
        <v>49.12</v>
      </c>
      <c r="O128" s="962">
        <v>29.36</v>
      </c>
      <c r="P128" s="962">
        <v>65.48</v>
      </c>
      <c r="Q128" s="962">
        <v>39.159999999999997</v>
      </c>
      <c r="R128" s="962"/>
      <c r="S128" s="962"/>
      <c r="T128" s="962"/>
      <c r="U128" s="962"/>
      <c r="V128" s="962"/>
      <c r="W128" s="962"/>
    </row>
    <row r="129" spans="1:23" ht="15.75" customHeight="1" x14ac:dyDescent="0.2">
      <c r="A129" s="958">
        <v>122</v>
      </c>
      <c r="B129" s="960">
        <v>41.11</v>
      </c>
      <c r="C129" s="960">
        <v>24.57</v>
      </c>
      <c r="D129" s="960"/>
      <c r="E129" s="960"/>
      <c r="F129" s="960">
        <v>24.67</v>
      </c>
      <c r="G129" s="960">
        <v>14.74</v>
      </c>
      <c r="H129" s="960">
        <v>32.89</v>
      </c>
      <c r="I129" s="960">
        <v>19.66</v>
      </c>
      <c r="J129" s="960">
        <v>82.22</v>
      </c>
      <c r="K129" s="960">
        <v>49.14</v>
      </c>
      <c r="L129" s="962"/>
      <c r="M129" s="962"/>
      <c r="N129" s="962">
        <v>49.34</v>
      </c>
      <c r="O129" s="962">
        <v>29.48</v>
      </c>
      <c r="P129" s="962">
        <v>65.78</v>
      </c>
      <c r="Q129" s="962">
        <v>39.32</v>
      </c>
      <c r="R129" s="962"/>
      <c r="S129" s="962"/>
      <c r="T129" s="962"/>
      <c r="U129" s="962"/>
      <c r="V129" s="962"/>
      <c r="W129" s="962"/>
    </row>
    <row r="130" spans="1:23" ht="15.75" customHeight="1" x14ac:dyDescent="0.2">
      <c r="A130" s="958">
        <v>123</v>
      </c>
      <c r="B130" s="960">
        <v>41.28</v>
      </c>
      <c r="C130" s="960">
        <v>24.67</v>
      </c>
      <c r="D130" s="960"/>
      <c r="E130" s="960"/>
      <c r="F130" s="960">
        <v>24.77</v>
      </c>
      <c r="G130" s="960">
        <v>14.8</v>
      </c>
      <c r="H130" s="960">
        <v>33.020000000000003</v>
      </c>
      <c r="I130" s="960">
        <v>19.739999999999998</v>
      </c>
      <c r="J130" s="960">
        <v>82.56</v>
      </c>
      <c r="K130" s="960">
        <v>49.34</v>
      </c>
      <c r="L130" s="962"/>
      <c r="M130" s="962"/>
      <c r="N130" s="962">
        <v>49.54</v>
      </c>
      <c r="O130" s="962">
        <v>29.6</v>
      </c>
      <c r="P130" s="962">
        <v>66.040000000000006</v>
      </c>
      <c r="Q130" s="962">
        <v>39.479999999999997</v>
      </c>
      <c r="R130" s="962"/>
      <c r="S130" s="962"/>
      <c r="T130" s="962"/>
      <c r="U130" s="962"/>
      <c r="V130" s="962"/>
      <c r="W130" s="962"/>
    </row>
    <row r="131" spans="1:23" ht="15.75" customHeight="1" x14ac:dyDescent="0.2">
      <c r="A131" s="958">
        <v>124</v>
      </c>
      <c r="B131" s="960">
        <v>41.46</v>
      </c>
      <c r="C131" s="960">
        <v>24.78</v>
      </c>
      <c r="D131" s="960"/>
      <c r="E131" s="960"/>
      <c r="F131" s="960">
        <v>24.88</v>
      </c>
      <c r="G131" s="960">
        <v>14.87</v>
      </c>
      <c r="H131" s="960">
        <v>33.17</v>
      </c>
      <c r="I131" s="960">
        <v>19.82</v>
      </c>
      <c r="J131" s="960">
        <v>82.92</v>
      </c>
      <c r="K131" s="960">
        <v>49.56</v>
      </c>
      <c r="L131" s="962"/>
      <c r="M131" s="962"/>
      <c r="N131" s="962">
        <v>49.76</v>
      </c>
      <c r="O131" s="962">
        <v>29.74</v>
      </c>
      <c r="P131" s="962">
        <v>66.34</v>
      </c>
      <c r="Q131" s="962">
        <v>39.64</v>
      </c>
      <c r="R131" s="962"/>
      <c r="S131" s="962"/>
      <c r="T131" s="962"/>
      <c r="U131" s="962"/>
      <c r="V131" s="962"/>
      <c r="W131" s="962"/>
    </row>
    <row r="132" spans="1:23" ht="15.75" customHeight="1" x14ac:dyDescent="0.2">
      <c r="A132" s="958">
        <v>125</v>
      </c>
      <c r="B132" s="960">
        <v>41.63</v>
      </c>
      <c r="C132" s="960">
        <v>24.88</v>
      </c>
      <c r="D132" s="960"/>
      <c r="E132" s="960"/>
      <c r="F132" s="960">
        <v>24.98</v>
      </c>
      <c r="G132" s="960">
        <v>14.93</v>
      </c>
      <c r="H132" s="960">
        <v>33.299999999999997</v>
      </c>
      <c r="I132" s="960">
        <v>19.899999999999999</v>
      </c>
      <c r="J132" s="960">
        <v>83.26</v>
      </c>
      <c r="K132" s="960">
        <v>49.76</v>
      </c>
      <c r="L132" s="962"/>
      <c r="M132" s="962"/>
      <c r="N132" s="962">
        <v>49.96</v>
      </c>
      <c r="O132" s="962">
        <v>29.86</v>
      </c>
      <c r="P132" s="962">
        <v>66.599999999999994</v>
      </c>
      <c r="Q132" s="962">
        <v>39.799999999999997</v>
      </c>
      <c r="R132" s="962"/>
      <c r="S132" s="962"/>
      <c r="T132" s="962"/>
      <c r="U132" s="962"/>
      <c r="V132" s="962"/>
      <c r="W132" s="962"/>
    </row>
    <row r="133" spans="1:23" ht="15.75" customHeight="1" x14ac:dyDescent="0.2">
      <c r="A133" s="958">
        <v>126</v>
      </c>
      <c r="B133" s="960">
        <v>41.8</v>
      </c>
      <c r="C133" s="960">
        <v>24.98</v>
      </c>
      <c r="D133" s="960"/>
      <c r="E133" s="960"/>
      <c r="F133" s="960">
        <v>25.08</v>
      </c>
      <c r="G133" s="960">
        <v>14.99</v>
      </c>
      <c r="H133" s="960">
        <v>33.44</v>
      </c>
      <c r="I133" s="960">
        <v>19.98</v>
      </c>
      <c r="J133" s="960">
        <v>83.6</v>
      </c>
      <c r="K133" s="960">
        <v>49.96</v>
      </c>
      <c r="L133" s="962"/>
      <c r="M133" s="962"/>
      <c r="N133" s="962">
        <v>50.16</v>
      </c>
      <c r="O133" s="962">
        <v>29.98</v>
      </c>
      <c r="P133" s="962">
        <v>66.88</v>
      </c>
      <c r="Q133" s="962">
        <v>39.96</v>
      </c>
      <c r="R133" s="962"/>
      <c r="S133" s="962"/>
      <c r="T133" s="962"/>
      <c r="U133" s="962"/>
      <c r="V133" s="962"/>
      <c r="W133" s="962"/>
    </row>
    <row r="134" spans="1:23" ht="15.75" customHeight="1" x14ac:dyDescent="0.2">
      <c r="A134" s="958">
        <v>127</v>
      </c>
      <c r="B134" s="960">
        <v>41.98</v>
      </c>
      <c r="C134" s="960">
        <v>25.08</v>
      </c>
      <c r="D134" s="960"/>
      <c r="E134" s="960"/>
      <c r="F134" s="960">
        <v>25.19</v>
      </c>
      <c r="G134" s="960">
        <v>15.05</v>
      </c>
      <c r="H134" s="960">
        <v>33.58</v>
      </c>
      <c r="I134" s="960">
        <v>20.059999999999999</v>
      </c>
      <c r="J134" s="960">
        <v>83.96</v>
      </c>
      <c r="K134" s="960">
        <v>50.16</v>
      </c>
      <c r="L134" s="962"/>
      <c r="M134" s="962"/>
      <c r="N134" s="962">
        <v>50.38</v>
      </c>
      <c r="O134" s="962">
        <v>30.1</v>
      </c>
      <c r="P134" s="962">
        <v>67.16</v>
      </c>
      <c r="Q134" s="962">
        <v>40.119999999999997</v>
      </c>
      <c r="R134" s="962"/>
      <c r="S134" s="962"/>
      <c r="T134" s="962"/>
      <c r="U134" s="962"/>
      <c r="V134" s="962"/>
      <c r="W134" s="962"/>
    </row>
    <row r="135" spans="1:23" ht="15.75" customHeight="1" x14ac:dyDescent="0.2">
      <c r="A135" s="958">
        <v>128</v>
      </c>
      <c r="B135" s="960">
        <v>42.15</v>
      </c>
      <c r="C135" s="960">
        <v>25.19</v>
      </c>
      <c r="D135" s="960"/>
      <c r="E135" s="960"/>
      <c r="F135" s="960">
        <v>25.29</v>
      </c>
      <c r="G135" s="960">
        <v>15.11</v>
      </c>
      <c r="H135" s="960">
        <v>33.72</v>
      </c>
      <c r="I135" s="960">
        <v>20.149999999999999</v>
      </c>
      <c r="J135" s="960">
        <v>84.3</v>
      </c>
      <c r="K135" s="960">
        <v>50.38</v>
      </c>
      <c r="L135" s="962"/>
      <c r="M135" s="962"/>
      <c r="N135" s="962">
        <v>50.58</v>
      </c>
      <c r="O135" s="962">
        <v>30.22</v>
      </c>
      <c r="P135" s="962">
        <v>67.44</v>
      </c>
      <c r="Q135" s="962">
        <v>40.299999999999997</v>
      </c>
      <c r="R135" s="962"/>
      <c r="S135" s="962"/>
      <c r="T135" s="962"/>
      <c r="U135" s="962"/>
      <c r="V135" s="962"/>
      <c r="W135" s="962"/>
    </row>
    <row r="136" spans="1:23" ht="15.75" customHeight="1" x14ac:dyDescent="0.2">
      <c r="A136" s="958">
        <v>129</v>
      </c>
      <c r="B136" s="960">
        <v>42.33</v>
      </c>
      <c r="C136" s="960">
        <v>25.29</v>
      </c>
      <c r="D136" s="960"/>
      <c r="E136" s="960"/>
      <c r="F136" s="960">
        <v>25.4</v>
      </c>
      <c r="G136" s="960">
        <v>15.17</v>
      </c>
      <c r="H136" s="960">
        <v>33.86</v>
      </c>
      <c r="I136" s="960">
        <v>20.23</v>
      </c>
      <c r="J136" s="960">
        <v>84.66</v>
      </c>
      <c r="K136" s="960">
        <v>50.58</v>
      </c>
      <c r="L136" s="962"/>
      <c r="M136" s="962"/>
      <c r="N136" s="962">
        <v>50.8</v>
      </c>
      <c r="O136" s="962">
        <v>30.34</v>
      </c>
      <c r="P136" s="962">
        <v>67.72</v>
      </c>
      <c r="Q136" s="962">
        <v>40.46</v>
      </c>
      <c r="R136" s="962"/>
      <c r="S136" s="962"/>
      <c r="T136" s="962"/>
      <c r="U136" s="962"/>
      <c r="V136" s="962"/>
      <c r="W136" s="962"/>
    </row>
    <row r="137" spans="1:23" ht="15.75" customHeight="1" x14ac:dyDescent="0.2">
      <c r="A137" s="958">
        <v>130</v>
      </c>
      <c r="B137" s="960">
        <v>42.5</v>
      </c>
      <c r="C137" s="960">
        <v>25.39</v>
      </c>
      <c r="D137" s="960"/>
      <c r="E137" s="960"/>
      <c r="F137" s="960">
        <v>25.5</v>
      </c>
      <c r="G137" s="960">
        <v>15.23</v>
      </c>
      <c r="H137" s="960">
        <v>34</v>
      </c>
      <c r="I137" s="960">
        <v>20.309999999999999</v>
      </c>
      <c r="J137" s="960">
        <v>85</v>
      </c>
      <c r="K137" s="960">
        <v>50.78</v>
      </c>
      <c r="L137" s="962"/>
      <c r="M137" s="962"/>
      <c r="N137" s="962">
        <v>51</v>
      </c>
      <c r="O137" s="962">
        <v>30.46</v>
      </c>
      <c r="P137" s="962">
        <v>68</v>
      </c>
      <c r="Q137" s="962">
        <v>40.619999999999997</v>
      </c>
      <c r="R137" s="962"/>
      <c r="S137" s="962"/>
      <c r="T137" s="962"/>
      <c r="U137" s="962"/>
      <c r="V137" s="962"/>
      <c r="W137" s="962"/>
    </row>
    <row r="138" spans="1:23" ht="15.75" customHeight="1" x14ac:dyDescent="0.2">
      <c r="A138" s="958">
        <v>131</v>
      </c>
      <c r="B138" s="960">
        <v>42.68</v>
      </c>
      <c r="C138" s="960">
        <v>25.49</v>
      </c>
      <c r="D138" s="960"/>
      <c r="E138" s="960"/>
      <c r="F138" s="960">
        <v>25.61</v>
      </c>
      <c r="G138" s="960">
        <v>15.29</v>
      </c>
      <c r="H138" s="960">
        <v>34.14</v>
      </c>
      <c r="I138" s="960">
        <v>20.39</v>
      </c>
      <c r="J138" s="960">
        <v>85.36</v>
      </c>
      <c r="K138" s="960">
        <v>50.98</v>
      </c>
      <c r="L138" s="962"/>
      <c r="M138" s="962"/>
      <c r="N138" s="962">
        <v>51.22</v>
      </c>
      <c r="O138" s="962">
        <v>30.58</v>
      </c>
      <c r="P138" s="962">
        <v>68.28</v>
      </c>
      <c r="Q138" s="962">
        <v>40.78</v>
      </c>
      <c r="R138" s="962"/>
      <c r="S138" s="962"/>
      <c r="T138" s="962"/>
      <c r="U138" s="962"/>
      <c r="V138" s="962"/>
      <c r="W138" s="962"/>
    </row>
    <row r="139" spans="1:23" ht="15.75" customHeight="1" x14ac:dyDescent="0.2">
      <c r="A139" s="958">
        <v>132</v>
      </c>
      <c r="B139" s="960">
        <v>42.85</v>
      </c>
      <c r="C139" s="960">
        <v>25.6</v>
      </c>
      <c r="D139" s="960"/>
      <c r="E139" s="960"/>
      <c r="F139" s="960">
        <v>25.71</v>
      </c>
      <c r="G139" s="960">
        <v>15.36</v>
      </c>
      <c r="H139" s="960">
        <v>34.28</v>
      </c>
      <c r="I139" s="960">
        <v>20.48</v>
      </c>
      <c r="J139" s="960">
        <v>85.7</v>
      </c>
      <c r="K139" s="960">
        <v>51.2</v>
      </c>
      <c r="L139" s="962"/>
      <c r="M139" s="962"/>
      <c r="N139" s="962">
        <v>51.42</v>
      </c>
      <c r="O139" s="962">
        <v>30.72</v>
      </c>
      <c r="P139" s="962">
        <v>68.56</v>
      </c>
      <c r="Q139" s="962">
        <v>40.96</v>
      </c>
      <c r="R139" s="962"/>
      <c r="S139" s="962"/>
      <c r="T139" s="962"/>
      <c r="U139" s="962"/>
      <c r="V139" s="962"/>
      <c r="W139" s="962"/>
    </row>
    <row r="140" spans="1:23" ht="15.75" customHeight="1" x14ac:dyDescent="0.2">
      <c r="A140" s="958">
        <v>133</v>
      </c>
      <c r="B140" s="960">
        <v>43.02</v>
      </c>
      <c r="C140" s="960">
        <v>25.7</v>
      </c>
      <c r="D140" s="960"/>
      <c r="E140" s="960"/>
      <c r="F140" s="960">
        <v>25.81</v>
      </c>
      <c r="G140" s="960">
        <v>15.42</v>
      </c>
      <c r="H140" s="960">
        <v>34.42</v>
      </c>
      <c r="I140" s="960">
        <v>20.56</v>
      </c>
      <c r="J140" s="960">
        <v>86.04</v>
      </c>
      <c r="K140" s="960">
        <v>51.4</v>
      </c>
      <c r="L140" s="962"/>
      <c r="M140" s="962"/>
      <c r="N140" s="962">
        <v>51.62</v>
      </c>
      <c r="O140" s="962">
        <v>30.84</v>
      </c>
      <c r="P140" s="962">
        <v>68.84</v>
      </c>
      <c r="Q140" s="962">
        <v>41.12</v>
      </c>
      <c r="R140" s="962"/>
      <c r="S140" s="962"/>
      <c r="T140" s="962"/>
      <c r="U140" s="962"/>
      <c r="V140" s="962"/>
      <c r="W140" s="962"/>
    </row>
    <row r="141" spans="1:23" ht="15.75" customHeight="1" x14ac:dyDescent="0.2">
      <c r="A141" s="958">
        <v>134</v>
      </c>
      <c r="B141" s="960">
        <v>43.2</v>
      </c>
      <c r="C141" s="960">
        <v>25.8</v>
      </c>
      <c r="D141" s="960"/>
      <c r="E141" s="960"/>
      <c r="F141" s="960">
        <v>25.92</v>
      </c>
      <c r="G141" s="960">
        <v>15.48</v>
      </c>
      <c r="H141" s="960">
        <v>34.56</v>
      </c>
      <c r="I141" s="960">
        <v>20.64</v>
      </c>
      <c r="J141" s="960">
        <v>86.4</v>
      </c>
      <c r="K141" s="960">
        <v>51.6</v>
      </c>
      <c r="L141" s="962"/>
      <c r="M141" s="962"/>
      <c r="N141" s="962">
        <v>51.84</v>
      </c>
      <c r="O141" s="962">
        <v>30.96</v>
      </c>
      <c r="P141" s="962">
        <v>69.12</v>
      </c>
      <c r="Q141" s="962">
        <v>41.28</v>
      </c>
      <c r="R141" s="962"/>
      <c r="S141" s="962"/>
      <c r="T141" s="962"/>
      <c r="U141" s="962"/>
      <c r="V141" s="962"/>
      <c r="W141" s="962"/>
    </row>
    <row r="142" spans="1:23" ht="15.75" customHeight="1" x14ac:dyDescent="0.2">
      <c r="A142" s="958">
        <v>135</v>
      </c>
      <c r="B142" s="960">
        <v>43.37</v>
      </c>
      <c r="C142" s="960">
        <v>25.9</v>
      </c>
      <c r="D142" s="960"/>
      <c r="E142" s="960"/>
      <c r="F142" s="960">
        <v>26.02</v>
      </c>
      <c r="G142" s="960">
        <v>15.54</v>
      </c>
      <c r="H142" s="960">
        <v>34.700000000000003</v>
      </c>
      <c r="I142" s="960">
        <v>20.72</v>
      </c>
      <c r="J142" s="960">
        <v>86.74</v>
      </c>
      <c r="K142" s="960">
        <v>51.8</v>
      </c>
      <c r="L142" s="962"/>
      <c r="M142" s="962"/>
      <c r="N142" s="962">
        <v>52.04</v>
      </c>
      <c r="O142" s="962">
        <v>31.08</v>
      </c>
      <c r="P142" s="962">
        <v>69.400000000000006</v>
      </c>
      <c r="Q142" s="962">
        <v>41.44</v>
      </c>
      <c r="R142" s="962"/>
      <c r="S142" s="962"/>
      <c r="T142" s="962"/>
      <c r="U142" s="962"/>
      <c r="V142" s="962"/>
      <c r="W142" s="962"/>
    </row>
    <row r="143" spans="1:23" ht="15.75" customHeight="1" x14ac:dyDescent="0.2">
      <c r="A143" s="958">
        <v>136</v>
      </c>
      <c r="B143" s="960">
        <v>43.55</v>
      </c>
      <c r="C143" s="960">
        <v>26.01</v>
      </c>
      <c r="D143" s="960"/>
      <c r="E143" s="960"/>
      <c r="F143" s="960">
        <v>26.13</v>
      </c>
      <c r="G143" s="960">
        <v>15.61</v>
      </c>
      <c r="H143" s="960">
        <v>34.840000000000003</v>
      </c>
      <c r="I143" s="960">
        <v>20.81</v>
      </c>
      <c r="J143" s="960">
        <v>87.1</v>
      </c>
      <c r="K143" s="960">
        <v>52.02</v>
      </c>
      <c r="L143" s="962"/>
      <c r="M143" s="962"/>
      <c r="N143" s="962">
        <v>52.26</v>
      </c>
      <c r="O143" s="962">
        <v>31.22</v>
      </c>
      <c r="P143" s="962">
        <v>69.680000000000007</v>
      </c>
      <c r="Q143" s="962">
        <v>41.62</v>
      </c>
      <c r="R143" s="962"/>
      <c r="S143" s="962"/>
      <c r="T143" s="962"/>
      <c r="U143" s="962"/>
      <c r="V143" s="962"/>
      <c r="W143" s="962"/>
    </row>
    <row r="144" spans="1:23" ht="15.75" customHeight="1" x14ac:dyDescent="0.2">
      <c r="A144" s="958">
        <v>137</v>
      </c>
      <c r="B144" s="960">
        <v>43.72</v>
      </c>
      <c r="C144" s="960">
        <v>26.11</v>
      </c>
      <c r="D144" s="960"/>
      <c r="E144" s="960"/>
      <c r="F144" s="960">
        <v>26.23</v>
      </c>
      <c r="G144" s="960">
        <v>15.67</v>
      </c>
      <c r="H144" s="960">
        <v>34.979999999999997</v>
      </c>
      <c r="I144" s="960">
        <v>20.89</v>
      </c>
      <c r="J144" s="960">
        <v>87.44</v>
      </c>
      <c r="K144" s="960">
        <v>52.22</v>
      </c>
      <c r="L144" s="962"/>
      <c r="M144" s="962"/>
      <c r="N144" s="962">
        <v>52.46</v>
      </c>
      <c r="O144" s="962">
        <v>31.34</v>
      </c>
      <c r="P144" s="962">
        <v>69.959999999999994</v>
      </c>
      <c r="Q144" s="962">
        <v>41.78</v>
      </c>
      <c r="R144" s="962"/>
      <c r="S144" s="962"/>
      <c r="T144" s="962"/>
      <c r="U144" s="962"/>
      <c r="V144" s="962"/>
      <c r="W144" s="962"/>
    </row>
    <row r="145" spans="1:23" ht="15.75" customHeight="1" x14ac:dyDescent="0.2">
      <c r="A145" s="958">
        <v>138</v>
      </c>
      <c r="B145" s="960">
        <v>43.89</v>
      </c>
      <c r="C145" s="960">
        <v>26.21</v>
      </c>
      <c r="D145" s="960"/>
      <c r="E145" s="960"/>
      <c r="F145" s="960">
        <v>26.33</v>
      </c>
      <c r="G145" s="960">
        <v>15.73</v>
      </c>
      <c r="H145" s="960">
        <v>35.11</v>
      </c>
      <c r="I145" s="960">
        <v>20.97</v>
      </c>
      <c r="J145" s="960">
        <v>87.78</v>
      </c>
      <c r="K145" s="960">
        <v>52.42</v>
      </c>
      <c r="L145" s="962"/>
      <c r="M145" s="962"/>
      <c r="N145" s="962">
        <v>52.66</v>
      </c>
      <c r="O145" s="962">
        <v>31.46</v>
      </c>
      <c r="P145" s="962">
        <v>70.22</v>
      </c>
      <c r="Q145" s="962">
        <v>41.94</v>
      </c>
      <c r="R145" s="962"/>
      <c r="S145" s="962"/>
      <c r="T145" s="962"/>
      <c r="U145" s="962"/>
      <c r="V145" s="962"/>
      <c r="W145" s="962"/>
    </row>
    <row r="146" spans="1:23" ht="15.75" customHeight="1" x14ac:dyDescent="0.2">
      <c r="A146" s="958">
        <v>139</v>
      </c>
      <c r="B146" s="960">
        <v>44.07</v>
      </c>
      <c r="C146" s="960">
        <v>26.31</v>
      </c>
      <c r="D146" s="960"/>
      <c r="E146" s="960"/>
      <c r="F146" s="960">
        <v>26.44</v>
      </c>
      <c r="G146" s="960">
        <v>15.79</v>
      </c>
      <c r="H146" s="960">
        <v>35.26</v>
      </c>
      <c r="I146" s="960">
        <v>21.05</v>
      </c>
      <c r="J146" s="960">
        <v>88.14</v>
      </c>
      <c r="K146" s="960">
        <v>52.62</v>
      </c>
      <c r="L146" s="962"/>
      <c r="M146" s="962"/>
      <c r="N146" s="962">
        <v>52.88</v>
      </c>
      <c r="O146" s="962">
        <v>31.58</v>
      </c>
      <c r="P146" s="962">
        <v>70.52</v>
      </c>
      <c r="Q146" s="962">
        <v>42.1</v>
      </c>
      <c r="R146" s="962"/>
      <c r="S146" s="962"/>
      <c r="T146" s="962"/>
      <c r="U146" s="962"/>
      <c r="V146" s="962"/>
      <c r="W146" s="962"/>
    </row>
    <row r="147" spans="1:23" ht="15.75" customHeight="1" x14ac:dyDescent="0.2">
      <c r="A147" s="958">
        <v>140</v>
      </c>
      <c r="B147" s="960">
        <v>44.24</v>
      </c>
      <c r="C147" s="960">
        <v>26.42</v>
      </c>
      <c r="D147" s="960"/>
      <c r="E147" s="960"/>
      <c r="F147" s="960">
        <v>26.54</v>
      </c>
      <c r="G147" s="960">
        <v>15.85</v>
      </c>
      <c r="H147" s="960">
        <v>35.39</v>
      </c>
      <c r="I147" s="960">
        <v>21.14</v>
      </c>
      <c r="J147" s="960">
        <v>88.48</v>
      </c>
      <c r="K147" s="960">
        <v>52.84</v>
      </c>
      <c r="L147" s="962"/>
      <c r="M147" s="962"/>
      <c r="N147" s="962">
        <v>53.08</v>
      </c>
      <c r="O147" s="962">
        <v>31.7</v>
      </c>
      <c r="P147" s="962">
        <v>70.78</v>
      </c>
      <c r="Q147" s="962">
        <v>42.28</v>
      </c>
      <c r="R147" s="962"/>
      <c r="S147" s="962"/>
      <c r="T147" s="962"/>
      <c r="U147" s="962"/>
      <c r="V147" s="962"/>
      <c r="W147" s="962"/>
    </row>
    <row r="148" spans="1:23" ht="15.75" customHeight="1" x14ac:dyDescent="0.2">
      <c r="A148" s="958">
        <v>141</v>
      </c>
      <c r="B148" s="960">
        <v>44.42</v>
      </c>
      <c r="C148" s="960">
        <v>26.52</v>
      </c>
      <c r="D148" s="960"/>
      <c r="E148" s="960"/>
      <c r="F148" s="960">
        <v>26.65</v>
      </c>
      <c r="G148" s="960">
        <v>15.91</v>
      </c>
      <c r="H148" s="960">
        <v>35.54</v>
      </c>
      <c r="I148" s="960">
        <v>21.22</v>
      </c>
      <c r="J148" s="960">
        <v>88.84</v>
      </c>
      <c r="K148" s="960">
        <v>53.04</v>
      </c>
      <c r="L148" s="962"/>
      <c r="M148" s="962"/>
      <c r="N148" s="962">
        <v>53.3</v>
      </c>
      <c r="O148" s="962">
        <v>31.82</v>
      </c>
      <c r="P148" s="962">
        <v>71.08</v>
      </c>
      <c r="Q148" s="962">
        <v>42.44</v>
      </c>
      <c r="R148" s="962"/>
      <c r="S148" s="962"/>
      <c r="T148" s="962"/>
      <c r="U148" s="962"/>
      <c r="V148" s="962"/>
      <c r="W148" s="962"/>
    </row>
    <row r="149" spans="1:23" ht="15.75" customHeight="1" x14ac:dyDescent="0.2">
      <c r="A149" s="958">
        <v>142</v>
      </c>
      <c r="B149" s="960">
        <v>44.59</v>
      </c>
      <c r="C149" s="960">
        <v>26.62</v>
      </c>
      <c r="D149" s="960"/>
      <c r="E149" s="960"/>
      <c r="F149" s="960">
        <v>26.75</v>
      </c>
      <c r="G149" s="960">
        <v>15.97</v>
      </c>
      <c r="H149" s="960">
        <v>35.67</v>
      </c>
      <c r="I149" s="960">
        <v>21.3</v>
      </c>
      <c r="J149" s="960">
        <v>89.18</v>
      </c>
      <c r="K149" s="960">
        <v>53.24</v>
      </c>
      <c r="L149" s="962"/>
      <c r="M149" s="962"/>
      <c r="N149" s="962">
        <v>53.5</v>
      </c>
      <c r="O149" s="962">
        <v>31.94</v>
      </c>
      <c r="P149" s="962">
        <v>71.34</v>
      </c>
      <c r="Q149" s="962">
        <v>42.6</v>
      </c>
      <c r="R149" s="962"/>
      <c r="S149" s="962"/>
      <c r="T149" s="962"/>
      <c r="U149" s="962"/>
      <c r="V149" s="962"/>
      <c r="W149" s="962"/>
    </row>
    <row r="150" spans="1:23" ht="15.75" customHeight="1" x14ac:dyDescent="0.2">
      <c r="A150" s="958">
        <v>143</v>
      </c>
      <c r="B150" s="960">
        <v>44.77</v>
      </c>
      <c r="C150" s="960">
        <v>26.72</v>
      </c>
      <c r="D150" s="960"/>
      <c r="E150" s="960"/>
      <c r="F150" s="960">
        <v>26.86</v>
      </c>
      <c r="G150" s="960">
        <v>16.03</v>
      </c>
      <c r="H150" s="960">
        <v>35.82</v>
      </c>
      <c r="I150" s="960">
        <v>21.38</v>
      </c>
      <c r="J150" s="960">
        <v>89.54</v>
      </c>
      <c r="K150" s="960">
        <v>53.44</v>
      </c>
      <c r="L150" s="962"/>
      <c r="M150" s="962"/>
      <c r="N150" s="962">
        <v>53.72</v>
      </c>
      <c r="O150" s="962">
        <v>32.06</v>
      </c>
      <c r="P150" s="962">
        <v>71.64</v>
      </c>
      <c r="Q150" s="962">
        <v>42.76</v>
      </c>
      <c r="R150" s="962"/>
      <c r="S150" s="962"/>
      <c r="T150" s="962"/>
      <c r="U150" s="962"/>
      <c r="V150" s="962"/>
      <c r="W150" s="962"/>
    </row>
    <row r="151" spans="1:23" ht="15.75" customHeight="1" x14ac:dyDescent="0.2">
      <c r="A151" s="958">
        <v>144</v>
      </c>
      <c r="B151" s="960">
        <v>44.94</v>
      </c>
      <c r="C151" s="960">
        <v>26.83</v>
      </c>
      <c r="D151" s="960"/>
      <c r="E151" s="960"/>
      <c r="F151" s="960">
        <v>26.96</v>
      </c>
      <c r="G151" s="960">
        <v>16.100000000000001</v>
      </c>
      <c r="H151" s="960">
        <v>35.950000000000003</v>
      </c>
      <c r="I151" s="960">
        <v>21.46</v>
      </c>
      <c r="J151" s="960">
        <v>89.88</v>
      </c>
      <c r="K151" s="960">
        <v>53.66</v>
      </c>
      <c r="L151" s="962"/>
      <c r="M151" s="962"/>
      <c r="N151" s="962">
        <v>53.92</v>
      </c>
      <c r="O151" s="962">
        <v>32.200000000000003</v>
      </c>
      <c r="P151" s="962">
        <v>71.900000000000006</v>
      </c>
      <c r="Q151" s="962">
        <v>42.92</v>
      </c>
      <c r="R151" s="962"/>
      <c r="S151" s="962"/>
      <c r="T151" s="962"/>
      <c r="U151" s="962"/>
      <c r="V151" s="962"/>
      <c r="W151" s="962"/>
    </row>
    <row r="152" spans="1:23" ht="15.75" customHeight="1" x14ac:dyDescent="0.2">
      <c r="A152" s="958">
        <v>145</v>
      </c>
      <c r="B152" s="960">
        <v>45.11</v>
      </c>
      <c r="C152" s="960">
        <v>26.93</v>
      </c>
      <c r="D152" s="960"/>
      <c r="E152" s="960"/>
      <c r="F152" s="960">
        <v>27.07</v>
      </c>
      <c r="G152" s="960">
        <v>16.16</v>
      </c>
      <c r="H152" s="960">
        <v>36.090000000000003</v>
      </c>
      <c r="I152" s="960">
        <v>21.54</v>
      </c>
      <c r="J152" s="960">
        <v>90.22</v>
      </c>
      <c r="K152" s="960">
        <v>53.86</v>
      </c>
      <c r="L152" s="962"/>
      <c r="M152" s="962"/>
      <c r="N152" s="962">
        <v>54.14</v>
      </c>
      <c r="O152" s="962">
        <v>32.32</v>
      </c>
      <c r="P152" s="962">
        <v>72.180000000000007</v>
      </c>
      <c r="Q152" s="962">
        <v>43.08</v>
      </c>
      <c r="R152" s="962"/>
      <c r="S152" s="962"/>
      <c r="T152" s="962"/>
      <c r="U152" s="962"/>
      <c r="V152" s="962"/>
      <c r="W152" s="962"/>
    </row>
    <row r="153" spans="1:23" ht="15.75" customHeight="1" x14ac:dyDescent="0.2">
      <c r="A153" s="958">
        <v>146</v>
      </c>
      <c r="B153" s="960">
        <v>45.29</v>
      </c>
      <c r="C153" s="960">
        <v>27.03</v>
      </c>
      <c r="D153" s="960"/>
      <c r="E153" s="960"/>
      <c r="F153" s="960">
        <v>27.17</v>
      </c>
      <c r="G153" s="960">
        <v>16.22</v>
      </c>
      <c r="H153" s="960">
        <v>36.229999999999997</v>
      </c>
      <c r="I153" s="960">
        <v>21.62</v>
      </c>
      <c r="J153" s="960">
        <v>90.58</v>
      </c>
      <c r="K153" s="960">
        <v>54.06</v>
      </c>
      <c r="L153" s="962"/>
      <c r="M153" s="962"/>
      <c r="N153" s="962">
        <v>54.34</v>
      </c>
      <c r="O153" s="962">
        <v>32.44</v>
      </c>
      <c r="P153" s="962">
        <v>72.459999999999994</v>
      </c>
      <c r="Q153" s="962">
        <v>43.24</v>
      </c>
      <c r="R153" s="962"/>
      <c r="S153" s="962"/>
      <c r="T153" s="962"/>
      <c r="U153" s="962"/>
      <c r="V153" s="962"/>
      <c r="W153" s="962"/>
    </row>
    <row r="154" spans="1:23" ht="15.75" customHeight="1" x14ac:dyDescent="0.2">
      <c r="A154" s="958">
        <v>147</v>
      </c>
      <c r="B154" s="960">
        <v>45.46</v>
      </c>
      <c r="C154" s="960">
        <v>27.13</v>
      </c>
      <c r="D154" s="960"/>
      <c r="E154" s="960"/>
      <c r="F154" s="960">
        <v>27.28</v>
      </c>
      <c r="G154" s="960">
        <v>16.28</v>
      </c>
      <c r="H154" s="960">
        <v>36.369999999999997</v>
      </c>
      <c r="I154" s="960">
        <v>21.7</v>
      </c>
      <c r="J154" s="960">
        <v>90.92</v>
      </c>
      <c r="K154" s="960">
        <v>54.26</v>
      </c>
      <c r="L154" s="962"/>
      <c r="M154" s="962"/>
      <c r="N154" s="962">
        <v>54.56</v>
      </c>
      <c r="O154" s="962">
        <v>32.56</v>
      </c>
      <c r="P154" s="962">
        <v>72.739999999999995</v>
      </c>
      <c r="Q154" s="962">
        <v>43.4</v>
      </c>
      <c r="R154" s="962"/>
      <c r="S154" s="962"/>
      <c r="T154" s="962"/>
      <c r="U154" s="962"/>
      <c r="V154" s="962"/>
      <c r="W154" s="962"/>
    </row>
    <row r="155" spans="1:23" ht="15.75" customHeight="1" x14ac:dyDescent="0.2">
      <c r="A155" s="958">
        <v>148</v>
      </c>
      <c r="B155" s="960">
        <v>45.64</v>
      </c>
      <c r="C155" s="960">
        <v>27.23</v>
      </c>
      <c r="D155" s="960"/>
      <c r="E155" s="960"/>
      <c r="F155" s="960">
        <v>27.38</v>
      </c>
      <c r="G155" s="960">
        <v>16.34</v>
      </c>
      <c r="H155" s="960">
        <v>36.51</v>
      </c>
      <c r="I155" s="960">
        <v>21.78</v>
      </c>
      <c r="J155" s="960">
        <v>91.28</v>
      </c>
      <c r="K155" s="960">
        <v>54.46</v>
      </c>
      <c r="L155" s="962"/>
      <c r="M155" s="962"/>
      <c r="N155" s="962">
        <v>54.76</v>
      </c>
      <c r="O155" s="962">
        <v>32.68</v>
      </c>
      <c r="P155" s="962">
        <v>73.02</v>
      </c>
      <c r="Q155" s="962">
        <v>43.56</v>
      </c>
      <c r="R155" s="962"/>
      <c r="S155" s="962"/>
      <c r="T155" s="962"/>
      <c r="U155" s="962"/>
      <c r="V155" s="962"/>
      <c r="W155" s="962"/>
    </row>
    <row r="156" spans="1:23" ht="15.75" customHeight="1" x14ac:dyDescent="0.2">
      <c r="A156" s="958">
        <v>149</v>
      </c>
      <c r="B156" s="960">
        <v>45.81</v>
      </c>
      <c r="C156" s="960">
        <v>27.34</v>
      </c>
      <c r="D156" s="960"/>
      <c r="E156" s="960"/>
      <c r="F156" s="960">
        <v>27.49</v>
      </c>
      <c r="G156" s="960">
        <v>16.399999999999999</v>
      </c>
      <c r="H156" s="960">
        <v>36.65</v>
      </c>
      <c r="I156" s="960">
        <v>21.87</v>
      </c>
      <c r="J156" s="960">
        <v>91.62</v>
      </c>
      <c r="K156" s="960">
        <v>54.68</v>
      </c>
      <c r="L156" s="962"/>
      <c r="M156" s="962"/>
      <c r="N156" s="962">
        <v>54.98</v>
      </c>
      <c r="O156" s="962">
        <v>32.799999999999997</v>
      </c>
      <c r="P156" s="962">
        <v>73.3</v>
      </c>
      <c r="Q156" s="962">
        <v>43.74</v>
      </c>
      <c r="R156" s="962"/>
      <c r="S156" s="962"/>
      <c r="T156" s="962"/>
      <c r="U156" s="962"/>
      <c r="V156" s="962"/>
      <c r="W156" s="962"/>
    </row>
    <row r="157" spans="1:23" ht="15.75" customHeight="1" x14ac:dyDescent="0.2">
      <c r="A157" s="958">
        <v>150</v>
      </c>
      <c r="B157" s="960">
        <v>45.99</v>
      </c>
      <c r="C157" s="960">
        <v>27.44</v>
      </c>
      <c r="D157" s="960"/>
      <c r="E157" s="960"/>
      <c r="F157" s="960">
        <v>27.59</v>
      </c>
      <c r="G157" s="960">
        <v>16.46</v>
      </c>
      <c r="H157" s="960">
        <v>36.79</v>
      </c>
      <c r="I157" s="960">
        <v>21.95</v>
      </c>
      <c r="J157" s="960">
        <v>91.98</v>
      </c>
      <c r="K157" s="960">
        <v>54.88</v>
      </c>
      <c r="L157" s="962"/>
      <c r="M157" s="962"/>
      <c r="N157" s="962">
        <v>55.18</v>
      </c>
      <c r="O157" s="962">
        <v>32.92</v>
      </c>
      <c r="P157" s="962">
        <v>73.58</v>
      </c>
      <c r="Q157" s="962">
        <v>43.9</v>
      </c>
      <c r="R157" s="962"/>
      <c r="S157" s="962"/>
      <c r="T157" s="962"/>
      <c r="U157" s="962"/>
      <c r="V157" s="962"/>
      <c r="W157" s="962"/>
    </row>
    <row r="158" spans="1:23" ht="15.75" customHeight="1" x14ac:dyDescent="0.2">
      <c r="A158" s="958">
        <v>151</v>
      </c>
      <c r="B158" s="960">
        <v>46.13</v>
      </c>
      <c r="C158" s="960">
        <v>27.52</v>
      </c>
      <c r="D158" s="960"/>
      <c r="E158" s="960"/>
      <c r="F158" s="960">
        <v>27.68</v>
      </c>
      <c r="G158" s="960">
        <v>16.510000000000002</v>
      </c>
      <c r="H158" s="960">
        <v>36.9</v>
      </c>
      <c r="I158" s="960">
        <v>22.02</v>
      </c>
      <c r="J158" s="960">
        <v>92.05</v>
      </c>
      <c r="K158" s="960">
        <v>55.04</v>
      </c>
      <c r="L158" s="962"/>
      <c r="M158" s="962"/>
      <c r="N158" s="962">
        <v>55.36</v>
      </c>
      <c r="O158" s="962">
        <v>33.020000000000003</v>
      </c>
      <c r="P158" s="962">
        <v>73.8</v>
      </c>
      <c r="Q158" s="962">
        <v>44.04</v>
      </c>
      <c r="R158" s="962"/>
      <c r="S158" s="962"/>
      <c r="T158" s="962"/>
      <c r="U158" s="962"/>
      <c r="V158" s="962"/>
      <c r="W158" s="962"/>
    </row>
    <row r="159" spans="1:23" ht="15.75" customHeight="1" x14ac:dyDescent="0.2">
      <c r="A159" s="958">
        <v>152</v>
      </c>
      <c r="B159" s="960">
        <v>46.28</v>
      </c>
      <c r="C159" s="960">
        <v>27.61</v>
      </c>
      <c r="D159" s="960"/>
      <c r="E159" s="960"/>
      <c r="F159" s="960">
        <v>27.77</v>
      </c>
      <c r="G159" s="960">
        <v>16.57</v>
      </c>
      <c r="H159" s="960">
        <v>37.020000000000003</v>
      </c>
      <c r="I159" s="960">
        <v>22.09</v>
      </c>
      <c r="J159" s="960">
        <v>92.05</v>
      </c>
      <c r="K159" s="960">
        <v>55.22</v>
      </c>
      <c r="L159" s="962"/>
      <c r="M159" s="962"/>
      <c r="N159" s="962">
        <v>55.54</v>
      </c>
      <c r="O159" s="962">
        <v>33.14</v>
      </c>
      <c r="P159" s="962">
        <v>74.040000000000006</v>
      </c>
      <c r="Q159" s="962">
        <v>44.18</v>
      </c>
      <c r="R159" s="962"/>
      <c r="S159" s="962"/>
      <c r="T159" s="962"/>
      <c r="U159" s="962"/>
      <c r="V159" s="962"/>
      <c r="W159" s="962"/>
    </row>
    <row r="160" spans="1:23" ht="15.75" customHeight="1" x14ac:dyDescent="0.2">
      <c r="A160" s="958">
        <v>153</v>
      </c>
      <c r="B160" s="960">
        <v>46.42</v>
      </c>
      <c r="C160" s="960">
        <v>27.7</v>
      </c>
      <c r="D160" s="960"/>
      <c r="E160" s="960"/>
      <c r="F160" s="960">
        <v>27.85</v>
      </c>
      <c r="G160" s="960">
        <v>16.62</v>
      </c>
      <c r="H160" s="960">
        <v>37.14</v>
      </c>
      <c r="I160" s="960">
        <v>22.16</v>
      </c>
      <c r="J160" s="960">
        <v>92.05</v>
      </c>
      <c r="K160" s="960">
        <v>55.4</v>
      </c>
      <c r="L160" s="962"/>
      <c r="M160" s="962"/>
      <c r="N160" s="962">
        <v>55.7</v>
      </c>
      <c r="O160" s="962">
        <v>33.24</v>
      </c>
      <c r="P160" s="962">
        <v>74.28</v>
      </c>
      <c r="Q160" s="962">
        <v>44.32</v>
      </c>
      <c r="R160" s="962"/>
      <c r="S160" s="962"/>
      <c r="T160" s="962"/>
      <c r="U160" s="962"/>
      <c r="V160" s="962"/>
      <c r="W160" s="962"/>
    </row>
    <row r="161" spans="1:23" ht="15.75" customHeight="1" x14ac:dyDescent="0.2">
      <c r="A161" s="958">
        <v>154</v>
      </c>
      <c r="B161" s="960">
        <v>46.57</v>
      </c>
      <c r="C161" s="960">
        <v>27.78</v>
      </c>
      <c r="D161" s="960"/>
      <c r="E161" s="960"/>
      <c r="F161" s="960">
        <v>27.94</v>
      </c>
      <c r="G161" s="960">
        <v>16.670000000000002</v>
      </c>
      <c r="H161" s="960">
        <v>37.26</v>
      </c>
      <c r="I161" s="960">
        <v>22.22</v>
      </c>
      <c r="J161" s="960">
        <v>92.05</v>
      </c>
      <c r="K161" s="960">
        <v>55.56</v>
      </c>
      <c r="L161" s="962"/>
      <c r="M161" s="962"/>
      <c r="N161" s="962">
        <v>55.88</v>
      </c>
      <c r="O161" s="962">
        <v>33.340000000000003</v>
      </c>
      <c r="P161" s="962">
        <v>74.52</v>
      </c>
      <c r="Q161" s="962">
        <v>44.44</v>
      </c>
      <c r="R161" s="962"/>
      <c r="S161" s="962"/>
      <c r="T161" s="962"/>
      <c r="U161" s="962"/>
      <c r="V161" s="962"/>
      <c r="W161" s="962"/>
    </row>
    <row r="162" spans="1:23" ht="15.75" customHeight="1" x14ac:dyDescent="0.2">
      <c r="A162" s="958">
        <v>155</v>
      </c>
      <c r="B162" s="960">
        <v>46.71</v>
      </c>
      <c r="C162" s="960">
        <v>27.87</v>
      </c>
      <c r="D162" s="960"/>
      <c r="E162" s="960"/>
      <c r="F162" s="960">
        <v>28.03</v>
      </c>
      <c r="G162" s="960">
        <v>16.72</v>
      </c>
      <c r="H162" s="960">
        <v>37.369999999999997</v>
      </c>
      <c r="I162" s="960">
        <v>22.3</v>
      </c>
      <c r="J162" s="960">
        <v>92.05</v>
      </c>
      <c r="K162" s="960">
        <v>55.74</v>
      </c>
      <c r="L162" s="962"/>
      <c r="M162" s="962"/>
      <c r="N162" s="962">
        <v>56.06</v>
      </c>
      <c r="O162" s="962">
        <v>33.44</v>
      </c>
      <c r="P162" s="962">
        <v>74.739999999999995</v>
      </c>
      <c r="Q162" s="962">
        <v>44.6</v>
      </c>
      <c r="R162" s="962"/>
      <c r="S162" s="962"/>
      <c r="T162" s="962"/>
      <c r="U162" s="962"/>
      <c r="V162" s="962"/>
      <c r="W162" s="962"/>
    </row>
    <row r="163" spans="1:23" ht="15.75" customHeight="1" x14ac:dyDescent="0.2">
      <c r="A163" s="958">
        <v>156</v>
      </c>
      <c r="B163" s="960">
        <v>46.86</v>
      </c>
      <c r="C163" s="960">
        <v>27.95</v>
      </c>
      <c r="D163" s="960"/>
      <c r="E163" s="960"/>
      <c r="F163" s="960">
        <v>28.12</v>
      </c>
      <c r="G163" s="960">
        <v>16.77</v>
      </c>
      <c r="H163" s="960">
        <v>37.49</v>
      </c>
      <c r="I163" s="960">
        <v>22.36</v>
      </c>
      <c r="J163" s="960">
        <v>92.05</v>
      </c>
      <c r="K163" s="960">
        <v>55.79</v>
      </c>
      <c r="L163" s="962"/>
      <c r="M163" s="962"/>
      <c r="N163" s="962">
        <v>56.24</v>
      </c>
      <c r="O163" s="962">
        <v>33.54</v>
      </c>
      <c r="P163" s="962">
        <v>74.98</v>
      </c>
      <c r="Q163" s="962">
        <v>44.72</v>
      </c>
      <c r="R163" s="962"/>
      <c r="S163" s="962"/>
      <c r="T163" s="962"/>
      <c r="U163" s="962"/>
      <c r="V163" s="962"/>
      <c r="W163" s="962"/>
    </row>
    <row r="164" spans="1:23" ht="15.75" customHeight="1" x14ac:dyDescent="0.2">
      <c r="A164" s="958">
        <v>157</v>
      </c>
      <c r="B164" s="960">
        <v>47</v>
      </c>
      <c r="C164" s="960">
        <v>28.04</v>
      </c>
      <c r="D164" s="960"/>
      <c r="E164" s="960"/>
      <c r="F164" s="960">
        <v>28.2</v>
      </c>
      <c r="G164" s="960">
        <v>16.82</v>
      </c>
      <c r="H164" s="960">
        <v>37.6</v>
      </c>
      <c r="I164" s="960">
        <v>22.43</v>
      </c>
      <c r="J164" s="960">
        <v>92.05</v>
      </c>
      <c r="K164" s="960">
        <v>55.8</v>
      </c>
      <c r="L164" s="962"/>
      <c r="M164" s="962"/>
      <c r="N164" s="962">
        <v>56.4</v>
      </c>
      <c r="O164" s="962">
        <v>33.64</v>
      </c>
      <c r="P164" s="962">
        <v>75.2</v>
      </c>
      <c r="Q164" s="962">
        <v>44.86</v>
      </c>
      <c r="R164" s="962"/>
      <c r="S164" s="962"/>
      <c r="T164" s="962"/>
      <c r="U164" s="962"/>
      <c r="V164" s="962"/>
      <c r="W164" s="962"/>
    </row>
    <row r="165" spans="1:23" ht="15.75" customHeight="1" x14ac:dyDescent="0.2">
      <c r="A165" s="958">
        <v>158</v>
      </c>
      <c r="B165" s="960">
        <v>47.15</v>
      </c>
      <c r="C165" s="960">
        <v>28.12</v>
      </c>
      <c r="D165" s="960"/>
      <c r="E165" s="960"/>
      <c r="F165" s="960">
        <v>28.29</v>
      </c>
      <c r="G165" s="960">
        <v>16.87</v>
      </c>
      <c r="H165" s="960">
        <v>37.72</v>
      </c>
      <c r="I165" s="960">
        <v>22.5</v>
      </c>
      <c r="J165" s="960">
        <v>92.05</v>
      </c>
      <c r="K165" s="960">
        <v>55.8</v>
      </c>
      <c r="L165" s="962"/>
      <c r="M165" s="962"/>
      <c r="N165" s="962">
        <v>56.58</v>
      </c>
      <c r="O165" s="962">
        <v>33.74</v>
      </c>
      <c r="P165" s="962">
        <v>75.44</v>
      </c>
      <c r="Q165" s="962">
        <v>45</v>
      </c>
      <c r="R165" s="962"/>
      <c r="S165" s="962"/>
      <c r="T165" s="962"/>
      <c r="U165" s="962"/>
      <c r="V165" s="962"/>
      <c r="W165" s="962"/>
    </row>
    <row r="166" spans="1:23" ht="15.75" customHeight="1" x14ac:dyDescent="0.2">
      <c r="A166" s="958">
        <v>159</v>
      </c>
      <c r="B166" s="960">
        <v>47.29</v>
      </c>
      <c r="C166" s="960">
        <v>28.21</v>
      </c>
      <c r="D166" s="960"/>
      <c r="E166" s="960"/>
      <c r="F166" s="960">
        <v>28.37</v>
      </c>
      <c r="G166" s="960">
        <v>16.93</v>
      </c>
      <c r="H166" s="960">
        <v>37.83</v>
      </c>
      <c r="I166" s="960">
        <v>22.57</v>
      </c>
      <c r="J166" s="960">
        <v>92.05</v>
      </c>
      <c r="K166" s="960">
        <v>55.8</v>
      </c>
      <c r="L166" s="962"/>
      <c r="M166" s="962"/>
      <c r="N166" s="962">
        <v>56.74</v>
      </c>
      <c r="O166" s="962">
        <v>33.86</v>
      </c>
      <c r="P166" s="962">
        <v>75.66</v>
      </c>
      <c r="Q166" s="962">
        <v>45.14</v>
      </c>
      <c r="R166" s="962"/>
      <c r="S166" s="962"/>
      <c r="T166" s="962"/>
      <c r="U166" s="962"/>
      <c r="V166" s="962"/>
      <c r="W166" s="962"/>
    </row>
    <row r="167" spans="1:23" ht="15.75" customHeight="1" x14ac:dyDescent="0.2">
      <c r="A167" s="958">
        <v>160</v>
      </c>
      <c r="B167" s="960">
        <v>47.44</v>
      </c>
      <c r="C167" s="960">
        <v>28.29</v>
      </c>
      <c r="D167" s="960"/>
      <c r="E167" s="960"/>
      <c r="F167" s="960">
        <v>28.46</v>
      </c>
      <c r="G167" s="960">
        <v>16.97</v>
      </c>
      <c r="H167" s="960">
        <v>37.950000000000003</v>
      </c>
      <c r="I167" s="960">
        <v>22.63</v>
      </c>
      <c r="J167" s="960">
        <v>92.05</v>
      </c>
      <c r="K167" s="960">
        <v>55.8</v>
      </c>
      <c r="L167" s="962"/>
      <c r="M167" s="962"/>
      <c r="N167" s="962">
        <v>56.92</v>
      </c>
      <c r="O167" s="962">
        <v>33.94</v>
      </c>
      <c r="P167" s="962">
        <v>75.900000000000006</v>
      </c>
      <c r="Q167" s="962">
        <v>45.26</v>
      </c>
      <c r="R167" s="962"/>
      <c r="S167" s="962"/>
      <c r="T167" s="962"/>
      <c r="U167" s="962"/>
      <c r="V167" s="962"/>
      <c r="W167" s="962"/>
    </row>
    <row r="168" spans="1:23" ht="15.75" customHeight="1" x14ac:dyDescent="0.2">
      <c r="A168" s="958">
        <v>161</v>
      </c>
      <c r="B168" s="960">
        <v>47.58</v>
      </c>
      <c r="C168" s="960">
        <v>28.38</v>
      </c>
      <c r="D168" s="960"/>
      <c r="E168" s="960"/>
      <c r="F168" s="960">
        <v>28.55</v>
      </c>
      <c r="G168" s="960">
        <v>17.03</v>
      </c>
      <c r="H168" s="960">
        <v>38.06</v>
      </c>
      <c r="I168" s="960">
        <v>22.7</v>
      </c>
      <c r="J168" s="960">
        <v>92.05</v>
      </c>
      <c r="K168" s="960">
        <v>55.8</v>
      </c>
      <c r="L168" s="962"/>
      <c r="M168" s="962"/>
      <c r="N168" s="962">
        <v>57.1</v>
      </c>
      <c r="O168" s="962">
        <v>34.06</v>
      </c>
      <c r="P168" s="962">
        <v>76.12</v>
      </c>
      <c r="Q168" s="962">
        <v>45.4</v>
      </c>
      <c r="R168" s="962"/>
      <c r="S168" s="962"/>
      <c r="T168" s="962"/>
      <c r="U168" s="962"/>
      <c r="V168" s="962"/>
      <c r="W168" s="962"/>
    </row>
    <row r="169" spans="1:23" ht="15.75" customHeight="1" x14ac:dyDescent="0.2">
      <c r="A169" s="958">
        <v>162</v>
      </c>
      <c r="B169" s="960">
        <v>47.73</v>
      </c>
      <c r="C169" s="960">
        <v>28.46</v>
      </c>
      <c r="D169" s="960"/>
      <c r="E169" s="960"/>
      <c r="F169" s="960">
        <v>28.64</v>
      </c>
      <c r="G169" s="960">
        <v>17.079999999999998</v>
      </c>
      <c r="H169" s="960">
        <v>38.18</v>
      </c>
      <c r="I169" s="960">
        <v>22.77</v>
      </c>
      <c r="J169" s="960">
        <v>92.05</v>
      </c>
      <c r="K169" s="960">
        <v>55.8</v>
      </c>
      <c r="L169" s="962"/>
      <c r="M169" s="962"/>
      <c r="N169" s="962">
        <v>57.28</v>
      </c>
      <c r="O169" s="962">
        <v>34.159999999999997</v>
      </c>
      <c r="P169" s="962">
        <v>76.36</v>
      </c>
      <c r="Q169" s="962">
        <v>45.54</v>
      </c>
      <c r="R169" s="962"/>
      <c r="S169" s="962"/>
      <c r="T169" s="962"/>
      <c r="U169" s="962"/>
      <c r="V169" s="962"/>
      <c r="W169" s="962"/>
    </row>
    <row r="170" spans="1:23" ht="15.75" customHeight="1" x14ac:dyDescent="0.2">
      <c r="A170" s="958">
        <v>163</v>
      </c>
      <c r="B170" s="960">
        <v>47.87</v>
      </c>
      <c r="C170" s="960">
        <v>28.55</v>
      </c>
      <c r="D170" s="960"/>
      <c r="E170" s="960"/>
      <c r="F170" s="960">
        <v>28.72</v>
      </c>
      <c r="G170" s="960">
        <v>17.13</v>
      </c>
      <c r="H170" s="960">
        <v>38.299999999999997</v>
      </c>
      <c r="I170" s="960">
        <v>22.84</v>
      </c>
      <c r="J170" s="960">
        <v>92.05</v>
      </c>
      <c r="K170" s="960">
        <v>55.8</v>
      </c>
      <c r="L170" s="962"/>
      <c r="M170" s="962"/>
      <c r="N170" s="962">
        <v>57.44</v>
      </c>
      <c r="O170" s="962">
        <v>34.26</v>
      </c>
      <c r="P170" s="962">
        <v>76.599999999999994</v>
      </c>
      <c r="Q170" s="962">
        <v>45.68</v>
      </c>
      <c r="R170" s="962"/>
      <c r="S170" s="962"/>
      <c r="T170" s="962"/>
      <c r="U170" s="962"/>
      <c r="V170" s="962"/>
      <c r="W170" s="962"/>
    </row>
    <row r="171" spans="1:23" ht="15.75" customHeight="1" x14ac:dyDescent="0.2">
      <c r="A171" s="958">
        <v>164</v>
      </c>
      <c r="B171" s="960">
        <v>48.02</v>
      </c>
      <c r="C171" s="960">
        <v>28.63</v>
      </c>
      <c r="D171" s="960"/>
      <c r="E171" s="960"/>
      <c r="F171" s="960">
        <v>28.81</v>
      </c>
      <c r="G171" s="960">
        <v>17.18</v>
      </c>
      <c r="H171" s="960">
        <v>38.42</v>
      </c>
      <c r="I171" s="960">
        <v>22.9</v>
      </c>
      <c r="J171" s="960">
        <v>92.05</v>
      </c>
      <c r="K171" s="960">
        <v>55.8</v>
      </c>
      <c r="L171" s="962"/>
      <c r="M171" s="962"/>
      <c r="N171" s="962">
        <v>57.62</v>
      </c>
      <c r="O171" s="962">
        <v>34.36</v>
      </c>
      <c r="P171" s="962">
        <v>76.84</v>
      </c>
      <c r="Q171" s="962">
        <v>45.8</v>
      </c>
      <c r="R171" s="962"/>
      <c r="S171" s="962"/>
      <c r="T171" s="962"/>
      <c r="U171" s="962"/>
      <c r="V171" s="962"/>
      <c r="W171" s="962"/>
    </row>
    <row r="172" spans="1:23" ht="15.75" customHeight="1" x14ac:dyDescent="0.2">
      <c r="A172" s="958">
        <v>165</v>
      </c>
      <c r="B172" s="960">
        <v>48.16</v>
      </c>
      <c r="C172" s="960">
        <v>28.72</v>
      </c>
      <c r="D172" s="960"/>
      <c r="E172" s="960"/>
      <c r="F172" s="960">
        <v>28.9</v>
      </c>
      <c r="G172" s="960">
        <v>17.23</v>
      </c>
      <c r="H172" s="960">
        <v>38.53</v>
      </c>
      <c r="I172" s="960">
        <v>22.98</v>
      </c>
      <c r="J172" s="960">
        <v>92.05</v>
      </c>
      <c r="K172" s="960">
        <v>55.8</v>
      </c>
      <c r="L172" s="962"/>
      <c r="M172" s="962"/>
      <c r="N172" s="962">
        <v>57.8</v>
      </c>
      <c r="O172" s="962">
        <v>34.46</v>
      </c>
      <c r="P172" s="962">
        <v>77.06</v>
      </c>
      <c r="Q172" s="962">
        <v>45.96</v>
      </c>
      <c r="R172" s="962"/>
      <c r="S172" s="962"/>
      <c r="T172" s="962"/>
      <c r="U172" s="962"/>
      <c r="V172" s="962"/>
      <c r="W172" s="962"/>
    </row>
    <row r="173" spans="1:23" ht="15.75" customHeight="1" x14ac:dyDescent="0.2">
      <c r="A173" s="958">
        <v>166</v>
      </c>
      <c r="B173" s="960">
        <v>48.31</v>
      </c>
      <c r="C173" s="960">
        <v>28.8</v>
      </c>
      <c r="D173" s="960"/>
      <c r="E173" s="960"/>
      <c r="F173" s="960">
        <v>28.99</v>
      </c>
      <c r="G173" s="960">
        <v>17.28</v>
      </c>
      <c r="H173" s="960">
        <v>38.65</v>
      </c>
      <c r="I173" s="960">
        <v>23.04</v>
      </c>
      <c r="J173" s="960">
        <v>92.05</v>
      </c>
      <c r="K173" s="960">
        <v>55.8</v>
      </c>
      <c r="L173" s="962"/>
      <c r="M173" s="962"/>
      <c r="N173" s="962">
        <v>57.98</v>
      </c>
      <c r="O173" s="962">
        <v>34.56</v>
      </c>
      <c r="P173" s="962">
        <v>77.3</v>
      </c>
      <c r="Q173" s="962">
        <v>46.08</v>
      </c>
      <c r="R173" s="962"/>
      <c r="S173" s="962"/>
      <c r="T173" s="962"/>
      <c r="U173" s="962"/>
      <c r="V173" s="962"/>
      <c r="W173" s="962"/>
    </row>
    <row r="174" spans="1:23" ht="15.75" customHeight="1" x14ac:dyDescent="0.2">
      <c r="A174" s="958">
        <v>167</v>
      </c>
      <c r="B174" s="960">
        <v>48.45</v>
      </c>
      <c r="C174" s="960">
        <v>28.89</v>
      </c>
      <c r="D174" s="960"/>
      <c r="E174" s="960"/>
      <c r="F174" s="960">
        <v>29.07</v>
      </c>
      <c r="G174" s="960">
        <v>17.329999999999998</v>
      </c>
      <c r="H174" s="960">
        <v>38.76</v>
      </c>
      <c r="I174" s="960">
        <v>23.11</v>
      </c>
      <c r="J174" s="960">
        <v>92.05</v>
      </c>
      <c r="K174" s="960">
        <v>55.8</v>
      </c>
      <c r="L174" s="962"/>
      <c r="M174" s="962"/>
      <c r="N174" s="962">
        <v>58.14</v>
      </c>
      <c r="O174" s="962">
        <v>34.659999999999997</v>
      </c>
      <c r="P174" s="962">
        <v>77.52</v>
      </c>
      <c r="Q174" s="962">
        <v>46.22</v>
      </c>
      <c r="R174" s="962"/>
      <c r="S174" s="962"/>
      <c r="T174" s="962"/>
      <c r="U174" s="962"/>
      <c r="V174" s="962"/>
      <c r="W174" s="962"/>
    </row>
    <row r="175" spans="1:23" ht="15.75" customHeight="1" x14ac:dyDescent="0.2">
      <c r="A175" s="958">
        <v>168</v>
      </c>
      <c r="B175" s="960">
        <v>48.6</v>
      </c>
      <c r="C175" s="960">
        <v>28.98</v>
      </c>
      <c r="D175" s="960"/>
      <c r="E175" s="960"/>
      <c r="F175" s="960">
        <v>29.16</v>
      </c>
      <c r="G175" s="960">
        <v>17.39</v>
      </c>
      <c r="H175" s="960">
        <v>38.880000000000003</v>
      </c>
      <c r="I175" s="960">
        <v>23.18</v>
      </c>
      <c r="J175" s="960">
        <v>92.05</v>
      </c>
      <c r="K175" s="960">
        <v>55.8</v>
      </c>
      <c r="L175" s="962"/>
      <c r="M175" s="962"/>
      <c r="N175" s="962">
        <v>58.32</v>
      </c>
      <c r="O175" s="962">
        <v>34.78</v>
      </c>
      <c r="P175" s="962">
        <v>77.760000000000005</v>
      </c>
      <c r="Q175" s="962">
        <v>46.36</v>
      </c>
      <c r="R175" s="962"/>
      <c r="S175" s="962"/>
      <c r="T175" s="962"/>
      <c r="U175" s="962"/>
      <c r="V175" s="962"/>
      <c r="W175" s="962"/>
    </row>
    <row r="176" spans="1:23" ht="15.75" customHeight="1" x14ac:dyDescent="0.2">
      <c r="A176" s="958">
        <v>169</v>
      </c>
      <c r="B176" s="960">
        <v>48.74</v>
      </c>
      <c r="C176" s="960">
        <v>29.06</v>
      </c>
      <c r="D176" s="960"/>
      <c r="E176" s="960"/>
      <c r="F176" s="960">
        <v>29.24</v>
      </c>
      <c r="G176" s="960">
        <v>17.440000000000001</v>
      </c>
      <c r="H176" s="960">
        <v>38.99</v>
      </c>
      <c r="I176" s="960">
        <v>23.25</v>
      </c>
      <c r="J176" s="960">
        <v>92.05</v>
      </c>
      <c r="K176" s="960">
        <v>55.8</v>
      </c>
      <c r="L176" s="962"/>
      <c r="M176" s="962"/>
      <c r="N176" s="962">
        <v>58.48</v>
      </c>
      <c r="O176" s="962">
        <v>34.880000000000003</v>
      </c>
      <c r="P176" s="962">
        <v>77.98</v>
      </c>
      <c r="Q176" s="962">
        <v>46.5</v>
      </c>
      <c r="R176" s="962"/>
      <c r="S176" s="962"/>
      <c r="T176" s="962"/>
      <c r="U176" s="962"/>
      <c r="V176" s="962"/>
      <c r="W176" s="962"/>
    </row>
    <row r="177" spans="1:23" ht="15.75" customHeight="1" x14ac:dyDescent="0.2">
      <c r="A177" s="958">
        <v>170</v>
      </c>
      <c r="B177" s="960">
        <v>48.89</v>
      </c>
      <c r="C177" s="960">
        <v>29.15</v>
      </c>
      <c r="D177" s="960"/>
      <c r="E177" s="960"/>
      <c r="F177" s="960">
        <v>29.33</v>
      </c>
      <c r="G177" s="960">
        <v>17.489999999999998</v>
      </c>
      <c r="H177" s="960">
        <v>39.11</v>
      </c>
      <c r="I177" s="960">
        <v>23.32</v>
      </c>
      <c r="J177" s="960">
        <v>92.05</v>
      </c>
      <c r="K177" s="960">
        <v>55.8</v>
      </c>
      <c r="L177" s="962"/>
      <c r="M177" s="962"/>
      <c r="N177" s="962">
        <v>58.66</v>
      </c>
      <c r="O177" s="962">
        <v>34.979999999999997</v>
      </c>
      <c r="P177" s="962">
        <v>78.22</v>
      </c>
      <c r="Q177" s="962">
        <v>46.64</v>
      </c>
      <c r="R177" s="962"/>
      <c r="S177" s="962"/>
      <c r="T177" s="962"/>
      <c r="U177" s="962"/>
      <c r="V177" s="962"/>
      <c r="W177" s="962"/>
    </row>
    <row r="178" spans="1:23" ht="15.75" customHeight="1" x14ac:dyDescent="0.2">
      <c r="A178" s="958">
        <v>171</v>
      </c>
      <c r="B178" s="960">
        <v>49.03</v>
      </c>
      <c r="C178" s="960">
        <v>29.23</v>
      </c>
      <c r="D178" s="960"/>
      <c r="E178" s="960"/>
      <c r="F178" s="960">
        <v>29.42</v>
      </c>
      <c r="G178" s="960">
        <v>17.54</v>
      </c>
      <c r="H178" s="960">
        <v>39.22</v>
      </c>
      <c r="I178" s="960">
        <v>23.38</v>
      </c>
      <c r="J178" s="960">
        <v>92.05</v>
      </c>
      <c r="K178" s="960">
        <v>55.8</v>
      </c>
      <c r="L178" s="962"/>
      <c r="M178" s="962"/>
      <c r="N178" s="962">
        <v>58.84</v>
      </c>
      <c r="O178" s="962">
        <v>35.08</v>
      </c>
      <c r="P178" s="962">
        <v>78.44</v>
      </c>
      <c r="Q178" s="962">
        <v>46.76</v>
      </c>
      <c r="R178" s="962"/>
      <c r="S178" s="962"/>
      <c r="T178" s="962"/>
      <c r="U178" s="962"/>
      <c r="V178" s="962"/>
      <c r="W178" s="962"/>
    </row>
    <row r="179" spans="1:23" ht="15.75" customHeight="1" x14ac:dyDescent="0.2">
      <c r="A179" s="958">
        <v>172</v>
      </c>
      <c r="B179" s="960">
        <v>49.18</v>
      </c>
      <c r="C179" s="960">
        <v>29.32</v>
      </c>
      <c r="D179" s="960"/>
      <c r="E179" s="960"/>
      <c r="F179" s="960">
        <v>29.51</v>
      </c>
      <c r="G179" s="960">
        <v>17.59</v>
      </c>
      <c r="H179" s="960">
        <v>39.340000000000003</v>
      </c>
      <c r="I179" s="960">
        <v>23.46</v>
      </c>
      <c r="J179" s="960">
        <v>92.05</v>
      </c>
      <c r="K179" s="960">
        <v>55.8</v>
      </c>
      <c r="L179" s="962"/>
      <c r="M179" s="962"/>
      <c r="N179" s="962">
        <v>59.02</v>
      </c>
      <c r="O179" s="962">
        <v>35.18</v>
      </c>
      <c r="P179" s="962">
        <v>78.680000000000007</v>
      </c>
      <c r="Q179" s="962">
        <v>46.92</v>
      </c>
      <c r="R179" s="962"/>
      <c r="S179" s="962"/>
      <c r="T179" s="962"/>
      <c r="U179" s="962"/>
      <c r="V179" s="962"/>
      <c r="W179" s="962"/>
    </row>
    <row r="180" spans="1:23" ht="15.75" customHeight="1" x14ac:dyDescent="0.2">
      <c r="A180" s="958">
        <v>173</v>
      </c>
      <c r="B180" s="960">
        <v>49.33</v>
      </c>
      <c r="C180" s="960">
        <v>29.4</v>
      </c>
      <c r="D180" s="960"/>
      <c r="E180" s="960"/>
      <c r="F180" s="960">
        <v>29.6</v>
      </c>
      <c r="G180" s="960">
        <v>17.64</v>
      </c>
      <c r="H180" s="960">
        <v>39.46</v>
      </c>
      <c r="I180" s="960">
        <v>23.52</v>
      </c>
      <c r="J180" s="960">
        <v>92.05</v>
      </c>
      <c r="K180" s="960">
        <v>55.8</v>
      </c>
      <c r="L180" s="962"/>
      <c r="M180" s="962"/>
      <c r="N180" s="962">
        <v>59.2</v>
      </c>
      <c r="O180" s="962">
        <v>35.28</v>
      </c>
      <c r="P180" s="962">
        <v>78.92</v>
      </c>
      <c r="Q180" s="962">
        <v>47.04</v>
      </c>
      <c r="R180" s="962"/>
      <c r="S180" s="962"/>
      <c r="T180" s="962"/>
      <c r="U180" s="962"/>
      <c r="V180" s="962"/>
      <c r="W180" s="962"/>
    </row>
    <row r="181" spans="1:23" ht="15.75" customHeight="1" x14ac:dyDescent="0.2">
      <c r="A181" s="958">
        <v>174</v>
      </c>
      <c r="B181" s="960">
        <v>49.47</v>
      </c>
      <c r="C181" s="960">
        <v>29.49</v>
      </c>
      <c r="D181" s="960"/>
      <c r="E181" s="960"/>
      <c r="F181" s="960">
        <v>29.68</v>
      </c>
      <c r="G181" s="960">
        <v>17.690000000000001</v>
      </c>
      <c r="H181" s="960">
        <v>39.58</v>
      </c>
      <c r="I181" s="960">
        <v>23.59</v>
      </c>
      <c r="J181" s="960">
        <v>92.05</v>
      </c>
      <c r="K181" s="960">
        <v>55.8</v>
      </c>
      <c r="L181" s="962"/>
      <c r="M181" s="962"/>
      <c r="N181" s="962">
        <v>59.36</v>
      </c>
      <c r="O181" s="962">
        <v>35.380000000000003</v>
      </c>
      <c r="P181" s="962">
        <v>79.16</v>
      </c>
      <c r="Q181" s="962">
        <v>47.18</v>
      </c>
      <c r="R181" s="962"/>
      <c r="S181" s="962"/>
      <c r="T181" s="962"/>
      <c r="U181" s="962"/>
      <c r="V181" s="962"/>
      <c r="W181" s="962"/>
    </row>
    <row r="182" spans="1:23" ht="15.75" customHeight="1" x14ac:dyDescent="0.2">
      <c r="A182" s="958">
        <v>175</v>
      </c>
      <c r="B182" s="960">
        <v>49.62</v>
      </c>
      <c r="C182" s="960">
        <v>29.57</v>
      </c>
      <c r="D182" s="960"/>
      <c r="E182" s="960"/>
      <c r="F182" s="960">
        <v>29.77</v>
      </c>
      <c r="G182" s="960">
        <v>17.739999999999998</v>
      </c>
      <c r="H182" s="960">
        <v>39.700000000000003</v>
      </c>
      <c r="I182" s="960">
        <v>23.66</v>
      </c>
      <c r="J182" s="960">
        <v>92.05</v>
      </c>
      <c r="K182" s="960">
        <v>55.8</v>
      </c>
      <c r="L182" s="962"/>
      <c r="M182" s="962"/>
      <c r="N182" s="962">
        <v>59.54</v>
      </c>
      <c r="O182" s="962">
        <v>35.479999999999997</v>
      </c>
      <c r="P182" s="962">
        <v>79.400000000000006</v>
      </c>
      <c r="Q182" s="962">
        <v>47.32</v>
      </c>
      <c r="R182" s="962"/>
      <c r="S182" s="962"/>
      <c r="T182" s="962"/>
      <c r="U182" s="962"/>
      <c r="V182" s="962"/>
      <c r="W182" s="962"/>
    </row>
    <row r="183" spans="1:23" ht="15.75" customHeight="1" x14ac:dyDescent="0.2">
      <c r="A183" s="958">
        <v>176</v>
      </c>
      <c r="B183" s="960">
        <v>49.76</v>
      </c>
      <c r="C183" s="960">
        <v>29.66</v>
      </c>
      <c r="D183" s="960"/>
      <c r="E183" s="960"/>
      <c r="F183" s="960">
        <v>29.86</v>
      </c>
      <c r="G183" s="960">
        <v>17.8</v>
      </c>
      <c r="H183" s="960">
        <v>39.81</v>
      </c>
      <c r="I183" s="960">
        <v>23.73</v>
      </c>
      <c r="J183" s="960">
        <v>92.05</v>
      </c>
      <c r="K183" s="960">
        <v>55.8</v>
      </c>
      <c r="L183" s="962"/>
      <c r="M183" s="962"/>
      <c r="N183" s="962">
        <v>59.72</v>
      </c>
      <c r="O183" s="962">
        <v>35.6</v>
      </c>
      <c r="P183" s="962">
        <v>79.62</v>
      </c>
      <c r="Q183" s="962">
        <v>47.46</v>
      </c>
      <c r="R183" s="962"/>
      <c r="S183" s="962"/>
      <c r="T183" s="962"/>
      <c r="U183" s="962"/>
      <c r="V183" s="962"/>
      <c r="W183" s="962"/>
    </row>
    <row r="184" spans="1:23" ht="15.75" customHeight="1" x14ac:dyDescent="0.2">
      <c r="A184" s="958">
        <v>177</v>
      </c>
      <c r="B184" s="960">
        <v>49.91</v>
      </c>
      <c r="C184" s="960">
        <v>29.74</v>
      </c>
      <c r="D184" s="960"/>
      <c r="E184" s="960"/>
      <c r="F184" s="960">
        <v>29.95</v>
      </c>
      <c r="G184" s="960">
        <v>17.84</v>
      </c>
      <c r="H184" s="960">
        <v>39.93</v>
      </c>
      <c r="I184" s="960">
        <v>23.79</v>
      </c>
      <c r="J184" s="960">
        <v>92.05</v>
      </c>
      <c r="K184" s="960">
        <v>55.8</v>
      </c>
      <c r="L184" s="962"/>
      <c r="M184" s="962"/>
      <c r="N184" s="962">
        <v>59.9</v>
      </c>
      <c r="O184" s="962">
        <v>35.68</v>
      </c>
      <c r="P184" s="962">
        <v>79.86</v>
      </c>
      <c r="Q184" s="962">
        <v>47.58</v>
      </c>
      <c r="R184" s="962"/>
      <c r="S184" s="962"/>
      <c r="T184" s="962"/>
      <c r="U184" s="962"/>
      <c r="V184" s="962"/>
      <c r="W184" s="962"/>
    </row>
    <row r="185" spans="1:23" ht="15.75" customHeight="1" x14ac:dyDescent="0.2">
      <c r="A185" s="958">
        <v>178</v>
      </c>
      <c r="B185" s="960">
        <v>50.05</v>
      </c>
      <c r="C185" s="960">
        <v>29.83</v>
      </c>
      <c r="D185" s="960"/>
      <c r="E185" s="960"/>
      <c r="F185" s="960">
        <v>30.03</v>
      </c>
      <c r="G185" s="960">
        <v>17.899999999999999</v>
      </c>
      <c r="H185" s="960">
        <v>40.04</v>
      </c>
      <c r="I185" s="960">
        <v>23.86</v>
      </c>
      <c r="J185" s="960">
        <v>92.05</v>
      </c>
      <c r="K185" s="960">
        <v>55.8</v>
      </c>
      <c r="L185" s="962"/>
      <c r="M185" s="962"/>
      <c r="N185" s="962">
        <v>60.06</v>
      </c>
      <c r="O185" s="962">
        <v>35.799999999999997</v>
      </c>
      <c r="P185" s="962">
        <v>80.08</v>
      </c>
      <c r="Q185" s="962">
        <v>47.72</v>
      </c>
      <c r="R185" s="962"/>
      <c r="S185" s="962"/>
      <c r="T185" s="962"/>
      <c r="U185" s="962"/>
      <c r="V185" s="962"/>
      <c r="W185" s="962"/>
    </row>
    <row r="186" spans="1:23" ht="15.75" customHeight="1" x14ac:dyDescent="0.2">
      <c r="A186" s="958">
        <v>179</v>
      </c>
      <c r="B186" s="960">
        <v>50.2</v>
      </c>
      <c r="C186" s="960">
        <v>29.91</v>
      </c>
      <c r="D186" s="960"/>
      <c r="E186" s="960"/>
      <c r="F186" s="960">
        <v>30.12</v>
      </c>
      <c r="G186" s="960">
        <v>17.95</v>
      </c>
      <c r="H186" s="960">
        <v>40.159999999999997</v>
      </c>
      <c r="I186" s="960">
        <v>23.93</v>
      </c>
      <c r="J186" s="960">
        <v>92.05</v>
      </c>
      <c r="K186" s="960">
        <v>55.8</v>
      </c>
      <c r="L186" s="962"/>
      <c r="M186" s="962"/>
      <c r="N186" s="962">
        <v>60.24</v>
      </c>
      <c r="O186" s="962">
        <v>35.9</v>
      </c>
      <c r="P186" s="962">
        <v>80.319999999999993</v>
      </c>
      <c r="Q186" s="962">
        <v>47.86</v>
      </c>
      <c r="R186" s="962"/>
      <c r="S186" s="962"/>
      <c r="T186" s="962"/>
      <c r="U186" s="962"/>
      <c r="V186" s="962"/>
      <c r="W186" s="962"/>
    </row>
    <row r="187" spans="1:23" ht="15.75" customHeight="1" x14ac:dyDescent="0.2">
      <c r="A187" s="958">
        <v>180</v>
      </c>
      <c r="B187" s="960">
        <v>50.34</v>
      </c>
      <c r="C187" s="960">
        <v>30</v>
      </c>
      <c r="D187" s="960"/>
      <c r="E187" s="960"/>
      <c r="F187" s="960">
        <v>30.2</v>
      </c>
      <c r="G187" s="960">
        <v>18</v>
      </c>
      <c r="H187" s="960">
        <v>40.270000000000003</v>
      </c>
      <c r="I187" s="960">
        <v>24</v>
      </c>
      <c r="J187" s="960">
        <v>92.05</v>
      </c>
      <c r="K187" s="960">
        <v>55.8</v>
      </c>
      <c r="L187" s="962"/>
      <c r="M187" s="962"/>
      <c r="N187" s="962">
        <v>60.4</v>
      </c>
      <c r="O187" s="962">
        <v>36</v>
      </c>
      <c r="P187" s="962">
        <v>80.540000000000006</v>
      </c>
      <c r="Q187" s="962">
        <v>48</v>
      </c>
      <c r="R187" s="962"/>
      <c r="S187" s="962"/>
      <c r="T187" s="962"/>
      <c r="U187" s="962"/>
      <c r="V187" s="962"/>
      <c r="W187" s="962"/>
    </row>
    <row r="188" spans="1:23" ht="15.75" customHeight="1" x14ac:dyDescent="0.2">
      <c r="A188" s="958">
        <v>181</v>
      </c>
      <c r="B188" s="960">
        <v>50.49</v>
      </c>
      <c r="C188" s="960">
        <v>30.08</v>
      </c>
      <c r="D188" s="960"/>
      <c r="E188" s="960"/>
      <c r="F188" s="960">
        <v>30.29</v>
      </c>
      <c r="G188" s="960">
        <v>18.05</v>
      </c>
      <c r="H188" s="960">
        <v>40.39</v>
      </c>
      <c r="I188" s="960">
        <v>24.06</v>
      </c>
      <c r="J188" s="960">
        <v>92.05</v>
      </c>
      <c r="K188" s="960">
        <v>55.8</v>
      </c>
      <c r="L188" s="962"/>
      <c r="M188" s="962"/>
      <c r="N188" s="962">
        <v>60.58</v>
      </c>
      <c r="O188" s="962">
        <v>36.1</v>
      </c>
      <c r="P188" s="962">
        <v>80.78</v>
      </c>
      <c r="Q188" s="962">
        <v>48.12</v>
      </c>
      <c r="R188" s="962"/>
      <c r="S188" s="962"/>
      <c r="T188" s="962"/>
      <c r="U188" s="962"/>
      <c r="V188" s="962"/>
      <c r="W188" s="962"/>
    </row>
    <row r="189" spans="1:23" ht="15.75" customHeight="1" x14ac:dyDescent="0.2">
      <c r="A189" s="958">
        <v>182</v>
      </c>
      <c r="B189" s="960">
        <v>50.63</v>
      </c>
      <c r="C189" s="960">
        <v>30.17</v>
      </c>
      <c r="D189" s="960"/>
      <c r="E189" s="960"/>
      <c r="F189" s="960">
        <v>30.38</v>
      </c>
      <c r="G189" s="960">
        <v>18.100000000000001</v>
      </c>
      <c r="H189" s="960">
        <v>40.5</v>
      </c>
      <c r="I189" s="960">
        <v>24.14</v>
      </c>
      <c r="J189" s="960">
        <v>92.05</v>
      </c>
      <c r="K189" s="960">
        <v>55.8</v>
      </c>
      <c r="L189" s="962"/>
      <c r="M189" s="962"/>
      <c r="N189" s="962">
        <v>60.76</v>
      </c>
      <c r="O189" s="962">
        <v>36.200000000000003</v>
      </c>
      <c r="P189" s="962">
        <v>81</v>
      </c>
      <c r="Q189" s="962">
        <v>48.28</v>
      </c>
      <c r="R189" s="962"/>
      <c r="S189" s="962"/>
      <c r="T189" s="962"/>
      <c r="U189" s="962"/>
      <c r="V189" s="962"/>
      <c r="W189" s="962"/>
    </row>
    <row r="190" spans="1:23" ht="15.75" customHeight="1" x14ac:dyDescent="0.2">
      <c r="A190" s="958">
        <v>183</v>
      </c>
      <c r="B190" s="960">
        <v>50.78</v>
      </c>
      <c r="C190" s="960">
        <v>30.26</v>
      </c>
      <c r="D190" s="960"/>
      <c r="E190" s="960"/>
      <c r="F190" s="960">
        <v>30.47</v>
      </c>
      <c r="G190" s="960">
        <v>18.16</v>
      </c>
      <c r="H190" s="960">
        <v>40.619999999999997</v>
      </c>
      <c r="I190" s="960">
        <v>24.21</v>
      </c>
      <c r="J190" s="960">
        <v>92.05</v>
      </c>
      <c r="K190" s="960">
        <v>55.8</v>
      </c>
      <c r="L190" s="962"/>
      <c r="M190" s="962"/>
      <c r="N190" s="962">
        <v>60.94</v>
      </c>
      <c r="O190" s="962">
        <v>36.32</v>
      </c>
      <c r="P190" s="962">
        <v>81.239999999999995</v>
      </c>
      <c r="Q190" s="962">
        <v>48.42</v>
      </c>
      <c r="R190" s="962"/>
      <c r="S190" s="962"/>
      <c r="T190" s="962"/>
      <c r="U190" s="962"/>
      <c r="V190" s="962"/>
      <c r="W190" s="962"/>
    </row>
    <row r="191" spans="1:23" ht="15.75" customHeight="1" x14ac:dyDescent="0.2">
      <c r="A191" s="958">
        <v>184</v>
      </c>
      <c r="B191" s="960">
        <v>50.92</v>
      </c>
      <c r="C191" s="960">
        <v>30.34</v>
      </c>
      <c r="D191" s="960"/>
      <c r="E191" s="960"/>
      <c r="F191" s="960">
        <v>30.55</v>
      </c>
      <c r="G191" s="960">
        <v>18.2</v>
      </c>
      <c r="H191" s="960">
        <v>40.74</v>
      </c>
      <c r="I191" s="960">
        <v>24.27</v>
      </c>
      <c r="J191" s="960">
        <v>92.05</v>
      </c>
      <c r="K191" s="960">
        <v>55.8</v>
      </c>
      <c r="L191" s="962"/>
      <c r="M191" s="962"/>
      <c r="N191" s="962">
        <v>61.1</v>
      </c>
      <c r="O191" s="962">
        <v>36.4</v>
      </c>
      <c r="P191" s="962">
        <v>81.48</v>
      </c>
      <c r="Q191" s="962">
        <v>48.54</v>
      </c>
      <c r="R191" s="962"/>
      <c r="S191" s="962"/>
      <c r="T191" s="962"/>
      <c r="U191" s="962"/>
      <c r="V191" s="962"/>
      <c r="W191" s="962"/>
    </row>
    <row r="192" spans="1:23" ht="15.75" customHeight="1" x14ac:dyDescent="0.2">
      <c r="A192" s="958">
        <v>185</v>
      </c>
      <c r="B192" s="960">
        <v>51.07</v>
      </c>
      <c r="C192" s="960">
        <v>30.43</v>
      </c>
      <c r="D192" s="960"/>
      <c r="E192" s="960"/>
      <c r="F192" s="960">
        <v>30.64</v>
      </c>
      <c r="G192" s="960">
        <v>18.260000000000002</v>
      </c>
      <c r="H192" s="960">
        <v>40.86</v>
      </c>
      <c r="I192" s="960">
        <v>24.34</v>
      </c>
      <c r="J192" s="960">
        <v>92.05</v>
      </c>
      <c r="K192" s="960">
        <v>55.8</v>
      </c>
      <c r="L192" s="962"/>
      <c r="M192" s="962"/>
      <c r="N192" s="962">
        <v>61.28</v>
      </c>
      <c r="O192" s="962">
        <v>36.520000000000003</v>
      </c>
      <c r="P192" s="962">
        <v>81.72</v>
      </c>
      <c r="Q192" s="962">
        <v>48.68</v>
      </c>
      <c r="R192" s="962"/>
      <c r="S192" s="962"/>
      <c r="T192" s="962"/>
      <c r="U192" s="962"/>
      <c r="V192" s="962"/>
      <c r="W192" s="962"/>
    </row>
    <row r="193" spans="1:23" ht="15.75" customHeight="1" x14ac:dyDescent="0.2">
      <c r="A193" s="958">
        <v>186</v>
      </c>
      <c r="B193" s="960">
        <v>51.21</v>
      </c>
      <c r="C193" s="960">
        <v>30.51</v>
      </c>
      <c r="D193" s="960"/>
      <c r="E193" s="960"/>
      <c r="F193" s="960">
        <v>30.73</v>
      </c>
      <c r="G193" s="960">
        <v>18.309999999999999</v>
      </c>
      <c r="H193" s="960">
        <v>40.97</v>
      </c>
      <c r="I193" s="960">
        <v>24.41</v>
      </c>
      <c r="J193" s="960">
        <v>92.05</v>
      </c>
      <c r="K193" s="960">
        <v>55.8</v>
      </c>
      <c r="L193" s="962"/>
      <c r="M193" s="962"/>
      <c r="N193" s="962">
        <v>61.46</v>
      </c>
      <c r="O193" s="962">
        <v>36.619999999999997</v>
      </c>
      <c r="P193" s="962">
        <v>81.94</v>
      </c>
      <c r="Q193" s="962">
        <v>48.82</v>
      </c>
      <c r="R193" s="962"/>
      <c r="S193" s="962"/>
      <c r="T193" s="962"/>
      <c r="U193" s="962"/>
      <c r="V193" s="962"/>
      <c r="W193" s="962"/>
    </row>
    <row r="194" spans="1:23" ht="15.75" customHeight="1" x14ac:dyDescent="0.2">
      <c r="A194" s="958">
        <v>187</v>
      </c>
      <c r="B194" s="960">
        <v>51.36</v>
      </c>
      <c r="C194" s="960">
        <v>30.6</v>
      </c>
      <c r="D194" s="960"/>
      <c r="E194" s="960"/>
      <c r="F194" s="960">
        <v>30.82</v>
      </c>
      <c r="G194" s="960">
        <v>18.36</v>
      </c>
      <c r="H194" s="960">
        <v>41.09</v>
      </c>
      <c r="I194" s="960">
        <v>24.48</v>
      </c>
      <c r="J194" s="960">
        <v>92.05</v>
      </c>
      <c r="K194" s="960">
        <v>55.8</v>
      </c>
      <c r="L194" s="962"/>
      <c r="M194" s="962"/>
      <c r="N194" s="962">
        <v>61.64</v>
      </c>
      <c r="O194" s="962">
        <v>36.72</v>
      </c>
      <c r="P194" s="962">
        <v>82.18</v>
      </c>
      <c r="Q194" s="962">
        <v>48.96</v>
      </c>
      <c r="R194" s="962"/>
      <c r="S194" s="962"/>
      <c r="T194" s="962"/>
      <c r="U194" s="962"/>
      <c r="V194" s="962"/>
      <c r="W194" s="962"/>
    </row>
    <row r="195" spans="1:23" ht="15.75" customHeight="1" x14ac:dyDescent="0.2">
      <c r="A195" s="958">
        <v>188</v>
      </c>
      <c r="B195" s="960">
        <v>51.5</v>
      </c>
      <c r="C195" s="960">
        <v>30.68</v>
      </c>
      <c r="D195" s="960"/>
      <c r="E195" s="960"/>
      <c r="F195" s="960">
        <v>30.9</v>
      </c>
      <c r="G195" s="960">
        <v>18.41</v>
      </c>
      <c r="H195" s="960">
        <v>41.2</v>
      </c>
      <c r="I195" s="960">
        <v>24.54</v>
      </c>
      <c r="J195" s="960">
        <v>92.05</v>
      </c>
      <c r="K195" s="960">
        <v>55.8</v>
      </c>
      <c r="L195" s="962"/>
      <c r="M195" s="962"/>
      <c r="N195" s="962">
        <v>61.8</v>
      </c>
      <c r="O195" s="962">
        <v>36.82</v>
      </c>
      <c r="P195" s="962">
        <v>82.4</v>
      </c>
      <c r="Q195" s="962">
        <v>49.08</v>
      </c>
      <c r="R195" s="962"/>
      <c r="S195" s="962"/>
      <c r="T195" s="962"/>
      <c r="U195" s="962"/>
      <c r="V195" s="962"/>
      <c r="W195" s="962"/>
    </row>
    <row r="196" spans="1:23" ht="15.75" customHeight="1" x14ac:dyDescent="0.2">
      <c r="A196" s="958">
        <v>189</v>
      </c>
      <c r="B196" s="960">
        <v>51.65</v>
      </c>
      <c r="C196" s="960">
        <v>30.77</v>
      </c>
      <c r="D196" s="960"/>
      <c r="E196" s="960"/>
      <c r="F196" s="960">
        <v>30.99</v>
      </c>
      <c r="G196" s="960">
        <v>18.46</v>
      </c>
      <c r="H196" s="960">
        <v>41.32</v>
      </c>
      <c r="I196" s="960">
        <v>24.62</v>
      </c>
      <c r="J196" s="960">
        <v>92.05</v>
      </c>
      <c r="K196" s="960">
        <v>55.8</v>
      </c>
      <c r="L196" s="962"/>
      <c r="M196" s="962"/>
      <c r="N196" s="962">
        <v>61.98</v>
      </c>
      <c r="O196" s="962">
        <v>36.92</v>
      </c>
      <c r="P196" s="962">
        <v>82.64</v>
      </c>
      <c r="Q196" s="962">
        <v>49.24</v>
      </c>
      <c r="R196" s="962"/>
      <c r="S196" s="962"/>
      <c r="T196" s="962"/>
      <c r="U196" s="962"/>
      <c r="V196" s="962"/>
      <c r="W196" s="962"/>
    </row>
    <row r="197" spans="1:23" ht="15.75" customHeight="1" x14ac:dyDescent="0.2">
      <c r="A197" s="958">
        <v>190</v>
      </c>
      <c r="B197" s="960">
        <v>51.79</v>
      </c>
      <c r="C197" s="960">
        <v>30.85</v>
      </c>
      <c r="D197" s="960"/>
      <c r="E197" s="960"/>
      <c r="F197" s="960">
        <v>31.07</v>
      </c>
      <c r="G197" s="960">
        <v>18.510000000000002</v>
      </c>
      <c r="H197" s="960">
        <v>41.43</v>
      </c>
      <c r="I197" s="960">
        <v>24.68</v>
      </c>
      <c r="J197" s="960">
        <v>92.05</v>
      </c>
      <c r="K197" s="960">
        <v>55.8</v>
      </c>
      <c r="L197" s="962"/>
      <c r="M197" s="962"/>
      <c r="N197" s="962">
        <v>62.14</v>
      </c>
      <c r="O197" s="962">
        <v>37.020000000000003</v>
      </c>
      <c r="P197" s="962">
        <v>82.86</v>
      </c>
      <c r="Q197" s="962">
        <v>49.36</v>
      </c>
      <c r="R197" s="962"/>
      <c r="S197" s="962"/>
      <c r="T197" s="962"/>
      <c r="U197" s="962"/>
      <c r="V197" s="962"/>
      <c r="W197" s="962"/>
    </row>
    <row r="198" spans="1:23" ht="15.75" customHeight="1" x14ac:dyDescent="0.2">
      <c r="A198" s="958">
        <v>191</v>
      </c>
      <c r="B198" s="960">
        <v>51.94</v>
      </c>
      <c r="C198" s="960">
        <v>30.94</v>
      </c>
      <c r="D198" s="960"/>
      <c r="E198" s="960"/>
      <c r="F198" s="960">
        <v>31.16</v>
      </c>
      <c r="G198" s="960">
        <v>18.559999999999999</v>
      </c>
      <c r="H198" s="960">
        <v>41.55</v>
      </c>
      <c r="I198" s="960">
        <v>24.75</v>
      </c>
      <c r="J198" s="960">
        <v>92.05</v>
      </c>
      <c r="K198" s="960">
        <v>55.8</v>
      </c>
      <c r="L198" s="962"/>
      <c r="M198" s="962"/>
      <c r="N198" s="962">
        <v>62.32</v>
      </c>
      <c r="O198" s="962">
        <v>37.119999999999997</v>
      </c>
      <c r="P198" s="962">
        <v>83.1</v>
      </c>
      <c r="Q198" s="962">
        <v>49.5</v>
      </c>
      <c r="R198" s="962"/>
      <c r="S198" s="962"/>
      <c r="T198" s="962"/>
      <c r="U198" s="962"/>
      <c r="V198" s="962"/>
      <c r="W198" s="962"/>
    </row>
    <row r="199" spans="1:23" ht="15.75" customHeight="1" x14ac:dyDescent="0.2">
      <c r="A199" s="958">
        <v>192</v>
      </c>
      <c r="B199" s="960">
        <v>52.08</v>
      </c>
      <c r="C199" s="960">
        <v>31.02</v>
      </c>
      <c r="D199" s="960"/>
      <c r="E199" s="960"/>
      <c r="F199" s="960">
        <v>31.25</v>
      </c>
      <c r="G199" s="960">
        <v>18.61</v>
      </c>
      <c r="H199" s="960">
        <v>41.66</v>
      </c>
      <c r="I199" s="960">
        <v>24.82</v>
      </c>
      <c r="J199" s="960">
        <v>92.05</v>
      </c>
      <c r="K199" s="960">
        <v>55.8</v>
      </c>
      <c r="L199" s="962"/>
      <c r="M199" s="962"/>
      <c r="N199" s="962">
        <v>62.5</v>
      </c>
      <c r="O199" s="962">
        <v>37.22</v>
      </c>
      <c r="P199" s="962">
        <v>83.32</v>
      </c>
      <c r="Q199" s="962">
        <v>49.64</v>
      </c>
      <c r="R199" s="962"/>
      <c r="S199" s="962"/>
      <c r="T199" s="962"/>
      <c r="U199" s="962"/>
      <c r="V199" s="962"/>
      <c r="W199" s="962"/>
    </row>
    <row r="200" spans="1:23" ht="15.75" customHeight="1" x14ac:dyDescent="0.2">
      <c r="A200" s="958">
        <v>193</v>
      </c>
      <c r="B200" s="960">
        <v>52.23</v>
      </c>
      <c r="C200" s="960">
        <v>31.11</v>
      </c>
      <c r="D200" s="960"/>
      <c r="E200" s="960"/>
      <c r="F200" s="960">
        <v>31.34</v>
      </c>
      <c r="G200" s="960">
        <v>18.670000000000002</v>
      </c>
      <c r="H200" s="960">
        <v>41.78</v>
      </c>
      <c r="I200" s="960">
        <v>24.89</v>
      </c>
      <c r="J200" s="960">
        <v>92.05</v>
      </c>
      <c r="K200" s="960">
        <v>55.8</v>
      </c>
      <c r="L200" s="962"/>
      <c r="M200" s="962"/>
      <c r="N200" s="962">
        <v>62.68</v>
      </c>
      <c r="O200" s="962">
        <v>37.340000000000003</v>
      </c>
      <c r="P200" s="962">
        <v>83.56</v>
      </c>
      <c r="Q200" s="962">
        <v>49.78</v>
      </c>
      <c r="R200" s="962"/>
      <c r="S200" s="962"/>
      <c r="T200" s="962"/>
      <c r="U200" s="962"/>
      <c r="V200" s="962"/>
      <c r="W200" s="962"/>
    </row>
    <row r="201" spans="1:23" ht="15.75" customHeight="1" x14ac:dyDescent="0.2">
      <c r="A201" s="958">
        <v>194</v>
      </c>
      <c r="B201" s="960">
        <v>52.37</v>
      </c>
      <c r="C201" s="960">
        <v>31.19</v>
      </c>
      <c r="D201" s="960"/>
      <c r="E201" s="960"/>
      <c r="F201" s="960">
        <v>31.42</v>
      </c>
      <c r="G201" s="960">
        <v>18.71</v>
      </c>
      <c r="H201" s="960">
        <v>41.9</v>
      </c>
      <c r="I201" s="960">
        <v>24.95</v>
      </c>
      <c r="J201" s="960">
        <v>92.05</v>
      </c>
      <c r="K201" s="960">
        <v>55.8</v>
      </c>
      <c r="L201" s="962"/>
      <c r="M201" s="962"/>
      <c r="N201" s="962">
        <v>62.84</v>
      </c>
      <c r="O201" s="962">
        <v>37.42</v>
      </c>
      <c r="P201" s="962">
        <v>83.8</v>
      </c>
      <c r="Q201" s="962">
        <v>49.9</v>
      </c>
      <c r="R201" s="962"/>
      <c r="S201" s="962"/>
      <c r="T201" s="962"/>
      <c r="U201" s="962"/>
      <c r="V201" s="962"/>
      <c r="W201" s="962"/>
    </row>
    <row r="202" spans="1:23" ht="15.75" customHeight="1" x14ac:dyDescent="0.2">
      <c r="A202" s="958">
        <v>195</v>
      </c>
      <c r="B202" s="960">
        <v>52.52</v>
      </c>
      <c r="C202" s="960">
        <v>31.28</v>
      </c>
      <c r="D202" s="960"/>
      <c r="E202" s="960"/>
      <c r="F202" s="960">
        <v>31.51</v>
      </c>
      <c r="G202" s="960">
        <v>18.77</v>
      </c>
      <c r="H202" s="960">
        <v>42.02</v>
      </c>
      <c r="I202" s="960">
        <v>25.02</v>
      </c>
      <c r="J202" s="960">
        <v>92.05</v>
      </c>
      <c r="K202" s="960">
        <v>55.8</v>
      </c>
      <c r="L202" s="962"/>
      <c r="M202" s="962"/>
      <c r="N202" s="962">
        <v>63.02</v>
      </c>
      <c r="O202" s="962">
        <v>37.54</v>
      </c>
      <c r="P202" s="962">
        <v>84.04</v>
      </c>
      <c r="Q202" s="962">
        <v>50.04</v>
      </c>
      <c r="R202" s="962"/>
      <c r="S202" s="962"/>
      <c r="T202" s="962"/>
      <c r="U202" s="962"/>
      <c r="V202" s="962"/>
      <c r="W202" s="962"/>
    </row>
    <row r="203" spans="1:23" ht="15.75" customHeight="1" x14ac:dyDescent="0.2">
      <c r="A203" s="958">
        <v>196</v>
      </c>
      <c r="B203" s="960">
        <v>52.66</v>
      </c>
      <c r="C203" s="960">
        <v>31.36</v>
      </c>
      <c r="D203" s="960"/>
      <c r="E203" s="960"/>
      <c r="F203" s="960">
        <v>31.6</v>
      </c>
      <c r="G203" s="960">
        <v>18.82</v>
      </c>
      <c r="H203" s="960">
        <v>42.13</v>
      </c>
      <c r="I203" s="960">
        <v>25.09</v>
      </c>
      <c r="J203" s="960">
        <v>92.05</v>
      </c>
      <c r="K203" s="960">
        <v>55.8</v>
      </c>
      <c r="L203" s="962"/>
      <c r="M203" s="962"/>
      <c r="N203" s="962">
        <v>63.2</v>
      </c>
      <c r="O203" s="962">
        <v>37.64</v>
      </c>
      <c r="P203" s="962">
        <v>84.26</v>
      </c>
      <c r="Q203" s="962">
        <v>50.18</v>
      </c>
      <c r="R203" s="962"/>
      <c r="S203" s="962"/>
      <c r="T203" s="962"/>
      <c r="U203" s="962"/>
      <c r="V203" s="962"/>
      <c r="W203" s="962"/>
    </row>
    <row r="204" spans="1:23" ht="15.75" customHeight="1" x14ac:dyDescent="0.2">
      <c r="A204" s="958">
        <v>197</v>
      </c>
      <c r="B204" s="960">
        <v>52.81</v>
      </c>
      <c r="C204" s="960">
        <v>31.45</v>
      </c>
      <c r="D204" s="960"/>
      <c r="E204" s="960"/>
      <c r="F204" s="960">
        <v>31.69</v>
      </c>
      <c r="G204" s="960">
        <v>18.87</v>
      </c>
      <c r="H204" s="960">
        <v>42.25</v>
      </c>
      <c r="I204" s="960">
        <v>25.16</v>
      </c>
      <c r="J204" s="960">
        <v>92.05</v>
      </c>
      <c r="K204" s="960">
        <v>55.8</v>
      </c>
      <c r="L204" s="962"/>
      <c r="M204" s="962"/>
      <c r="N204" s="962">
        <v>63.38</v>
      </c>
      <c r="O204" s="962">
        <v>37.74</v>
      </c>
      <c r="P204" s="962">
        <v>84.5</v>
      </c>
      <c r="Q204" s="962">
        <v>50.32</v>
      </c>
      <c r="R204" s="962"/>
      <c r="S204" s="962"/>
      <c r="T204" s="962"/>
      <c r="U204" s="962"/>
      <c r="V204" s="962"/>
      <c r="W204" s="962"/>
    </row>
    <row r="205" spans="1:23" ht="15.75" customHeight="1" x14ac:dyDescent="0.2">
      <c r="A205" s="958">
        <v>198</v>
      </c>
      <c r="B205" s="960">
        <v>52.96</v>
      </c>
      <c r="C205" s="960">
        <v>31.53</v>
      </c>
      <c r="D205" s="960"/>
      <c r="E205" s="960"/>
      <c r="F205" s="960">
        <v>31.78</v>
      </c>
      <c r="G205" s="960">
        <v>18.920000000000002</v>
      </c>
      <c r="H205" s="960">
        <v>42.37</v>
      </c>
      <c r="I205" s="960">
        <v>25.22</v>
      </c>
      <c r="J205" s="960">
        <v>92.05</v>
      </c>
      <c r="K205" s="960">
        <v>55.8</v>
      </c>
      <c r="L205" s="962"/>
      <c r="M205" s="962"/>
      <c r="N205" s="962">
        <v>63.56</v>
      </c>
      <c r="O205" s="962">
        <v>37.840000000000003</v>
      </c>
      <c r="P205" s="962">
        <v>84.74</v>
      </c>
      <c r="Q205" s="962">
        <v>50.44</v>
      </c>
      <c r="R205" s="962"/>
      <c r="S205" s="962"/>
      <c r="T205" s="962"/>
      <c r="U205" s="962"/>
      <c r="V205" s="962"/>
      <c r="W205" s="962"/>
    </row>
    <row r="206" spans="1:23" ht="15.75" customHeight="1" x14ac:dyDescent="0.2">
      <c r="A206" s="958">
        <v>199</v>
      </c>
      <c r="B206" s="960">
        <v>53.1</v>
      </c>
      <c r="C206" s="960">
        <v>31.62</v>
      </c>
      <c r="D206" s="960"/>
      <c r="E206" s="960"/>
      <c r="F206" s="960">
        <v>31.86</v>
      </c>
      <c r="G206" s="960">
        <v>18.97</v>
      </c>
      <c r="H206" s="960">
        <v>42.48</v>
      </c>
      <c r="I206" s="960">
        <v>25.3</v>
      </c>
      <c r="J206" s="960">
        <v>92.05</v>
      </c>
      <c r="K206" s="960">
        <v>55.8</v>
      </c>
      <c r="L206" s="962"/>
      <c r="M206" s="962"/>
      <c r="N206" s="962">
        <v>63.72</v>
      </c>
      <c r="O206" s="962">
        <v>37.94</v>
      </c>
      <c r="P206" s="962">
        <v>84.96</v>
      </c>
      <c r="Q206" s="962">
        <v>50.6</v>
      </c>
      <c r="R206" s="962"/>
      <c r="S206" s="962"/>
      <c r="T206" s="962"/>
      <c r="U206" s="962"/>
      <c r="V206" s="962"/>
      <c r="W206" s="962"/>
    </row>
    <row r="207" spans="1:23" ht="15.75" customHeight="1" x14ac:dyDescent="0.2">
      <c r="A207" s="958">
        <v>200</v>
      </c>
      <c r="B207" s="960">
        <v>53.25</v>
      </c>
      <c r="C207" s="960">
        <v>31.71</v>
      </c>
      <c r="D207" s="960"/>
      <c r="E207" s="960"/>
      <c r="F207" s="960">
        <v>31.95</v>
      </c>
      <c r="G207" s="960">
        <v>19.03</v>
      </c>
      <c r="H207" s="960">
        <v>42.6</v>
      </c>
      <c r="I207" s="960">
        <v>25.37</v>
      </c>
      <c r="J207" s="960">
        <v>92.05</v>
      </c>
      <c r="K207" s="960">
        <v>55.8</v>
      </c>
      <c r="L207" s="962"/>
      <c r="M207" s="962"/>
      <c r="N207" s="962">
        <v>63.9</v>
      </c>
      <c r="O207" s="962">
        <v>38.06</v>
      </c>
      <c r="P207" s="962">
        <v>85.2</v>
      </c>
      <c r="Q207" s="962">
        <v>50.74</v>
      </c>
      <c r="R207" s="962"/>
      <c r="S207" s="962"/>
      <c r="T207" s="962"/>
      <c r="U207" s="962"/>
      <c r="V207" s="962"/>
      <c r="W207" s="962"/>
    </row>
    <row r="208" spans="1:23" ht="15.75" customHeight="1" x14ac:dyDescent="0.2">
      <c r="A208" s="958">
        <v>201</v>
      </c>
      <c r="B208" s="960">
        <v>53.3</v>
      </c>
      <c r="C208" s="960">
        <v>31.74</v>
      </c>
      <c r="D208" s="960"/>
      <c r="E208" s="960"/>
      <c r="F208" s="960">
        <v>31.98</v>
      </c>
      <c r="G208" s="960">
        <v>19.04</v>
      </c>
      <c r="H208" s="960">
        <v>42.64</v>
      </c>
      <c r="I208" s="960">
        <v>25.39</v>
      </c>
      <c r="J208" s="960">
        <v>92.05</v>
      </c>
      <c r="K208" s="960">
        <v>55.8</v>
      </c>
      <c r="L208" s="962"/>
      <c r="M208" s="962"/>
      <c r="N208" s="962">
        <v>63.96</v>
      </c>
      <c r="O208" s="962">
        <v>38.08</v>
      </c>
      <c r="P208" s="962">
        <v>85.28</v>
      </c>
      <c r="Q208" s="962">
        <v>50.78</v>
      </c>
      <c r="R208" s="962"/>
      <c r="S208" s="962"/>
      <c r="T208" s="962"/>
      <c r="U208" s="962"/>
      <c r="V208" s="962"/>
      <c r="W208" s="962"/>
    </row>
    <row r="209" spans="1:23" ht="15.75" customHeight="1" x14ac:dyDescent="0.2">
      <c r="A209" s="958">
        <v>202</v>
      </c>
      <c r="B209" s="960">
        <v>53.35</v>
      </c>
      <c r="C209" s="960">
        <v>31.77</v>
      </c>
      <c r="D209" s="960"/>
      <c r="E209" s="960"/>
      <c r="F209" s="960">
        <v>32.01</v>
      </c>
      <c r="G209" s="960">
        <v>19.059999999999999</v>
      </c>
      <c r="H209" s="960">
        <v>42.68</v>
      </c>
      <c r="I209" s="960">
        <v>25.42</v>
      </c>
      <c r="J209" s="960">
        <v>92.05</v>
      </c>
      <c r="K209" s="960">
        <v>55.8</v>
      </c>
      <c r="L209" s="962"/>
      <c r="M209" s="962"/>
      <c r="N209" s="962">
        <v>64.02</v>
      </c>
      <c r="O209" s="962">
        <v>38.119999999999997</v>
      </c>
      <c r="P209" s="962">
        <v>85.36</v>
      </c>
      <c r="Q209" s="962">
        <v>50.84</v>
      </c>
      <c r="R209" s="962"/>
      <c r="S209" s="962"/>
      <c r="T209" s="962"/>
      <c r="U209" s="962"/>
      <c r="V209" s="962"/>
      <c r="W209" s="962"/>
    </row>
    <row r="210" spans="1:23" ht="15.75" customHeight="1" x14ac:dyDescent="0.2">
      <c r="A210" s="958">
        <v>203</v>
      </c>
      <c r="B210" s="960">
        <v>53.4</v>
      </c>
      <c r="C210" s="960">
        <v>31.8</v>
      </c>
      <c r="D210" s="960"/>
      <c r="E210" s="960"/>
      <c r="F210" s="960">
        <v>32.04</v>
      </c>
      <c r="G210" s="960">
        <v>19.079999999999998</v>
      </c>
      <c r="H210" s="960">
        <v>42.72</v>
      </c>
      <c r="I210" s="960">
        <v>25.44</v>
      </c>
      <c r="J210" s="960">
        <v>92.05</v>
      </c>
      <c r="K210" s="960">
        <v>55.8</v>
      </c>
      <c r="L210" s="962"/>
      <c r="M210" s="962"/>
      <c r="N210" s="962">
        <v>64.08</v>
      </c>
      <c r="O210" s="962">
        <v>38.159999999999997</v>
      </c>
      <c r="P210" s="962">
        <v>85.44</v>
      </c>
      <c r="Q210" s="962">
        <v>50.88</v>
      </c>
      <c r="R210" s="962"/>
      <c r="S210" s="962"/>
      <c r="T210" s="962"/>
      <c r="U210" s="962"/>
      <c r="V210" s="962"/>
      <c r="W210" s="962"/>
    </row>
    <row r="211" spans="1:23" ht="15.75" customHeight="1" x14ac:dyDescent="0.2">
      <c r="A211" s="958">
        <v>204</v>
      </c>
      <c r="B211" s="960">
        <v>53.46</v>
      </c>
      <c r="C211" s="960">
        <v>31.83</v>
      </c>
      <c r="D211" s="960"/>
      <c r="E211" s="960"/>
      <c r="F211" s="960">
        <v>32.08</v>
      </c>
      <c r="G211" s="960">
        <v>19.100000000000001</v>
      </c>
      <c r="H211" s="960">
        <v>42.77</v>
      </c>
      <c r="I211" s="960">
        <v>25.46</v>
      </c>
      <c r="J211" s="960">
        <v>92.05</v>
      </c>
      <c r="K211" s="960">
        <v>55.8</v>
      </c>
      <c r="L211" s="962"/>
      <c r="M211" s="962"/>
      <c r="N211" s="962">
        <v>64.16</v>
      </c>
      <c r="O211" s="962">
        <v>38.200000000000003</v>
      </c>
      <c r="P211" s="962">
        <v>85.54</v>
      </c>
      <c r="Q211" s="962">
        <v>50.92</v>
      </c>
      <c r="R211" s="962"/>
      <c r="S211" s="962"/>
      <c r="T211" s="962"/>
      <c r="U211" s="962"/>
      <c r="V211" s="962"/>
      <c r="W211" s="962"/>
    </row>
    <row r="212" spans="1:23" ht="15.75" customHeight="1" x14ac:dyDescent="0.2">
      <c r="A212" s="958">
        <v>205</v>
      </c>
      <c r="B212" s="960">
        <v>53.51</v>
      </c>
      <c r="C212" s="960">
        <v>31.86</v>
      </c>
      <c r="D212" s="960"/>
      <c r="E212" s="960"/>
      <c r="F212" s="960">
        <v>32.11</v>
      </c>
      <c r="G212" s="960">
        <v>19.12</v>
      </c>
      <c r="H212" s="960">
        <v>42.81</v>
      </c>
      <c r="I212" s="960">
        <v>25.49</v>
      </c>
      <c r="J212" s="960">
        <v>92.05</v>
      </c>
      <c r="K212" s="960">
        <v>55.8</v>
      </c>
      <c r="L212" s="962"/>
      <c r="M212" s="962"/>
      <c r="N212" s="962">
        <v>64.22</v>
      </c>
      <c r="O212" s="962">
        <v>38.24</v>
      </c>
      <c r="P212" s="962">
        <v>85.62</v>
      </c>
      <c r="Q212" s="962">
        <v>50.98</v>
      </c>
      <c r="R212" s="962"/>
      <c r="S212" s="962"/>
      <c r="T212" s="962"/>
      <c r="U212" s="962"/>
      <c r="V212" s="962"/>
      <c r="W212" s="962"/>
    </row>
    <row r="213" spans="1:23" ht="15.75" customHeight="1" x14ac:dyDescent="0.2">
      <c r="A213" s="958">
        <v>206</v>
      </c>
      <c r="B213" s="960">
        <v>53.56</v>
      </c>
      <c r="C213" s="960">
        <v>31.89</v>
      </c>
      <c r="D213" s="960"/>
      <c r="E213" s="960"/>
      <c r="F213" s="960">
        <v>32.14</v>
      </c>
      <c r="G213" s="960">
        <v>19.13</v>
      </c>
      <c r="H213" s="960">
        <v>42.85</v>
      </c>
      <c r="I213" s="960">
        <v>25.51</v>
      </c>
      <c r="J213" s="960">
        <v>92.05</v>
      </c>
      <c r="K213" s="960">
        <v>55.8</v>
      </c>
      <c r="L213" s="962"/>
      <c r="M213" s="962"/>
      <c r="N213" s="962">
        <v>64.28</v>
      </c>
      <c r="O213" s="962">
        <v>38.26</v>
      </c>
      <c r="P213" s="962">
        <v>85.7</v>
      </c>
      <c r="Q213" s="962">
        <v>51.02</v>
      </c>
      <c r="R213" s="962"/>
      <c r="S213" s="962"/>
      <c r="T213" s="962"/>
      <c r="U213" s="962"/>
      <c r="V213" s="962"/>
      <c r="W213" s="962"/>
    </row>
    <row r="214" spans="1:23" ht="15.75" customHeight="1" x14ac:dyDescent="0.2">
      <c r="A214" s="958">
        <v>207</v>
      </c>
      <c r="B214" s="960">
        <v>53.61</v>
      </c>
      <c r="C214" s="960">
        <v>31.92</v>
      </c>
      <c r="D214" s="960"/>
      <c r="E214" s="960"/>
      <c r="F214" s="960">
        <v>32.17</v>
      </c>
      <c r="G214" s="960">
        <v>19.149999999999999</v>
      </c>
      <c r="H214" s="960">
        <v>42.89</v>
      </c>
      <c r="I214" s="960">
        <v>25.54</v>
      </c>
      <c r="J214" s="960">
        <v>92.05</v>
      </c>
      <c r="K214" s="960">
        <v>55.8</v>
      </c>
      <c r="L214" s="962"/>
      <c r="M214" s="962"/>
      <c r="N214" s="962">
        <v>64.34</v>
      </c>
      <c r="O214" s="962">
        <v>38.299999999999997</v>
      </c>
      <c r="P214" s="962">
        <v>85.78</v>
      </c>
      <c r="Q214" s="962">
        <v>51.08</v>
      </c>
      <c r="R214" s="962"/>
      <c r="S214" s="962"/>
      <c r="T214" s="962"/>
      <c r="U214" s="962"/>
      <c r="V214" s="962"/>
      <c r="W214" s="962"/>
    </row>
    <row r="215" spans="1:23" ht="15.75" customHeight="1" x14ac:dyDescent="0.2">
      <c r="A215" s="958">
        <v>208</v>
      </c>
      <c r="B215" s="960">
        <v>53.67</v>
      </c>
      <c r="C215" s="960">
        <v>31.95</v>
      </c>
      <c r="D215" s="960"/>
      <c r="E215" s="960"/>
      <c r="F215" s="960">
        <v>32.200000000000003</v>
      </c>
      <c r="G215" s="960">
        <v>19.170000000000002</v>
      </c>
      <c r="H215" s="960">
        <v>42.94</v>
      </c>
      <c r="I215" s="960">
        <v>25.56</v>
      </c>
      <c r="J215" s="960">
        <v>92.05</v>
      </c>
      <c r="K215" s="960">
        <v>55.8</v>
      </c>
      <c r="L215" s="962"/>
      <c r="M215" s="962"/>
      <c r="N215" s="962">
        <v>64.400000000000006</v>
      </c>
      <c r="O215" s="962">
        <v>38.340000000000003</v>
      </c>
      <c r="P215" s="962">
        <v>85.88</v>
      </c>
      <c r="Q215" s="962">
        <v>51.12</v>
      </c>
      <c r="R215" s="962"/>
      <c r="S215" s="962"/>
      <c r="T215" s="962"/>
      <c r="U215" s="962"/>
      <c r="V215" s="962"/>
      <c r="W215" s="962"/>
    </row>
    <row r="216" spans="1:23" ht="15.75" customHeight="1" x14ac:dyDescent="0.2">
      <c r="A216" s="958">
        <v>209</v>
      </c>
      <c r="B216" s="960">
        <v>53.72</v>
      </c>
      <c r="C216" s="960">
        <v>31.98</v>
      </c>
      <c r="D216" s="960"/>
      <c r="E216" s="960"/>
      <c r="F216" s="960">
        <v>32.229999999999997</v>
      </c>
      <c r="G216" s="960">
        <v>19.190000000000001</v>
      </c>
      <c r="H216" s="960">
        <v>42.98</v>
      </c>
      <c r="I216" s="960">
        <v>25.58</v>
      </c>
      <c r="J216" s="960">
        <v>92.05</v>
      </c>
      <c r="K216" s="960">
        <v>55.8</v>
      </c>
      <c r="L216" s="962"/>
      <c r="M216" s="962"/>
      <c r="N216" s="962">
        <v>64.459999999999994</v>
      </c>
      <c r="O216" s="962">
        <v>38.380000000000003</v>
      </c>
      <c r="P216" s="962">
        <v>85.96</v>
      </c>
      <c r="Q216" s="962">
        <v>51.16</v>
      </c>
      <c r="R216" s="962"/>
      <c r="S216" s="962"/>
      <c r="T216" s="962"/>
      <c r="U216" s="962"/>
      <c r="V216" s="962"/>
      <c r="W216" s="962"/>
    </row>
    <row r="217" spans="1:23" ht="15.75" customHeight="1" x14ac:dyDescent="0.2">
      <c r="A217" s="958">
        <v>210</v>
      </c>
      <c r="B217" s="960">
        <v>53.77</v>
      </c>
      <c r="C217" s="960">
        <v>32.01</v>
      </c>
      <c r="D217" s="960"/>
      <c r="E217" s="960"/>
      <c r="F217" s="960">
        <v>32.26</v>
      </c>
      <c r="G217" s="960">
        <v>19.21</v>
      </c>
      <c r="H217" s="960">
        <v>43.02</v>
      </c>
      <c r="I217" s="960">
        <v>25.61</v>
      </c>
      <c r="J217" s="960">
        <v>92.05</v>
      </c>
      <c r="K217" s="960">
        <v>55.8</v>
      </c>
      <c r="L217" s="962"/>
      <c r="M217" s="962"/>
      <c r="N217" s="962">
        <v>64.52</v>
      </c>
      <c r="O217" s="962">
        <v>38.42</v>
      </c>
      <c r="P217" s="962">
        <v>86.04</v>
      </c>
      <c r="Q217" s="962">
        <v>51.22</v>
      </c>
      <c r="R217" s="962"/>
      <c r="S217" s="962"/>
      <c r="T217" s="962"/>
      <c r="U217" s="962"/>
      <c r="V217" s="962"/>
      <c r="W217" s="962"/>
    </row>
    <row r="218" spans="1:23" ht="15.75" customHeight="1" x14ac:dyDescent="0.2">
      <c r="A218" s="958">
        <v>211</v>
      </c>
      <c r="B218" s="960">
        <v>53.82</v>
      </c>
      <c r="C218" s="960">
        <v>32.049999999999997</v>
      </c>
      <c r="D218" s="960"/>
      <c r="E218" s="960"/>
      <c r="F218" s="960">
        <v>32.29</v>
      </c>
      <c r="G218" s="960">
        <v>19.23</v>
      </c>
      <c r="H218" s="960">
        <v>43.06</v>
      </c>
      <c r="I218" s="960">
        <v>25.64</v>
      </c>
      <c r="J218" s="960">
        <v>92.05</v>
      </c>
      <c r="K218" s="960">
        <v>55.8</v>
      </c>
      <c r="L218" s="962"/>
      <c r="M218" s="962"/>
      <c r="N218" s="962">
        <v>64.58</v>
      </c>
      <c r="O218" s="962">
        <v>38.46</v>
      </c>
      <c r="P218" s="962">
        <v>86.12</v>
      </c>
      <c r="Q218" s="962">
        <v>51.28</v>
      </c>
      <c r="R218" s="962"/>
      <c r="S218" s="962"/>
      <c r="T218" s="962"/>
      <c r="U218" s="962"/>
      <c r="V218" s="962"/>
      <c r="W218" s="962"/>
    </row>
    <row r="219" spans="1:23" ht="15.75" customHeight="1" x14ac:dyDescent="0.2">
      <c r="A219" s="958">
        <v>212</v>
      </c>
      <c r="B219" s="960">
        <v>53.88</v>
      </c>
      <c r="C219" s="960">
        <v>32.08</v>
      </c>
      <c r="D219" s="960"/>
      <c r="E219" s="960"/>
      <c r="F219" s="960">
        <v>32.33</v>
      </c>
      <c r="G219" s="960">
        <v>19.25</v>
      </c>
      <c r="H219" s="960">
        <v>43.1</v>
      </c>
      <c r="I219" s="960">
        <v>25.66</v>
      </c>
      <c r="J219" s="960">
        <v>92.05</v>
      </c>
      <c r="K219" s="960">
        <v>55.8</v>
      </c>
      <c r="L219" s="962"/>
      <c r="M219" s="962"/>
      <c r="N219" s="962">
        <v>64.66</v>
      </c>
      <c r="O219" s="962">
        <v>38.5</v>
      </c>
      <c r="P219" s="962">
        <v>86.2</v>
      </c>
      <c r="Q219" s="962">
        <v>51.32</v>
      </c>
      <c r="R219" s="962"/>
      <c r="S219" s="962"/>
      <c r="T219" s="962"/>
      <c r="U219" s="962"/>
      <c r="V219" s="962"/>
      <c r="W219" s="962"/>
    </row>
    <row r="220" spans="1:23" ht="15.75" customHeight="1" x14ac:dyDescent="0.2">
      <c r="A220" s="958">
        <v>213</v>
      </c>
      <c r="B220" s="960">
        <v>53.93</v>
      </c>
      <c r="C220" s="960">
        <v>32.11</v>
      </c>
      <c r="D220" s="960"/>
      <c r="E220" s="960"/>
      <c r="F220" s="960">
        <v>32.36</v>
      </c>
      <c r="G220" s="960">
        <v>19.27</v>
      </c>
      <c r="H220" s="960">
        <v>43.14</v>
      </c>
      <c r="I220" s="960">
        <v>25.69</v>
      </c>
      <c r="J220" s="960">
        <v>92.05</v>
      </c>
      <c r="K220" s="960">
        <v>55.8</v>
      </c>
      <c r="L220" s="962"/>
      <c r="M220" s="962"/>
      <c r="N220" s="962">
        <v>64.72</v>
      </c>
      <c r="O220" s="962">
        <v>38.54</v>
      </c>
      <c r="P220" s="962">
        <v>86.28</v>
      </c>
      <c r="Q220" s="962">
        <v>51.38</v>
      </c>
      <c r="R220" s="962"/>
      <c r="S220" s="962"/>
      <c r="T220" s="962"/>
      <c r="U220" s="962"/>
      <c r="V220" s="962"/>
      <c r="W220" s="962"/>
    </row>
    <row r="221" spans="1:23" ht="15.75" customHeight="1" x14ac:dyDescent="0.2">
      <c r="A221" s="958">
        <v>214</v>
      </c>
      <c r="B221" s="960">
        <v>53.98</v>
      </c>
      <c r="C221" s="960">
        <v>32.14</v>
      </c>
      <c r="D221" s="960"/>
      <c r="E221" s="960"/>
      <c r="F221" s="960">
        <v>32.39</v>
      </c>
      <c r="G221" s="960">
        <v>19.28</v>
      </c>
      <c r="H221" s="960">
        <v>43.18</v>
      </c>
      <c r="I221" s="960">
        <v>25.71</v>
      </c>
      <c r="J221" s="960">
        <v>92.05</v>
      </c>
      <c r="K221" s="960">
        <v>55.8</v>
      </c>
      <c r="L221" s="962"/>
      <c r="M221" s="962"/>
      <c r="N221" s="962">
        <v>64.78</v>
      </c>
      <c r="O221" s="962">
        <v>38.56</v>
      </c>
      <c r="P221" s="962">
        <v>86.36</v>
      </c>
      <c r="Q221" s="962">
        <v>51.42</v>
      </c>
      <c r="R221" s="962"/>
      <c r="S221" s="962"/>
      <c r="T221" s="962"/>
      <c r="U221" s="962"/>
      <c r="V221" s="962"/>
      <c r="W221" s="962"/>
    </row>
    <row r="222" spans="1:23" ht="15.75" customHeight="1" x14ac:dyDescent="0.2">
      <c r="A222" s="958">
        <v>215</v>
      </c>
      <c r="B222" s="960">
        <v>54.04</v>
      </c>
      <c r="C222" s="960">
        <v>32.17</v>
      </c>
      <c r="D222" s="960"/>
      <c r="E222" s="960"/>
      <c r="F222" s="960">
        <v>32.42</v>
      </c>
      <c r="G222" s="960">
        <v>19.3</v>
      </c>
      <c r="H222" s="960">
        <v>43.23</v>
      </c>
      <c r="I222" s="960">
        <v>25.74</v>
      </c>
      <c r="J222" s="960">
        <v>92.05</v>
      </c>
      <c r="K222" s="960">
        <v>55.8</v>
      </c>
      <c r="L222" s="962"/>
      <c r="M222" s="962"/>
      <c r="N222" s="962">
        <v>64.84</v>
      </c>
      <c r="O222" s="962">
        <v>38.6</v>
      </c>
      <c r="P222" s="962">
        <v>86.46</v>
      </c>
      <c r="Q222" s="962">
        <v>51.48</v>
      </c>
      <c r="R222" s="962"/>
      <c r="S222" s="962"/>
      <c r="T222" s="962"/>
      <c r="U222" s="962"/>
      <c r="V222" s="962"/>
      <c r="W222" s="962"/>
    </row>
    <row r="223" spans="1:23" ht="15.75" customHeight="1" x14ac:dyDescent="0.2">
      <c r="A223" s="958">
        <v>216</v>
      </c>
      <c r="B223" s="960">
        <v>54.09</v>
      </c>
      <c r="C223" s="960">
        <v>32.200000000000003</v>
      </c>
      <c r="D223" s="960"/>
      <c r="E223" s="960"/>
      <c r="F223" s="960">
        <v>32.450000000000003</v>
      </c>
      <c r="G223" s="960">
        <v>19.32</v>
      </c>
      <c r="H223" s="960">
        <v>43.27</v>
      </c>
      <c r="I223" s="960">
        <v>25.76</v>
      </c>
      <c r="J223" s="960">
        <v>92.05</v>
      </c>
      <c r="K223" s="960">
        <v>55.8</v>
      </c>
      <c r="L223" s="962"/>
      <c r="M223" s="962"/>
      <c r="N223" s="962">
        <v>64.900000000000006</v>
      </c>
      <c r="O223" s="962">
        <v>38.64</v>
      </c>
      <c r="P223" s="962">
        <v>86.54</v>
      </c>
      <c r="Q223" s="962">
        <v>51.52</v>
      </c>
      <c r="R223" s="962"/>
      <c r="S223" s="962"/>
      <c r="T223" s="962"/>
      <c r="U223" s="962"/>
      <c r="V223" s="962"/>
      <c r="W223" s="962"/>
    </row>
    <row r="224" spans="1:23" ht="15.75" customHeight="1" x14ac:dyDescent="0.2">
      <c r="A224" s="958">
        <v>217</v>
      </c>
      <c r="B224" s="960">
        <v>54.14</v>
      </c>
      <c r="C224" s="960">
        <v>32.229999999999997</v>
      </c>
      <c r="D224" s="960"/>
      <c r="E224" s="960"/>
      <c r="F224" s="960">
        <v>32.479999999999997</v>
      </c>
      <c r="G224" s="960">
        <v>19.34</v>
      </c>
      <c r="H224" s="960">
        <v>43.31</v>
      </c>
      <c r="I224" s="960">
        <v>25.78</v>
      </c>
      <c r="J224" s="960">
        <v>92.05</v>
      </c>
      <c r="K224" s="960">
        <v>55.8</v>
      </c>
      <c r="L224" s="962"/>
      <c r="M224" s="962"/>
      <c r="N224" s="962">
        <v>64.959999999999994</v>
      </c>
      <c r="O224" s="962">
        <v>38.68</v>
      </c>
      <c r="P224" s="962">
        <v>86.62</v>
      </c>
      <c r="Q224" s="962">
        <v>51.56</v>
      </c>
      <c r="R224" s="962"/>
      <c r="S224" s="962"/>
      <c r="T224" s="962"/>
      <c r="U224" s="962"/>
      <c r="V224" s="962"/>
      <c r="W224" s="962"/>
    </row>
    <row r="225" spans="1:23" ht="15.75" customHeight="1" x14ac:dyDescent="0.2">
      <c r="A225" s="958">
        <v>218</v>
      </c>
      <c r="B225" s="960">
        <v>54.19</v>
      </c>
      <c r="C225" s="960">
        <v>32.26</v>
      </c>
      <c r="D225" s="960"/>
      <c r="E225" s="960"/>
      <c r="F225" s="960">
        <v>32.51</v>
      </c>
      <c r="G225" s="960">
        <v>19.36</v>
      </c>
      <c r="H225" s="960">
        <v>43.35</v>
      </c>
      <c r="I225" s="960">
        <v>25.81</v>
      </c>
      <c r="J225" s="960">
        <v>92.05</v>
      </c>
      <c r="K225" s="960">
        <v>55.8</v>
      </c>
      <c r="L225" s="962"/>
      <c r="M225" s="962"/>
      <c r="N225" s="962">
        <v>65.02</v>
      </c>
      <c r="O225" s="962">
        <v>38.72</v>
      </c>
      <c r="P225" s="962">
        <v>86.7</v>
      </c>
      <c r="Q225" s="962">
        <v>51.62</v>
      </c>
      <c r="R225" s="962"/>
      <c r="S225" s="962"/>
      <c r="T225" s="962"/>
      <c r="U225" s="962"/>
      <c r="V225" s="962"/>
      <c r="W225" s="962"/>
    </row>
    <row r="226" spans="1:23" ht="15.75" customHeight="1" x14ac:dyDescent="0.2">
      <c r="A226" s="958">
        <v>219</v>
      </c>
      <c r="B226" s="960">
        <v>54.25</v>
      </c>
      <c r="C226" s="960">
        <v>32.29</v>
      </c>
      <c r="D226" s="960"/>
      <c r="E226" s="960"/>
      <c r="F226" s="960">
        <v>32.549999999999997</v>
      </c>
      <c r="G226" s="960">
        <v>19.37</v>
      </c>
      <c r="H226" s="960">
        <v>43.4</v>
      </c>
      <c r="I226" s="960">
        <v>25.83</v>
      </c>
      <c r="J226" s="960">
        <v>92.05</v>
      </c>
      <c r="K226" s="960">
        <v>55.8</v>
      </c>
      <c r="L226" s="962"/>
      <c r="M226" s="962"/>
      <c r="N226" s="962">
        <v>65.099999999999994</v>
      </c>
      <c r="O226" s="962">
        <v>38.74</v>
      </c>
      <c r="P226" s="962">
        <v>86.8</v>
      </c>
      <c r="Q226" s="962">
        <v>51.66</v>
      </c>
      <c r="R226" s="962"/>
      <c r="S226" s="962"/>
      <c r="T226" s="962"/>
      <c r="U226" s="962"/>
      <c r="V226" s="962"/>
      <c r="W226" s="962"/>
    </row>
    <row r="227" spans="1:23" ht="15.75" customHeight="1" x14ac:dyDescent="0.2">
      <c r="A227" s="958">
        <v>220</v>
      </c>
      <c r="B227" s="960">
        <v>54.3</v>
      </c>
      <c r="C227" s="960">
        <v>32.32</v>
      </c>
      <c r="D227" s="960"/>
      <c r="E227" s="960"/>
      <c r="F227" s="960">
        <v>32.58</v>
      </c>
      <c r="G227" s="960">
        <v>19.39</v>
      </c>
      <c r="H227" s="960">
        <v>43.44</v>
      </c>
      <c r="I227" s="960">
        <v>25.86</v>
      </c>
      <c r="J227" s="960">
        <v>92.05</v>
      </c>
      <c r="K227" s="960">
        <v>55.8</v>
      </c>
      <c r="L227" s="962"/>
      <c r="M227" s="962"/>
      <c r="N227" s="962">
        <v>65.16</v>
      </c>
      <c r="O227" s="962">
        <v>38.78</v>
      </c>
      <c r="P227" s="962">
        <v>86.88</v>
      </c>
      <c r="Q227" s="962">
        <v>51.72</v>
      </c>
      <c r="R227" s="962"/>
      <c r="S227" s="962"/>
      <c r="T227" s="962"/>
      <c r="U227" s="962"/>
      <c r="V227" s="962"/>
      <c r="W227" s="962"/>
    </row>
    <row r="228" spans="1:23" ht="15.75" customHeight="1" x14ac:dyDescent="0.2">
      <c r="A228" s="958">
        <v>221</v>
      </c>
      <c r="B228" s="960">
        <v>54.35</v>
      </c>
      <c r="C228" s="960">
        <v>32.36</v>
      </c>
      <c r="D228" s="960"/>
      <c r="E228" s="960"/>
      <c r="F228" s="960">
        <v>32.61</v>
      </c>
      <c r="G228" s="960">
        <v>19.420000000000002</v>
      </c>
      <c r="H228" s="960">
        <v>43.48</v>
      </c>
      <c r="I228" s="960">
        <v>25.89</v>
      </c>
      <c r="J228" s="960">
        <v>92.05</v>
      </c>
      <c r="K228" s="960">
        <v>55.8</v>
      </c>
      <c r="L228" s="962"/>
      <c r="M228" s="962"/>
      <c r="N228" s="962">
        <v>65.22</v>
      </c>
      <c r="O228" s="962">
        <v>38.840000000000003</v>
      </c>
      <c r="P228" s="962">
        <v>86.96</v>
      </c>
      <c r="Q228" s="962">
        <v>51.78</v>
      </c>
      <c r="R228" s="962"/>
      <c r="S228" s="962"/>
      <c r="T228" s="962"/>
      <c r="U228" s="962"/>
      <c r="V228" s="962"/>
      <c r="W228" s="962"/>
    </row>
    <row r="229" spans="1:23" ht="15.75" customHeight="1" x14ac:dyDescent="0.2">
      <c r="A229" s="958">
        <v>222</v>
      </c>
      <c r="B229" s="960">
        <v>54.4</v>
      </c>
      <c r="C229" s="960">
        <v>32.39</v>
      </c>
      <c r="D229" s="960"/>
      <c r="E229" s="960"/>
      <c r="F229" s="960">
        <v>32.64</v>
      </c>
      <c r="G229" s="960">
        <v>19.43</v>
      </c>
      <c r="H229" s="960">
        <v>43.52</v>
      </c>
      <c r="I229" s="960">
        <v>25.91</v>
      </c>
      <c r="J229" s="960">
        <v>92.05</v>
      </c>
      <c r="K229" s="960">
        <v>55.8</v>
      </c>
      <c r="L229" s="962"/>
      <c r="M229" s="962"/>
      <c r="N229" s="962">
        <v>65.28</v>
      </c>
      <c r="O229" s="962">
        <v>38.86</v>
      </c>
      <c r="P229" s="962">
        <v>87.04</v>
      </c>
      <c r="Q229" s="962">
        <v>51.82</v>
      </c>
      <c r="R229" s="962"/>
      <c r="S229" s="962"/>
      <c r="T229" s="962"/>
      <c r="U229" s="962"/>
      <c r="V229" s="962"/>
      <c r="W229" s="962"/>
    </row>
    <row r="230" spans="1:23" ht="15.75" customHeight="1" x14ac:dyDescent="0.2">
      <c r="A230" s="958">
        <v>223</v>
      </c>
      <c r="B230" s="960">
        <v>54.46</v>
      </c>
      <c r="C230" s="960">
        <v>32.42</v>
      </c>
      <c r="D230" s="960"/>
      <c r="E230" s="960"/>
      <c r="F230" s="960">
        <v>32.68</v>
      </c>
      <c r="G230" s="960">
        <v>19.45</v>
      </c>
      <c r="H230" s="960">
        <v>43.57</v>
      </c>
      <c r="I230" s="960">
        <v>25.94</v>
      </c>
      <c r="J230" s="960">
        <v>92.05</v>
      </c>
      <c r="K230" s="960">
        <v>55.8</v>
      </c>
      <c r="L230" s="962"/>
      <c r="M230" s="962"/>
      <c r="N230" s="962">
        <v>65.36</v>
      </c>
      <c r="O230" s="962">
        <v>38.9</v>
      </c>
      <c r="P230" s="962">
        <v>87.14</v>
      </c>
      <c r="Q230" s="962">
        <v>51.88</v>
      </c>
      <c r="R230" s="962"/>
      <c r="S230" s="962"/>
      <c r="T230" s="962"/>
      <c r="U230" s="962"/>
      <c r="V230" s="962"/>
      <c r="W230" s="962"/>
    </row>
    <row r="231" spans="1:23" ht="15.75" customHeight="1" x14ac:dyDescent="0.2">
      <c r="A231" s="958">
        <v>224</v>
      </c>
      <c r="B231" s="960">
        <v>54.51</v>
      </c>
      <c r="C231" s="960">
        <v>32.450000000000003</v>
      </c>
      <c r="D231" s="960"/>
      <c r="E231" s="960"/>
      <c r="F231" s="960">
        <v>32.71</v>
      </c>
      <c r="G231" s="960">
        <v>19.47</v>
      </c>
      <c r="H231" s="960">
        <v>43.61</v>
      </c>
      <c r="I231" s="960">
        <v>25.96</v>
      </c>
      <c r="J231" s="960">
        <v>92.05</v>
      </c>
      <c r="K231" s="960">
        <v>55.8</v>
      </c>
      <c r="L231" s="962"/>
      <c r="M231" s="962"/>
      <c r="N231" s="962">
        <v>65.42</v>
      </c>
      <c r="O231" s="962">
        <v>38.94</v>
      </c>
      <c r="P231" s="962">
        <v>87.22</v>
      </c>
      <c r="Q231" s="962">
        <v>51.92</v>
      </c>
      <c r="R231" s="962"/>
      <c r="S231" s="962"/>
      <c r="T231" s="962"/>
      <c r="U231" s="962"/>
      <c r="V231" s="962"/>
      <c r="W231" s="962"/>
    </row>
    <row r="232" spans="1:23" ht="15.75" customHeight="1" x14ac:dyDescent="0.2">
      <c r="A232" s="958">
        <v>225</v>
      </c>
      <c r="B232" s="960">
        <v>54.56</v>
      </c>
      <c r="C232" s="960">
        <v>32.479999999999997</v>
      </c>
      <c r="D232" s="960"/>
      <c r="E232" s="960"/>
      <c r="F232" s="960">
        <v>32.74</v>
      </c>
      <c r="G232" s="960">
        <v>19.489999999999998</v>
      </c>
      <c r="H232" s="960">
        <v>43.65</v>
      </c>
      <c r="I232" s="960">
        <v>25.98</v>
      </c>
      <c r="J232" s="960">
        <v>92.05</v>
      </c>
      <c r="K232" s="960">
        <v>55.8</v>
      </c>
      <c r="L232" s="962"/>
      <c r="M232" s="962"/>
      <c r="N232" s="962">
        <v>65.48</v>
      </c>
      <c r="O232" s="962">
        <v>38.979999999999997</v>
      </c>
      <c r="P232" s="962">
        <v>87.3</v>
      </c>
      <c r="Q232" s="962">
        <v>51.96</v>
      </c>
      <c r="R232" s="962"/>
      <c r="S232" s="962"/>
      <c r="T232" s="962"/>
      <c r="U232" s="962"/>
      <c r="V232" s="962"/>
      <c r="W232" s="962"/>
    </row>
    <row r="233" spans="1:23" ht="15.75" customHeight="1" x14ac:dyDescent="0.2">
      <c r="A233" s="958">
        <v>226</v>
      </c>
      <c r="B233" s="960">
        <v>54.61</v>
      </c>
      <c r="C233" s="960">
        <v>32.51</v>
      </c>
      <c r="D233" s="960"/>
      <c r="E233" s="960"/>
      <c r="F233" s="960">
        <v>32.770000000000003</v>
      </c>
      <c r="G233" s="960">
        <v>19.510000000000002</v>
      </c>
      <c r="H233" s="960">
        <v>43.69</v>
      </c>
      <c r="I233" s="960">
        <v>26.01</v>
      </c>
      <c r="J233" s="960">
        <v>92.05</v>
      </c>
      <c r="K233" s="960">
        <v>55.8</v>
      </c>
      <c r="L233" s="962"/>
      <c r="M233" s="962"/>
      <c r="N233" s="962">
        <v>65.540000000000006</v>
      </c>
      <c r="O233" s="962">
        <v>39.020000000000003</v>
      </c>
      <c r="P233" s="962">
        <v>87.38</v>
      </c>
      <c r="Q233" s="962">
        <v>52.02</v>
      </c>
      <c r="R233" s="962"/>
      <c r="S233" s="962"/>
      <c r="T233" s="962"/>
      <c r="U233" s="962"/>
      <c r="V233" s="962"/>
      <c r="W233" s="962"/>
    </row>
    <row r="234" spans="1:23" ht="15.75" customHeight="1" x14ac:dyDescent="0.2">
      <c r="A234" s="958">
        <v>227</v>
      </c>
      <c r="B234" s="960">
        <v>54.67</v>
      </c>
      <c r="C234" s="960">
        <v>32.54</v>
      </c>
      <c r="D234" s="960"/>
      <c r="E234" s="960"/>
      <c r="F234" s="960">
        <v>32.799999999999997</v>
      </c>
      <c r="G234" s="960">
        <v>19.52</v>
      </c>
      <c r="H234" s="960">
        <v>43.74</v>
      </c>
      <c r="I234" s="960">
        <v>26.03</v>
      </c>
      <c r="J234" s="960">
        <v>92.05</v>
      </c>
      <c r="K234" s="960">
        <v>55.8</v>
      </c>
      <c r="L234" s="962"/>
      <c r="M234" s="962"/>
      <c r="N234" s="962">
        <v>65.599999999999994</v>
      </c>
      <c r="O234" s="962">
        <v>39.04</v>
      </c>
      <c r="P234" s="962">
        <v>87.48</v>
      </c>
      <c r="Q234" s="962">
        <v>52.06</v>
      </c>
      <c r="R234" s="962"/>
      <c r="S234" s="962"/>
      <c r="T234" s="962"/>
      <c r="U234" s="962"/>
      <c r="V234" s="962"/>
      <c r="W234" s="962"/>
    </row>
    <row r="235" spans="1:23" ht="15.75" customHeight="1" x14ac:dyDescent="0.2">
      <c r="A235" s="958">
        <v>228</v>
      </c>
      <c r="B235" s="960">
        <v>54.72</v>
      </c>
      <c r="C235" s="960">
        <v>32.57</v>
      </c>
      <c r="D235" s="960"/>
      <c r="E235" s="960"/>
      <c r="F235" s="960">
        <v>32.83</v>
      </c>
      <c r="G235" s="960">
        <v>19.54</v>
      </c>
      <c r="H235" s="960">
        <v>43.78</v>
      </c>
      <c r="I235" s="960">
        <v>26.06</v>
      </c>
      <c r="J235" s="960">
        <v>92.05</v>
      </c>
      <c r="K235" s="960">
        <v>55.8</v>
      </c>
      <c r="L235" s="962"/>
      <c r="M235" s="962"/>
      <c r="N235" s="962">
        <v>65.66</v>
      </c>
      <c r="O235" s="962">
        <v>39.08</v>
      </c>
      <c r="P235" s="962">
        <v>87.56</v>
      </c>
      <c r="Q235" s="962">
        <v>52.12</v>
      </c>
      <c r="R235" s="962"/>
      <c r="S235" s="962"/>
      <c r="T235" s="962"/>
      <c r="U235" s="962"/>
      <c r="V235" s="962"/>
      <c r="W235" s="962"/>
    </row>
    <row r="236" spans="1:23" ht="15.75" customHeight="1" x14ac:dyDescent="0.2">
      <c r="A236" s="958">
        <v>229</v>
      </c>
      <c r="B236" s="960">
        <v>54.77</v>
      </c>
      <c r="C236" s="960">
        <v>32.6</v>
      </c>
      <c r="D236" s="960"/>
      <c r="E236" s="960"/>
      <c r="F236" s="960">
        <v>32.86</v>
      </c>
      <c r="G236" s="960">
        <v>19.559999999999999</v>
      </c>
      <c r="H236" s="960">
        <v>43.82</v>
      </c>
      <c r="I236" s="960">
        <v>26.08</v>
      </c>
      <c r="J236" s="960">
        <v>92.05</v>
      </c>
      <c r="K236" s="960">
        <v>55.8</v>
      </c>
      <c r="L236" s="962"/>
      <c r="M236" s="962"/>
      <c r="N236" s="962">
        <v>65.72</v>
      </c>
      <c r="O236" s="962">
        <v>39.119999999999997</v>
      </c>
      <c r="P236" s="962">
        <v>87.64</v>
      </c>
      <c r="Q236" s="962">
        <v>52.16</v>
      </c>
      <c r="R236" s="962"/>
      <c r="S236" s="962"/>
      <c r="T236" s="962"/>
      <c r="U236" s="962"/>
      <c r="V236" s="962"/>
      <c r="W236" s="962"/>
    </row>
    <row r="237" spans="1:23" ht="15.75" customHeight="1" x14ac:dyDescent="0.2">
      <c r="A237" s="958">
        <v>230</v>
      </c>
      <c r="B237" s="960">
        <v>54.82</v>
      </c>
      <c r="C237" s="960">
        <v>32.630000000000003</v>
      </c>
      <c r="D237" s="960"/>
      <c r="E237" s="960"/>
      <c r="F237" s="960">
        <v>32.89</v>
      </c>
      <c r="G237" s="960">
        <v>19.579999999999998</v>
      </c>
      <c r="H237" s="960">
        <v>43.86</v>
      </c>
      <c r="I237" s="960">
        <v>26.1</v>
      </c>
      <c r="J237" s="960">
        <v>92.05</v>
      </c>
      <c r="K237" s="960">
        <v>55.8</v>
      </c>
      <c r="L237" s="962"/>
      <c r="M237" s="962"/>
      <c r="N237" s="962">
        <v>65.78</v>
      </c>
      <c r="O237" s="962">
        <v>39.159999999999997</v>
      </c>
      <c r="P237" s="962">
        <v>87.72</v>
      </c>
      <c r="Q237" s="962">
        <v>52.2</v>
      </c>
      <c r="R237" s="962"/>
      <c r="S237" s="962"/>
      <c r="T237" s="962"/>
      <c r="U237" s="962"/>
      <c r="V237" s="962"/>
      <c r="W237" s="962"/>
    </row>
    <row r="238" spans="1:23" ht="15.75" customHeight="1" x14ac:dyDescent="0.2">
      <c r="A238" s="958">
        <v>231</v>
      </c>
      <c r="B238" s="960">
        <v>54.88</v>
      </c>
      <c r="C238" s="960">
        <v>32.659999999999997</v>
      </c>
      <c r="D238" s="960"/>
      <c r="E238" s="960"/>
      <c r="F238" s="960">
        <v>32.93</v>
      </c>
      <c r="G238" s="960">
        <v>19.600000000000001</v>
      </c>
      <c r="H238" s="960">
        <v>43.9</v>
      </c>
      <c r="I238" s="960">
        <v>26.13</v>
      </c>
      <c r="J238" s="960">
        <v>92.05</v>
      </c>
      <c r="K238" s="960">
        <v>55.8</v>
      </c>
      <c r="L238" s="962"/>
      <c r="M238" s="962"/>
      <c r="N238" s="962">
        <v>65.86</v>
      </c>
      <c r="O238" s="962">
        <v>39.200000000000003</v>
      </c>
      <c r="P238" s="962">
        <v>87.8</v>
      </c>
      <c r="Q238" s="962">
        <v>52.26</v>
      </c>
      <c r="R238" s="962"/>
      <c r="S238" s="962"/>
      <c r="T238" s="962"/>
      <c r="U238" s="962"/>
      <c r="V238" s="962"/>
      <c r="W238" s="962"/>
    </row>
    <row r="239" spans="1:23" ht="15.75" customHeight="1" x14ac:dyDescent="0.2">
      <c r="A239" s="958">
        <v>232</v>
      </c>
      <c r="B239" s="960">
        <v>54.93</v>
      </c>
      <c r="C239" s="960">
        <v>32.700000000000003</v>
      </c>
      <c r="D239" s="960"/>
      <c r="E239" s="960"/>
      <c r="F239" s="960">
        <v>32.96</v>
      </c>
      <c r="G239" s="960">
        <v>19.62</v>
      </c>
      <c r="H239" s="960">
        <v>43.94</v>
      </c>
      <c r="I239" s="960">
        <v>26.16</v>
      </c>
      <c r="J239" s="960">
        <v>92.05</v>
      </c>
      <c r="K239" s="960">
        <v>55.8</v>
      </c>
      <c r="L239" s="962"/>
      <c r="M239" s="962"/>
      <c r="N239" s="962">
        <v>65.92</v>
      </c>
      <c r="O239" s="962">
        <v>39.24</v>
      </c>
      <c r="P239" s="962">
        <v>87.88</v>
      </c>
      <c r="Q239" s="962">
        <v>52.32</v>
      </c>
      <c r="R239" s="962"/>
      <c r="S239" s="962"/>
      <c r="T239" s="962"/>
      <c r="U239" s="962"/>
      <c r="V239" s="962"/>
      <c r="W239" s="962"/>
    </row>
    <row r="240" spans="1:23" ht="15.75" customHeight="1" x14ac:dyDescent="0.2">
      <c r="A240" s="958">
        <v>233</v>
      </c>
      <c r="B240" s="960">
        <v>54.98</v>
      </c>
      <c r="C240" s="960">
        <v>32.729999999999997</v>
      </c>
      <c r="D240" s="960"/>
      <c r="E240" s="960"/>
      <c r="F240" s="960">
        <v>32.99</v>
      </c>
      <c r="G240" s="960">
        <v>19.64</v>
      </c>
      <c r="H240" s="960">
        <v>43.98</v>
      </c>
      <c r="I240" s="960">
        <v>26.18</v>
      </c>
      <c r="J240" s="960">
        <v>92.05</v>
      </c>
      <c r="K240" s="960">
        <v>55.8</v>
      </c>
      <c r="L240" s="962"/>
      <c r="M240" s="962"/>
      <c r="N240" s="962">
        <v>65.98</v>
      </c>
      <c r="O240" s="962">
        <v>39.28</v>
      </c>
      <c r="P240" s="962">
        <v>87.96</v>
      </c>
      <c r="Q240" s="962">
        <v>52.36</v>
      </c>
      <c r="R240" s="962"/>
      <c r="S240" s="962"/>
      <c r="T240" s="962"/>
      <c r="U240" s="962"/>
      <c r="V240" s="962"/>
      <c r="W240" s="962"/>
    </row>
    <row r="241" spans="1:23" ht="15.75" customHeight="1" x14ac:dyDescent="0.2">
      <c r="A241" s="958">
        <v>234</v>
      </c>
      <c r="B241" s="960">
        <v>55.04</v>
      </c>
      <c r="C241" s="960">
        <v>32.76</v>
      </c>
      <c r="D241" s="960"/>
      <c r="E241" s="960"/>
      <c r="F241" s="960">
        <v>33.020000000000003</v>
      </c>
      <c r="G241" s="960">
        <v>19.66</v>
      </c>
      <c r="H241" s="960">
        <v>44.03</v>
      </c>
      <c r="I241" s="960">
        <v>26.21</v>
      </c>
      <c r="J241" s="960">
        <v>92.05</v>
      </c>
      <c r="K241" s="960">
        <v>55.8</v>
      </c>
      <c r="L241" s="962"/>
      <c r="M241" s="962"/>
      <c r="N241" s="962">
        <v>66.040000000000006</v>
      </c>
      <c r="O241" s="962">
        <v>39.32</v>
      </c>
      <c r="P241" s="962">
        <v>88.06</v>
      </c>
      <c r="Q241" s="962">
        <v>52.42</v>
      </c>
      <c r="R241" s="962"/>
      <c r="S241" s="962"/>
      <c r="T241" s="962"/>
      <c r="U241" s="962"/>
      <c r="V241" s="962"/>
      <c r="W241" s="962"/>
    </row>
    <row r="242" spans="1:23" ht="15.75" customHeight="1" x14ac:dyDescent="0.2">
      <c r="A242" s="958">
        <v>235</v>
      </c>
      <c r="B242" s="960">
        <v>55.09</v>
      </c>
      <c r="C242" s="960">
        <v>32.79</v>
      </c>
      <c r="D242" s="960"/>
      <c r="E242" s="960"/>
      <c r="F242" s="960">
        <v>33.049999999999997</v>
      </c>
      <c r="G242" s="960">
        <v>19.670000000000002</v>
      </c>
      <c r="H242" s="960">
        <v>44.07</v>
      </c>
      <c r="I242" s="960">
        <v>26.23</v>
      </c>
      <c r="J242" s="960">
        <v>92.05</v>
      </c>
      <c r="K242" s="960">
        <v>55.8</v>
      </c>
      <c r="L242" s="962"/>
      <c r="M242" s="962"/>
      <c r="N242" s="962">
        <v>66.099999999999994</v>
      </c>
      <c r="O242" s="962">
        <v>39.340000000000003</v>
      </c>
      <c r="P242" s="962">
        <v>88.14</v>
      </c>
      <c r="Q242" s="962">
        <v>52.46</v>
      </c>
      <c r="R242" s="962"/>
      <c r="S242" s="962"/>
      <c r="T242" s="962"/>
      <c r="U242" s="962"/>
      <c r="V242" s="962"/>
      <c r="W242" s="962"/>
    </row>
    <row r="243" spans="1:23" ht="15.75" customHeight="1" x14ac:dyDescent="0.2">
      <c r="A243" s="958">
        <v>236</v>
      </c>
      <c r="B243" s="960">
        <v>55.14</v>
      </c>
      <c r="C243" s="960">
        <v>32.82</v>
      </c>
      <c r="D243" s="960"/>
      <c r="E243" s="960"/>
      <c r="F243" s="960">
        <v>33.08</v>
      </c>
      <c r="G243" s="960">
        <v>19.690000000000001</v>
      </c>
      <c r="H243" s="960">
        <v>44.11</v>
      </c>
      <c r="I243" s="960">
        <v>26.26</v>
      </c>
      <c r="J243" s="960">
        <v>92.05</v>
      </c>
      <c r="K243" s="960">
        <v>55.8</v>
      </c>
      <c r="L243" s="962"/>
      <c r="M243" s="962"/>
      <c r="N243" s="962">
        <v>66.16</v>
      </c>
      <c r="O243" s="962">
        <v>39.380000000000003</v>
      </c>
      <c r="P243" s="962">
        <v>88.22</v>
      </c>
      <c r="Q243" s="962">
        <v>52.52</v>
      </c>
      <c r="R243" s="962"/>
      <c r="S243" s="962"/>
      <c r="T243" s="962"/>
      <c r="U243" s="962"/>
      <c r="V243" s="962"/>
      <c r="W243" s="962"/>
    </row>
    <row r="244" spans="1:23" ht="15.75" customHeight="1" x14ac:dyDescent="0.2">
      <c r="A244" s="958">
        <v>237</v>
      </c>
      <c r="B244" s="960">
        <v>55.19</v>
      </c>
      <c r="C244" s="960">
        <v>32.85</v>
      </c>
      <c r="D244" s="960"/>
      <c r="E244" s="960"/>
      <c r="F244" s="960">
        <v>33.11</v>
      </c>
      <c r="G244" s="960">
        <v>19.71</v>
      </c>
      <c r="H244" s="960">
        <v>44.15</v>
      </c>
      <c r="I244" s="960">
        <v>26.28</v>
      </c>
      <c r="J244" s="960">
        <v>92.05</v>
      </c>
      <c r="K244" s="960">
        <v>55.8</v>
      </c>
      <c r="L244" s="962"/>
      <c r="M244" s="962"/>
      <c r="N244" s="962">
        <v>66.22</v>
      </c>
      <c r="O244" s="962">
        <v>39.42</v>
      </c>
      <c r="P244" s="962">
        <v>88.3</v>
      </c>
      <c r="Q244" s="962">
        <v>52.56</v>
      </c>
      <c r="R244" s="962"/>
      <c r="S244" s="962"/>
      <c r="T244" s="962"/>
      <c r="U244" s="962"/>
      <c r="V244" s="962"/>
      <c r="W244" s="962"/>
    </row>
    <row r="245" spans="1:23" ht="15.75" customHeight="1" x14ac:dyDescent="0.2">
      <c r="A245" s="958">
        <v>238</v>
      </c>
      <c r="B245" s="960">
        <v>55.25</v>
      </c>
      <c r="C245" s="960">
        <v>32.880000000000003</v>
      </c>
      <c r="D245" s="960"/>
      <c r="E245" s="960"/>
      <c r="F245" s="960">
        <v>33.15</v>
      </c>
      <c r="G245" s="960">
        <v>19.73</v>
      </c>
      <c r="H245" s="960">
        <v>44.2</v>
      </c>
      <c r="I245" s="960">
        <v>26.3</v>
      </c>
      <c r="J245" s="960">
        <v>92.05</v>
      </c>
      <c r="K245" s="960">
        <v>55.8</v>
      </c>
      <c r="L245" s="962"/>
      <c r="M245" s="962"/>
      <c r="N245" s="962">
        <v>66.3</v>
      </c>
      <c r="O245" s="962">
        <v>39.46</v>
      </c>
      <c r="P245" s="962">
        <v>88.4</v>
      </c>
      <c r="Q245" s="962">
        <v>52.6</v>
      </c>
      <c r="R245" s="962"/>
      <c r="S245" s="962"/>
      <c r="T245" s="962"/>
      <c r="U245" s="962"/>
      <c r="V245" s="962"/>
      <c r="W245" s="962"/>
    </row>
    <row r="246" spans="1:23" ht="15.75" customHeight="1" x14ac:dyDescent="0.2">
      <c r="A246" s="958">
        <v>239</v>
      </c>
      <c r="B246" s="960">
        <v>55.3</v>
      </c>
      <c r="C246" s="960">
        <v>32.909999999999997</v>
      </c>
      <c r="D246" s="960"/>
      <c r="E246" s="960"/>
      <c r="F246" s="960">
        <v>33.18</v>
      </c>
      <c r="G246" s="960">
        <v>19.75</v>
      </c>
      <c r="H246" s="960">
        <v>44.24</v>
      </c>
      <c r="I246" s="960">
        <v>26.33</v>
      </c>
      <c r="J246" s="960">
        <v>92.05</v>
      </c>
      <c r="K246" s="960">
        <v>55.8</v>
      </c>
      <c r="L246" s="962"/>
      <c r="M246" s="962"/>
      <c r="N246" s="962">
        <v>66.36</v>
      </c>
      <c r="O246" s="962">
        <v>39.5</v>
      </c>
      <c r="P246" s="962">
        <v>88.48</v>
      </c>
      <c r="Q246" s="962">
        <v>52.66</v>
      </c>
      <c r="R246" s="962"/>
      <c r="S246" s="962"/>
      <c r="T246" s="962"/>
      <c r="U246" s="962"/>
      <c r="V246" s="962"/>
      <c r="W246" s="962"/>
    </row>
    <row r="247" spans="1:23" ht="15.75" customHeight="1" x14ac:dyDescent="0.2">
      <c r="A247" s="958">
        <v>240</v>
      </c>
      <c r="B247" s="960">
        <v>55.35</v>
      </c>
      <c r="C247" s="960">
        <v>32.94</v>
      </c>
      <c r="D247" s="960"/>
      <c r="E247" s="960"/>
      <c r="F247" s="960">
        <v>33.21</v>
      </c>
      <c r="G247" s="960">
        <v>19.760000000000002</v>
      </c>
      <c r="H247" s="960">
        <v>44.28</v>
      </c>
      <c r="I247" s="960">
        <v>26.35</v>
      </c>
      <c r="J247" s="960">
        <v>92.05</v>
      </c>
      <c r="K247" s="960">
        <v>55.8</v>
      </c>
      <c r="L247" s="962"/>
      <c r="M247" s="962"/>
      <c r="N247" s="962">
        <v>66.42</v>
      </c>
      <c r="O247" s="962">
        <v>39.520000000000003</v>
      </c>
      <c r="P247" s="962">
        <v>88.56</v>
      </c>
      <c r="Q247" s="962">
        <v>52.7</v>
      </c>
      <c r="R247" s="962"/>
      <c r="S247" s="962"/>
      <c r="T247" s="962"/>
      <c r="U247" s="962"/>
      <c r="V247" s="962"/>
      <c r="W247" s="962"/>
    </row>
    <row r="248" spans="1:23" ht="15.75" customHeight="1" x14ac:dyDescent="0.2">
      <c r="A248" s="958">
        <v>241</v>
      </c>
      <c r="B248" s="960">
        <v>55.4</v>
      </c>
      <c r="C248" s="960">
        <v>32.97</v>
      </c>
      <c r="D248" s="960"/>
      <c r="E248" s="960"/>
      <c r="F248" s="960">
        <v>33.24</v>
      </c>
      <c r="G248" s="960">
        <v>19.78</v>
      </c>
      <c r="H248" s="960">
        <v>44.32</v>
      </c>
      <c r="I248" s="960">
        <v>26.38</v>
      </c>
      <c r="J248" s="960">
        <v>92.05</v>
      </c>
      <c r="K248" s="960">
        <v>55.8</v>
      </c>
      <c r="L248" s="962"/>
      <c r="M248" s="962"/>
      <c r="N248" s="962">
        <v>66.48</v>
      </c>
      <c r="O248" s="962">
        <v>39.56</v>
      </c>
      <c r="P248" s="962">
        <v>88.64</v>
      </c>
      <c r="Q248" s="962">
        <v>52.76</v>
      </c>
      <c r="R248" s="962"/>
      <c r="S248" s="962"/>
      <c r="T248" s="962"/>
      <c r="U248" s="962"/>
      <c r="V248" s="962"/>
      <c r="W248" s="962"/>
    </row>
    <row r="249" spans="1:23" ht="15.75" customHeight="1" x14ac:dyDescent="0.2">
      <c r="A249" s="958">
        <v>242</v>
      </c>
      <c r="B249" s="960">
        <v>55.46</v>
      </c>
      <c r="C249" s="960">
        <v>33</v>
      </c>
      <c r="D249" s="960"/>
      <c r="E249" s="960"/>
      <c r="F249" s="960">
        <v>33.28</v>
      </c>
      <c r="G249" s="960">
        <v>19.8</v>
      </c>
      <c r="H249" s="960">
        <v>44.37</v>
      </c>
      <c r="I249" s="960">
        <v>26.4</v>
      </c>
      <c r="J249" s="960">
        <v>92.05</v>
      </c>
      <c r="K249" s="960">
        <v>55.8</v>
      </c>
      <c r="L249" s="962"/>
      <c r="M249" s="962"/>
      <c r="N249" s="962">
        <v>66.56</v>
      </c>
      <c r="O249" s="962">
        <v>39.6</v>
      </c>
      <c r="P249" s="962">
        <v>88.74</v>
      </c>
      <c r="Q249" s="962">
        <v>52.8</v>
      </c>
      <c r="R249" s="962"/>
      <c r="S249" s="962"/>
      <c r="T249" s="962"/>
      <c r="U249" s="962"/>
      <c r="V249" s="962"/>
      <c r="W249" s="962"/>
    </row>
    <row r="250" spans="1:23" ht="15.75" customHeight="1" x14ac:dyDescent="0.2">
      <c r="A250" s="958">
        <v>243</v>
      </c>
      <c r="B250" s="960">
        <v>55.51</v>
      </c>
      <c r="C250" s="960">
        <v>33.04</v>
      </c>
      <c r="D250" s="960"/>
      <c r="E250" s="960"/>
      <c r="F250" s="960">
        <v>33.31</v>
      </c>
      <c r="G250" s="960">
        <v>19.82</v>
      </c>
      <c r="H250" s="960">
        <v>44.41</v>
      </c>
      <c r="I250" s="960">
        <v>26.43</v>
      </c>
      <c r="J250" s="960">
        <v>92.05</v>
      </c>
      <c r="K250" s="960">
        <v>55.8</v>
      </c>
      <c r="L250" s="962"/>
      <c r="M250" s="962"/>
      <c r="N250" s="962">
        <v>66.62</v>
      </c>
      <c r="O250" s="962">
        <v>39.64</v>
      </c>
      <c r="P250" s="962">
        <v>88.82</v>
      </c>
      <c r="Q250" s="962">
        <v>52.86</v>
      </c>
      <c r="R250" s="962"/>
      <c r="S250" s="962"/>
      <c r="T250" s="962"/>
      <c r="U250" s="962"/>
      <c r="V250" s="962"/>
      <c r="W250" s="962"/>
    </row>
    <row r="251" spans="1:23" ht="15.75" customHeight="1" x14ac:dyDescent="0.2">
      <c r="A251" s="958">
        <v>244</v>
      </c>
      <c r="B251" s="960">
        <v>55.56</v>
      </c>
      <c r="C251" s="960">
        <v>33.07</v>
      </c>
      <c r="D251" s="960"/>
      <c r="E251" s="960"/>
      <c r="F251" s="960">
        <v>33.340000000000003</v>
      </c>
      <c r="G251" s="960">
        <v>19.84</v>
      </c>
      <c r="H251" s="960">
        <v>44.45</v>
      </c>
      <c r="I251" s="960">
        <v>26.46</v>
      </c>
      <c r="J251" s="960">
        <v>92.05</v>
      </c>
      <c r="K251" s="960">
        <v>55.8</v>
      </c>
      <c r="L251" s="962"/>
      <c r="M251" s="962"/>
      <c r="N251" s="962">
        <v>66.680000000000007</v>
      </c>
      <c r="O251" s="962">
        <v>39.68</v>
      </c>
      <c r="P251" s="962">
        <v>88.9</v>
      </c>
      <c r="Q251" s="962">
        <v>52.92</v>
      </c>
      <c r="R251" s="962"/>
      <c r="S251" s="962"/>
      <c r="T251" s="962"/>
      <c r="U251" s="962"/>
      <c r="V251" s="962"/>
      <c r="W251" s="962"/>
    </row>
    <row r="252" spans="1:23" ht="15.75" customHeight="1" x14ac:dyDescent="0.2">
      <c r="A252" s="958">
        <v>245</v>
      </c>
      <c r="B252" s="960">
        <v>55.61</v>
      </c>
      <c r="C252" s="960">
        <v>33.1</v>
      </c>
      <c r="D252" s="960"/>
      <c r="E252" s="960"/>
      <c r="F252" s="960">
        <v>33.369999999999997</v>
      </c>
      <c r="G252" s="960">
        <v>19.86</v>
      </c>
      <c r="H252" s="960">
        <v>44.49</v>
      </c>
      <c r="I252" s="960">
        <v>26.48</v>
      </c>
      <c r="J252" s="960">
        <v>92.05</v>
      </c>
      <c r="K252" s="960">
        <v>55.8</v>
      </c>
      <c r="L252" s="962"/>
      <c r="M252" s="962"/>
      <c r="N252" s="962">
        <v>66.739999999999995</v>
      </c>
      <c r="O252" s="962">
        <v>39.72</v>
      </c>
      <c r="P252" s="962">
        <v>88.98</v>
      </c>
      <c r="Q252" s="962">
        <v>52.96</v>
      </c>
      <c r="R252" s="962"/>
      <c r="S252" s="962"/>
      <c r="T252" s="962"/>
      <c r="U252" s="962"/>
      <c r="V252" s="962"/>
      <c r="W252" s="962"/>
    </row>
    <row r="253" spans="1:23" ht="15.75" customHeight="1" x14ac:dyDescent="0.2">
      <c r="A253" s="958">
        <v>246</v>
      </c>
      <c r="B253" s="960">
        <v>55.67</v>
      </c>
      <c r="C253" s="960">
        <v>33.130000000000003</v>
      </c>
      <c r="D253" s="960"/>
      <c r="E253" s="960"/>
      <c r="F253" s="960">
        <v>33.4</v>
      </c>
      <c r="G253" s="960">
        <v>19.88</v>
      </c>
      <c r="H253" s="960">
        <v>44.54</v>
      </c>
      <c r="I253" s="960">
        <v>26.5</v>
      </c>
      <c r="J253" s="960">
        <v>92.05</v>
      </c>
      <c r="K253" s="960">
        <v>55.8</v>
      </c>
      <c r="L253" s="962"/>
      <c r="M253" s="962"/>
      <c r="N253" s="962">
        <v>66.8</v>
      </c>
      <c r="O253" s="962">
        <v>39.76</v>
      </c>
      <c r="P253" s="962">
        <v>89.08</v>
      </c>
      <c r="Q253" s="962">
        <v>53</v>
      </c>
      <c r="R253" s="962"/>
      <c r="S253" s="962"/>
      <c r="T253" s="962"/>
      <c r="U253" s="962"/>
      <c r="V253" s="962"/>
      <c r="W253" s="962"/>
    </row>
    <row r="254" spans="1:23" ht="15.75" customHeight="1" x14ac:dyDescent="0.2">
      <c r="A254" s="958">
        <v>247</v>
      </c>
      <c r="B254" s="960">
        <v>55.72</v>
      </c>
      <c r="C254" s="960">
        <v>33.159999999999997</v>
      </c>
      <c r="D254" s="960"/>
      <c r="E254" s="960"/>
      <c r="F254" s="960">
        <v>33.43</v>
      </c>
      <c r="G254" s="960">
        <v>19.899999999999999</v>
      </c>
      <c r="H254" s="960">
        <v>44.58</v>
      </c>
      <c r="I254" s="960">
        <v>26.53</v>
      </c>
      <c r="J254" s="960">
        <v>92.05</v>
      </c>
      <c r="K254" s="960">
        <v>55.8</v>
      </c>
      <c r="L254" s="962"/>
      <c r="M254" s="962"/>
      <c r="N254" s="962">
        <v>66.86</v>
      </c>
      <c r="O254" s="962">
        <v>39.799999999999997</v>
      </c>
      <c r="P254" s="962">
        <v>89.16</v>
      </c>
      <c r="Q254" s="962">
        <v>53.06</v>
      </c>
      <c r="R254" s="962"/>
      <c r="S254" s="962"/>
      <c r="T254" s="962"/>
      <c r="U254" s="962"/>
      <c r="V254" s="962"/>
      <c r="W254" s="962"/>
    </row>
    <row r="255" spans="1:23" ht="15.75" customHeight="1" x14ac:dyDescent="0.2">
      <c r="A255" s="958">
        <v>248</v>
      </c>
      <c r="B255" s="960">
        <v>55.77</v>
      </c>
      <c r="C255" s="960">
        <v>33.19</v>
      </c>
      <c r="D255" s="960"/>
      <c r="E255" s="960"/>
      <c r="F255" s="960">
        <v>33.46</v>
      </c>
      <c r="G255" s="960">
        <v>19.91</v>
      </c>
      <c r="H255" s="960">
        <v>44.62</v>
      </c>
      <c r="I255" s="960">
        <v>26.55</v>
      </c>
      <c r="J255" s="960">
        <v>92.05</v>
      </c>
      <c r="K255" s="960">
        <v>55.8</v>
      </c>
      <c r="L255" s="962"/>
      <c r="M255" s="962"/>
      <c r="N255" s="962">
        <v>66.92</v>
      </c>
      <c r="O255" s="962">
        <v>39.82</v>
      </c>
      <c r="P255" s="962">
        <v>89.24</v>
      </c>
      <c r="Q255" s="962">
        <v>53.1</v>
      </c>
      <c r="R255" s="962"/>
      <c r="S255" s="962"/>
      <c r="T255" s="962"/>
      <c r="U255" s="962"/>
      <c r="V255" s="962"/>
      <c r="W255" s="962"/>
    </row>
    <row r="256" spans="1:23" ht="15.75" customHeight="1" x14ac:dyDescent="0.2">
      <c r="A256" s="958">
        <v>249</v>
      </c>
      <c r="B256" s="960">
        <v>55.82</v>
      </c>
      <c r="C256" s="960">
        <v>33.22</v>
      </c>
      <c r="D256" s="960"/>
      <c r="E256" s="960"/>
      <c r="F256" s="960">
        <v>33.49</v>
      </c>
      <c r="G256" s="960">
        <v>19.93</v>
      </c>
      <c r="H256" s="960">
        <v>44.66</v>
      </c>
      <c r="I256" s="960">
        <v>26.58</v>
      </c>
      <c r="J256" s="960">
        <v>92.05</v>
      </c>
      <c r="K256" s="960">
        <v>55.8</v>
      </c>
      <c r="L256" s="962"/>
      <c r="M256" s="962"/>
      <c r="N256" s="962">
        <v>66.98</v>
      </c>
      <c r="O256" s="962">
        <v>39.86</v>
      </c>
      <c r="P256" s="962">
        <v>89.32</v>
      </c>
      <c r="Q256" s="962">
        <v>53.16</v>
      </c>
      <c r="R256" s="962"/>
      <c r="S256" s="962"/>
      <c r="T256" s="962"/>
      <c r="U256" s="962"/>
      <c r="V256" s="962"/>
      <c r="W256" s="962"/>
    </row>
    <row r="257" spans="1:23" ht="15.75" customHeight="1" x14ac:dyDescent="0.2">
      <c r="A257" s="958">
        <v>250</v>
      </c>
      <c r="B257" s="960">
        <v>55.88</v>
      </c>
      <c r="C257" s="960">
        <v>33.25</v>
      </c>
      <c r="D257" s="960"/>
      <c r="E257" s="960"/>
      <c r="F257" s="960">
        <v>33.53</v>
      </c>
      <c r="G257" s="960">
        <v>19.95</v>
      </c>
      <c r="H257" s="960">
        <v>44.7</v>
      </c>
      <c r="I257" s="960">
        <v>26.6</v>
      </c>
      <c r="J257" s="960">
        <v>92.05</v>
      </c>
      <c r="K257" s="960">
        <v>55.8</v>
      </c>
      <c r="L257" s="962"/>
      <c r="M257" s="962"/>
      <c r="N257" s="962">
        <v>67.06</v>
      </c>
      <c r="O257" s="962">
        <v>39.9</v>
      </c>
      <c r="P257" s="962">
        <v>89.4</v>
      </c>
      <c r="Q257" s="962">
        <v>53.2</v>
      </c>
      <c r="R257" s="962"/>
      <c r="S257" s="962"/>
      <c r="T257" s="962"/>
      <c r="U257" s="962"/>
      <c r="V257" s="962"/>
      <c r="W257" s="962"/>
    </row>
    <row r="258" spans="1:23" ht="15.75" customHeight="1" x14ac:dyDescent="0.2">
      <c r="A258" s="958">
        <v>999</v>
      </c>
      <c r="B258" s="960">
        <v>55.88</v>
      </c>
      <c r="C258" s="960">
        <v>33.25</v>
      </c>
      <c r="D258" s="960"/>
      <c r="E258" s="960"/>
      <c r="F258" s="960">
        <v>33.53</v>
      </c>
      <c r="G258" s="960">
        <v>19.95</v>
      </c>
      <c r="H258" s="960">
        <v>44.7</v>
      </c>
      <c r="I258" s="960">
        <v>26.6</v>
      </c>
      <c r="J258" s="960">
        <v>92.05</v>
      </c>
      <c r="K258" s="960">
        <v>55.8</v>
      </c>
      <c r="L258" s="962"/>
      <c r="M258" s="962"/>
      <c r="N258" s="962">
        <v>67.06</v>
      </c>
      <c r="O258" s="962">
        <v>39.9</v>
      </c>
      <c r="P258" s="962">
        <v>89.4</v>
      </c>
      <c r="Q258" s="962">
        <v>53.2</v>
      </c>
      <c r="R258" s="962"/>
      <c r="S258" s="962"/>
      <c r="T258" s="962"/>
      <c r="U258" s="962"/>
      <c r="V258" s="962"/>
      <c r="W258" s="962"/>
    </row>
    <row r="259" spans="1:23" ht="15.75" customHeight="1" x14ac:dyDescent="0.2">
      <c r="A259" s="958"/>
      <c r="B259" s="960"/>
      <c r="C259" s="960"/>
      <c r="D259" s="960"/>
      <c r="E259" s="960"/>
      <c r="F259" s="960"/>
      <c r="G259" s="960"/>
      <c r="H259" s="996"/>
      <c r="I259" s="960"/>
      <c r="J259" s="960"/>
      <c r="K259" s="960"/>
      <c r="L259" s="960"/>
      <c r="M259" s="960"/>
      <c r="N259" s="960"/>
      <c r="O259" s="960"/>
      <c r="P259" s="960"/>
      <c r="Q259" s="960"/>
      <c r="R259" s="960"/>
      <c r="S259" s="962"/>
      <c r="T259" s="960"/>
      <c r="U259" s="962"/>
      <c r="V259" s="960"/>
      <c r="W259" s="960"/>
    </row>
    <row r="260" spans="1:23" ht="15.75" customHeight="1" x14ac:dyDescent="0.2">
      <c r="A260" s="958"/>
      <c r="B260" s="960"/>
      <c r="C260" s="960"/>
      <c r="D260" s="960"/>
      <c r="E260" s="960"/>
      <c r="F260" s="960"/>
      <c r="G260" s="960"/>
      <c r="H260" s="960"/>
      <c r="I260" s="960"/>
      <c r="J260" s="960"/>
      <c r="K260" s="960"/>
      <c r="L260" s="960"/>
      <c r="M260" s="960"/>
      <c r="N260" s="960"/>
      <c r="O260" s="960"/>
      <c r="P260" s="960"/>
      <c r="Q260" s="960"/>
      <c r="R260" s="960"/>
      <c r="S260" s="962"/>
      <c r="T260" s="960"/>
      <c r="U260" s="962"/>
      <c r="V260" s="960"/>
      <c r="W260" s="960"/>
    </row>
    <row r="261" spans="1:23" ht="15.75" customHeight="1" x14ac:dyDescent="0.2">
      <c r="A261" s="958"/>
      <c r="B261" s="960"/>
      <c r="C261" s="960"/>
      <c r="D261" s="960"/>
      <c r="E261" s="960"/>
      <c r="F261" s="960"/>
      <c r="G261" s="960"/>
      <c r="H261" s="960"/>
      <c r="I261" s="960"/>
      <c r="J261" s="960"/>
      <c r="K261" s="960"/>
      <c r="L261" s="960"/>
      <c r="M261" s="960"/>
      <c r="N261" s="960"/>
      <c r="O261" s="960"/>
      <c r="P261" s="960"/>
      <c r="Q261" s="960"/>
      <c r="R261" s="960"/>
      <c r="S261" s="962"/>
      <c r="T261" s="960"/>
      <c r="U261" s="962"/>
      <c r="V261" s="960"/>
      <c r="W261" s="960"/>
    </row>
    <row r="262" spans="1:23" ht="15.75" customHeight="1" x14ac:dyDescent="0.2">
      <c r="A262" s="958"/>
      <c r="B262" s="960"/>
      <c r="C262" s="960"/>
      <c r="D262" s="960"/>
      <c r="E262" s="960"/>
      <c r="F262" s="960"/>
      <c r="G262" s="960"/>
      <c r="H262" s="960"/>
      <c r="I262" s="960"/>
      <c r="J262" s="960"/>
      <c r="K262" s="960"/>
      <c r="L262" s="960"/>
      <c r="M262" s="960"/>
      <c r="N262" s="960"/>
      <c r="O262" s="960"/>
      <c r="P262" s="960"/>
      <c r="Q262" s="960"/>
      <c r="R262" s="960"/>
      <c r="S262" s="962"/>
      <c r="T262" s="960"/>
      <c r="U262" s="962"/>
      <c r="V262" s="960"/>
      <c r="W262" s="960"/>
    </row>
    <row r="263" spans="1:23" ht="15.75" customHeight="1" x14ac:dyDescent="0.2">
      <c r="A263" s="958"/>
      <c r="B263" s="960"/>
      <c r="C263" s="960"/>
      <c r="D263" s="960"/>
      <c r="E263" s="960"/>
      <c r="F263" s="960"/>
      <c r="G263" s="960"/>
      <c r="H263" s="960"/>
      <c r="I263" s="960"/>
      <c r="J263" s="960"/>
      <c r="K263" s="960"/>
      <c r="L263" s="960"/>
      <c r="M263" s="960"/>
      <c r="N263" s="960"/>
      <c r="O263" s="960"/>
      <c r="P263" s="960"/>
      <c r="Q263" s="960"/>
      <c r="R263" s="960"/>
      <c r="S263" s="962"/>
      <c r="T263" s="960"/>
      <c r="U263" s="962"/>
      <c r="V263" s="960"/>
      <c r="W263" s="960"/>
    </row>
    <row r="264" spans="1:23" ht="15.75" customHeight="1" x14ac:dyDescent="0.2">
      <c r="A264" s="958"/>
      <c r="B264" s="960"/>
      <c r="C264" s="960"/>
      <c r="D264" s="960"/>
      <c r="E264" s="960"/>
      <c r="F264" s="960"/>
      <c r="G264" s="960"/>
      <c r="H264" s="960"/>
      <c r="I264" s="960"/>
      <c r="J264" s="960"/>
      <c r="K264" s="960"/>
      <c r="L264" s="960"/>
      <c r="M264" s="960"/>
      <c r="N264" s="960"/>
      <c r="O264" s="960"/>
      <c r="P264" s="960"/>
      <c r="Q264" s="960"/>
      <c r="R264" s="960"/>
      <c r="S264" s="962"/>
      <c r="T264" s="960"/>
      <c r="U264" s="962"/>
      <c r="V264" s="960"/>
      <c r="W264" s="960"/>
    </row>
    <row r="265" spans="1:23" ht="15.75" customHeight="1" x14ac:dyDescent="0.2">
      <c r="A265" s="958"/>
      <c r="B265" s="960"/>
      <c r="C265" s="960"/>
      <c r="D265" s="960"/>
      <c r="E265" s="960"/>
      <c r="F265" s="960"/>
      <c r="G265" s="960"/>
      <c r="H265" s="960"/>
      <c r="I265" s="960"/>
      <c r="J265" s="960"/>
      <c r="K265" s="960"/>
      <c r="L265" s="960"/>
      <c r="M265" s="960"/>
      <c r="N265" s="960"/>
      <c r="O265" s="960"/>
      <c r="P265" s="960"/>
      <c r="Q265" s="960"/>
      <c r="R265" s="960"/>
      <c r="S265" s="962"/>
      <c r="T265" s="960"/>
      <c r="U265" s="962"/>
      <c r="V265" s="960"/>
      <c r="W265" s="960"/>
    </row>
    <row r="266" spans="1:23" ht="15.75" customHeight="1" x14ac:dyDescent="0.2">
      <c r="A266" s="958"/>
      <c r="B266" s="960"/>
      <c r="C266" s="960"/>
      <c r="D266" s="960"/>
      <c r="E266" s="960"/>
      <c r="F266" s="960"/>
      <c r="G266" s="960"/>
      <c r="H266" s="960"/>
      <c r="I266" s="960"/>
      <c r="J266" s="960"/>
      <c r="K266" s="960"/>
      <c r="L266" s="960"/>
      <c r="M266" s="960"/>
      <c r="N266" s="960"/>
      <c r="O266" s="960"/>
      <c r="P266" s="960"/>
      <c r="Q266" s="960"/>
      <c r="R266" s="960"/>
      <c r="S266" s="962"/>
      <c r="T266" s="960"/>
      <c r="U266" s="962"/>
      <c r="V266" s="960"/>
      <c r="W266" s="960"/>
    </row>
    <row r="267" spans="1:23" ht="15.75" customHeight="1" x14ac:dyDescent="0.2">
      <c r="A267" s="958"/>
      <c r="B267" s="960"/>
      <c r="C267" s="960"/>
      <c r="D267" s="960"/>
      <c r="E267" s="960"/>
      <c r="F267" s="960"/>
      <c r="G267" s="960"/>
      <c r="H267" s="960"/>
      <c r="I267" s="960"/>
      <c r="J267" s="960"/>
      <c r="K267" s="960"/>
      <c r="L267" s="960"/>
      <c r="M267" s="960"/>
      <c r="N267" s="960"/>
      <c r="O267" s="960"/>
      <c r="P267" s="960"/>
      <c r="Q267" s="960"/>
      <c r="R267" s="960"/>
      <c r="S267" s="962"/>
      <c r="T267" s="960"/>
      <c r="U267" s="962"/>
      <c r="V267" s="960"/>
      <c r="W267" s="960"/>
    </row>
    <row r="268" spans="1:23" ht="15.75" customHeight="1" x14ac:dyDescent="0.2">
      <c r="A268" s="958"/>
      <c r="B268" s="960"/>
      <c r="C268" s="960"/>
      <c r="D268" s="960"/>
      <c r="E268" s="960"/>
      <c r="F268" s="960"/>
      <c r="G268" s="960"/>
      <c r="H268" s="960"/>
      <c r="I268" s="960"/>
      <c r="J268" s="960"/>
      <c r="K268" s="960"/>
      <c r="L268" s="960"/>
      <c r="M268" s="960"/>
      <c r="N268" s="960"/>
      <c r="O268" s="960"/>
      <c r="P268" s="960"/>
      <c r="Q268" s="960"/>
      <c r="R268" s="960"/>
      <c r="S268" s="962"/>
      <c r="T268" s="960"/>
      <c r="U268" s="962"/>
      <c r="V268" s="960"/>
      <c r="W268" s="960"/>
    </row>
    <row r="269" spans="1:23" ht="15.75" customHeight="1" x14ac:dyDescent="0.2">
      <c r="A269" s="958"/>
      <c r="B269" s="960"/>
      <c r="C269" s="960"/>
      <c r="D269" s="960"/>
      <c r="E269" s="960"/>
      <c r="F269" s="960"/>
      <c r="G269" s="960"/>
      <c r="H269" s="960"/>
      <c r="I269" s="960"/>
      <c r="J269" s="960"/>
      <c r="K269" s="960"/>
      <c r="L269" s="960"/>
      <c r="M269" s="960"/>
      <c r="N269" s="960"/>
      <c r="O269" s="960"/>
      <c r="P269" s="960"/>
      <c r="Q269" s="960"/>
      <c r="R269" s="960"/>
      <c r="S269" s="962"/>
      <c r="T269" s="960"/>
      <c r="U269" s="962"/>
      <c r="V269" s="960"/>
      <c r="W269" s="960"/>
    </row>
    <row r="270" spans="1:23" ht="15.75" customHeight="1" x14ac:dyDescent="0.2">
      <c r="A270" s="958"/>
      <c r="B270" s="960"/>
      <c r="C270" s="960"/>
      <c r="D270" s="960"/>
      <c r="E270" s="960"/>
      <c r="F270" s="960"/>
      <c r="G270" s="960"/>
      <c r="H270" s="960"/>
      <c r="I270" s="960"/>
      <c r="J270" s="960"/>
      <c r="K270" s="960"/>
      <c r="L270" s="960"/>
      <c r="M270" s="960"/>
      <c r="N270" s="960"/>
      <c r="O270" s="960"/>
      <c r="P270" s="960"/>
      <c r="Q270" s="960"/>
      <c r="R270" s="960"/>
      <c r="S270" s="962"/>
      <c r="T270" s="960"/>
      <c r="U270" s="962"/>
      <c r="V270" s="960"/>
      <c r="W270" s="960"/>
    </row>
    <row r="271" spans="1:23" ht="15.75" customHeight="1" x14ac:dyDescent="0.2">
      <c r="A271" s="958"/>
      <c r="B271" s="960"/>
      <c r="C271" s="960"/>
      <c r="D271" s="960"/>
      <c r="E271" s="960"/>
      <c r="F271" s="960"/>
      <c r="G271" s="960"/>
      <c r="H271" s="960"/>
      <c r="I271" s="960"/>
      <c r="J271" s="960"/>
      <c r="K271" s="960"/>
      <c r="L271" s="960"/>
      <c r="M271" s="960"/>
      <c r="N271" s="960"/>
      <c r="O271" s="960"/>
      <c r="P271" s="960"/>
      <c r="Q271" s="960"/>
      <c r="R271" s="960"/>
      <c r="S271" s="962"/>
      <c r="T271" s="960"/>
      <c r="U271" s="962"/>
      <c r="V271" s="960"/>
      <c r="W271" s="960"/>
    </row>
    <row r="272" spans="1:23" ht="15.75" customHeight="1" x14ac:dyDescent="0.2">
      <c r="A272" s="958"/>
      <c r="B272" s="960"/>
      <c r="C272" s="960"/>
      <c r="D272" s="960"/>
      <c r="E272" s="960"/>
      <c r="F272" s="960"/>
      <c r="G272" s="960"/>
      <c r="H272" s="960"/>
      <c r="I272" s="960"/>
      <c r="J272" s="960"/>
      <c r="K272" s="960"/>
      <c r="L272" s="960"/>
      <c r="M272" s="960"/>
      <c r="N272" s="960"/>
      <c r="O272" s="960"/>
      <c r="P272" s="960"/>
      <c r="Q272" s="960"/>
      <c r="R272" s="960"/>
      <c r="S272" s="962"/>
      <c r="T272" s="960"/>
      <c r="U272" s="962"/>
      <c r="V272" s="960"/>
      <c r="W272" s="960"/>
    </row>
    <row r="273" spans="1:23" ht="15.75" customHeight="1" x14ac:dyDescent="0.2">
      <c r="A273" s="958"/>
      <c r="B273" s="960"/>
      <c r="C273" s="960"/>
      <c r="D273" s="960"/>
      <c r="E273" s="960"/>
      <c r="F273" s="960"/>
      <c r="G273" s="960"/>
      <c r="H273" s="960"/>
      <c r="I273" s="960"/>
      <c r="J273" s="960"/>
      <c r="K273" s="960"/>
      <c r="L273" s="960"/>
      <c r="M273" s="960"/>
      <c r="N273" s="960"/>
      <c r="O273" s="960"/>
      <c r="P273" s="960"/>
      <c r="Q273" s="960"/>
      <c r="R273" s="960"/>
      <c r="S273" s="962"/>
      <c r="T273" s="960"/>
      <c r="U273" s="962"/>
      <c r="V273" s="960"/>
      <c r="W273" s="960"/>
    </row>
    <row r="274" spans="1:23" ht="15.75" customHeight="1" x14ac:dyDescent="0.2">
      <c r="A274" s="958"/>
      <c r="B274" s="960"/>
      <c r="C274" s="960"/>
      <c r="D274" s="960"/>
      <c r="E274" s="960"/>
      <c r="F274" s="960"/>
      <c r="G274" s="960"/>
      <c r="H274" s="960"/>
      <c r="I274" s="960"/>
      <c r="J274" s="960"/>
      <c r="K274" s="960"/>
      <c r="L274" s="960"/>
      <c r="M274" s="960"/>
      <c r="N274" s="960"/>
      <c r="O274" s="960"/>
      <c r="P274" s="960"/>
      <c r="Q274" s="960"/>
      <c r="R274" s="960"/>
      <c r="S274" s="962"/>
      <c r="T274" s="960"/>
      <c r="U274" s="962"/>
      <c r="V274" s="960"/>
      <c r="W274" s="960"/>
    </row>
    <row r="275" spans="1:23" ht="15.75" customHeight="1" x14ac:dyDescent="0.2">
      <c r="A275" s="958"/>
      <c r="B275" s="960"/>
      <c r="C275" s="960"/>
      <c r="D275" s="960"/>
      <c r="E275" s="960"/>
      <c r="F275" s="960"/>
      <c r="G275" s="960"/>
      <c r="H275" s="960"/>
      <c r="I275" s="960"/>
      <c r="J275" s="960"/>
      <c r="K275" s="960"/>
      <c r="L275" s="960"/>
      <c r="M275" s="960"/>
      <c r="N275" s="960"/>
      <c r="O275" s="960"/>
      <c r="P275" s="960"/>
      <c r="Q275" s="960"/>
      <c r="R275" s="960"/>
      <c r="S275" s="962"/>
      <c r="T275" s="960"/>
      <c r="U275" s="962"/>
      <c r="V275" s="960"/>
      <c r="W275" s="960"/>
    </row>
    <row r="276" spans="1:23" ht="15.75" customHeight="1" x14ac:dyDescent="0.2">
      <c r="A276" s="958"/>
      <c r="B276" s="960"/>
      <c r="C276" s="960"/>
      <c r="D276" s="960"/>
      <c r="E276" s="960"/>
      <c r="F276" s="960"/>
      <c r="G276" s="960"/>
      <c r="H276" s="960"/>
      <c r="I276" s="960"/>
      <c r="J276" s="960"/>
      <c r="K276" s="960"/>
      <c r="L276" s="960"/>
      <c r="M276" s="960"/>
      <c r="N276" s="960"/>
      <c r="O276" s="960"/>
      <c r="P276" s="960"/>
      <c r="Q276" s="960"/>
      <c r="R276" s="960"/>
      <c r="S276" s="962"/>
      <c r="T276" s="960"/>
      <c r="U276" s="962"/>
      <c r="V276" s="960"/>
      <c r="W276" s="960"/>
    </row>
    <row r="277" spans="1:23" ht="15.75" customHeight="1" x14ac:dyDescent="0.2">
      <c r="A277" s="958"/>
      <c r="B277" s="960"/>
      <c r="C277" s="960"/>
      <c r="D277" s="960"/>
      <c r="E277" s="960"/>
      <c r="F277" s="960"/>
      <c r="G277" s="960"/>
      <c r="H277" s="960"/>
      <c r="I277" s="960"/>
      <c r="J277" s="960"/>
      <c r="K277" s="960"/>
      <c r="L277" s="960"/>
      <c r="M277" s="960"/>
      <c r="N277" s="960"/>
      <c r="O277" s="960"/>
      <c r="P277" s="960"/>
      <c r="Q277" s="960"/>
      <c r="R277" s="960"/>
      <c r="S277" s="962"/>
      <c r="T277" s="960"/>
      <c r="U277" s="962"/>
      <c r="V277" s="960"/>
      <c r="W277" s="960"/>
    </row>
    <row r="278" spans="1:23" ht="15.75" customHeight="1" x14ac:dyDescent="0.2">
      <c r="A278" s="958"/>
      <c r="B278" s="960"/>
      <c r="C278" s="960"/>
      <c r="D278" s="960"/>
      <c r="E278" s="960"/>
      <c r="F278" s="960"/>
      <c r="G278" s="960"/>
      <c r="H278" s="960"/>
      <c r="I278" s="960"/>
      <c r="J278" s="960"/>
      <c r="K278" s="960"/>
      <c r="L278" s="960"/>
      <c r="M278" s="960"/>
      <c r="N278" s="960"/>
      <c r="O278" s="960"/>
      <c r="P278" s="960"/>
      <c r="Q278" s="960"/>
      <c r="R278" s="960"/>
      <c r="S278" s="962"/>
      <c r="T278" s="960"/>
      <c r="U278" s="962"/>
      <c r="V278" s="960"/>
      <c r="W278" s="960"/>
    </row>
    <row r="279" spans="1:23" ht="15.75" customHeight="1" x14ac:dyDescent="0.2">
      <c r="A279" s="958"/>
      <c r="B279" s="960"/>
      <c r="C279" s="960"/>
      <c r="D279" s="960"/>
      <c r="E279" s="960"/>
      <c r="F279" s="960"/>
      <c r="G279" s="960"/>
      <c r="H279" s="960"/>
      <c r="I279" s="960"/>
      <c r="J279" s="960"/>
      <c r="K279" s="960"/>
      <c r="L279" s="960"/>
      <c r="M279" s="960"/>
      <c r="N279" s="960"/>
      <c r="O279" s="960"/>
      <c r="P279" s="960"/>
      <c r="Q279" s="960"/>
      <c r="R279" s="960"/>
      <c r="S279" s="962"/>
      <c r="T279" s="960"/>
      <c r="U279" s="962"/>
      <c r="V279" s="960"/>
      <c r="W279" s="960"/>
    </row>
    <row r="280" spans="1:23" ht="15.75" customHeight="1" x14ac:dyDescent="0.2">
      <c r="A280" s="958"/>
      <c r="B280" s="960"/>
      <c r="C280" s="960"/>
      <c r="D280" s="960"/>
      <c r="E280" s="960"/>
      <c r="F280" s="960"/>
      <c r="G280" s="960"/>
      <c r="H280" s="960"/>
      <c r="I280" s="960"/>
      <c r="J280" s="960"/>
      <c r="K280" s="960"/>
      <c r="L280" s="960"/>
      <c r="M280" s="960"/>
      <c r="N280" s="960"/>
      <c r="O280" s="960"/>
      <c r="P280" s="960"/>
      <c r="Q280" s="960"/>
      <c r="R280" s="960"/>
      <c r="S280" s="962"/>
      <c r="T280" s="960"/>
      <c r="U280" s="962"/>
      <c r="V280" s="960"/>
      <c r="W280" s="960"/>
    </row>
    <row r="281" spans="1:23" ht="15.75" customHeight="1" x14ac:dyDescent="0.2">
      <c r="A281" s="958"/>
      <c r="B281" s="960"/>
      <c r="C281" s="960"/>
      <c r="D281" s="960"/>
      <c r="E281" s="960"/>
      <c r="F281" s="960"/>
      <c r="G281" s="960"/>
      <c r="H281" s="960"/>
      <c r="I281" s="960"/>
      <c r="J281" s="960"/>
      <c r="K281" s="960"/>
      <c r="L281" s="960"/>
      <c r="M281" s="960"/>
      <c r="N281" s="960"/>
      <c r="O281" s="960"/>
      <c r="P281" s="960"/>
      <c r="Q281" s="960"/>
      <c r="R281" s="960"/>
      <c r="S281" s="962"/>
      <c r="T281" s="960"/>
      <c r="U281" s="962"/>
      <c r="V281" s="960"/>
      <c r="W281" s="960"/>
    </row>
    <row r="282" spans="1:23" ht="15.75" customHeight="1" x14ac:dyDescent="0.2">
      <c r="A282" s="958"/>
      <c r="B282" s="960"/>
      <c r="C282" s="960"/>
      <c r="D282" s="960"/>
      <c r="E282" s="960"/>
      <c r="F282" s="960"/>
      <c r="G282" s="960"/>
      <c r="H282" s="960"/>
      <c r="I282" s="960"/>
      <c r="J282" s="960"/>
      <c r="K282" s="960"/>
      <c r="L282" s="960"/>
      <c r="M282" s="960"/>
      <c r="N282" s="960"/>
      <c r="O282" s="960"/>
      <c r="P282" s="960"/>
      <c r="Q282" s="960"/>
      <c r="R282" s="960"/>
      <c r="S282" s="962"/>
      <c r="T282" s="960"/>
      <c r="U282" s="962"/>
      <c r="V282" s="960"/>
      <c r="W282" s="960"/>
    </row>
    <row r="283" spans="1:23" ht="15.75" customHeight="1" x14ac:dyDescent="0.2">
      <c r="A283" s="958"/>
      <c r="B283" s="960"/>
      <c r="C283" s="960"/>
      <c r="D283" s="960"/>
      <c r="E283" s="960"/>
      <c r="F283" s="960"/>
      <c r="G283" s="960"/>
      <c r="H283" s="960"/>
      <c r="I283" s="960"/>
      <c r="J283" s="960"/>
      <c r="K283" s="960"/>
      <c r="L283" s="960"/>
      <c r="M283" s="960"/>
      <c r="N283" s="960"/>
      <c r="O283" s="960"/>
      <c r="P283" s="960"/>
      <c r="Q283" s="960"/>
      <c r="R283" s="960"/>
      <c r="S283" s="962"/>
      <c r="T283" s="960"/>
      <c r="U283" s="962"/>
      <c r="V283" s="960"/>
      <c r="W283" s="960"/>
    </row>
    <row r="284" spans="1:23" ht="15.75" customHeight="1" x14ac:dyDescent="0.2">
      <c r="A284" s="958"/>
      <c r="B284" s="960"/>
      <c r="C284" s="960"/>
      <c r="D284" s="960"/>
      <c r="E284" s="960"/>
      <c r="F284" s="960"/>
      <c r="G284" s="960"/>
      <c r="H284" s="960"/>
      <c r="I284" s="960"/>
      <c r="J284" s="960"/>
      <c r="K284" s="960"/>
      <c r="L284" s="960"/>
      <c r="M284" s="960"/>
      <c r="N284" s="960"/>
      <c r="O284" s="960"/>
      <c r="P284" s="960"/>
      <c r="Q284" s="960"/>
      <c r="R284" s="960"/>
      <c r="S284" s="962"/>
      <c r="T284" s="960"/>
      <c r="U284" s="962"/>
      <c r="V284" s="960"/>
      <c r="W284" s="960"/>
    </row>
    <row r="285" spans="1:23" ht="15.75" customHeight="1" x14ac:dyDescent="0.2">
      <c r="A285" s="958"/>
      <c r="B285" s="960"/>
      <c r="C285" s="960"/>
      <c r="D285" s="960"/>
      <c r="E285" s="960"/>
      <c r="F285" s="960"/>
      <c r="G285" s="960"/>
      <c r="H285" s="960"/>
      <c r="I285" s="960"/>
      <c r="J285" s="960"/>
      <c r="K285" s="960"/>
      <c r="L285" s="960"/>
      <c r="M285" s="960"/>
      <c r="N285" s="960"/>
      <c r="O285" s="960"/>
      <c r="P285" s="960"/>
      <c r="Q285" s="960"/>
      <c r="R285" s="960"/>
      <c r="S285" s="962"/>
      <c r="T285" s="960"/>
      <c r="U285" s="962"/>
      <c r="V285" s="960"/>
      <c r="W285" s="960"/>
    </row>
    <row r="286" spans="1:23" ht="15.75" customHeight="1" x14ac:dyDescent="0.2">
      <c r="A286" s="958"/>
      <c r="B286" s="960"/>
      <c r="C286" s="960"/>
      <c r="D286" s="960"/>
      <c r="E286" s="960"/>
      <c r="F286" s="960"/>
      <c r="G286" s="960"/>
      <c r="H286" s="960"/>
      <c r="I286" s="960"/>
      <c r="J286" s="960"/>
      <c r="K286" s="960"/>
      <c r="L286" s="960"/>
      <c r="M286" s="960"/>
      <c r="N286" s="960"/>
      <c r="O286" s="960"/>
      <c r="P286" s="960"/>
      <c r="Q286" s="960"/>
      <c r="R286" s="960"/>
      <c r="S286" s="962"/>
      <c r="T286" s="960"/>
      <c r="U286" s="962"/>
      <c r="V286" s="960"/>
      <c r="W286" s="960"/>
    </row>
    <row r="287" spans="1:23" ht="15.75" customHeight="1" x14ac:dyDescent="0.2">
      <c r="A287" s="958"/>
      <c r="B287" s="960"/>
      <c r="C287" s="960"/>
      <c r="D287" s="960"/>
      <c r="E287" s="960"/>
      <c r="F287" s="960"/>
      <c r="G287" s="960"/>
      <c r="H287" s="960"/>
      <c r="I287" s="960"/>
      <c r="J287" s="960"/>
      <c r="K287" s="960"/>
      <c r="L287" s="960"/>
      <c r="M287" s="960"/>
      <c r="N287" s="960"/>
      <c r="O287" s="960"/>
      <c r="P287" s="960"/>
      <c r="Q287" s="960"/>
      <c r="R287" s="960"/>
      <c r="S287" s="962"/>
      <c r="T287" s="960"/>
      <c r="U287" s="962"/>
      <c r="V287" s="960"/>
      <c r="W287" s="960"/>
    </row>
    <row r="288" spans="1:23" ht="15.75" customHeight="1" x14ac:dyDescent="0.2">
      <c r="A288" s="958"/>
      <c r="B288" s="960"/>
      <c r="C288" s="960"/>
      <c r="D288" s="960"/>
      <c r="E288" s="960"/>
      <c r="F288" s="960"/>
      <c r="G288" s="960"/>
      <c r="H288" s="960"/>
      <c r="I288" s="960"/>
      <c r="J288" s="960"/>
      <c r="K288" s="960"/>
      <c r="L288" s="960"/>
      <c r="M288" s="960"/>
      <c r="N288" s="960"/>
      <c r="O288" s="960"/>
      <c r="P288" s="960"/>
      <c r="Q288" s="960"/>
      <c r="R288" s="960"/>
      <c r="S288" s="962"/>
      <c r="T288" s="960"/>
      <c r="U288" s="962"/>
      <c r="V288" s="960"/>
      <c r="W288" s="960"/>
    </row>
    <row r="289" spans="1:23" ht="15.75" customHeight="1" x14ac:dyDescent="0.2">
      <c r="A289" s="958"/>
      <c r="B289" s="960"/>
      <c r="C289" s="960"/>
      <c r="D289" s="960"/>
      <c r="E289" s="960"/>
      <c r="F289" s="960"/>
      <c r="G289" s="960"/>
      <c r="H289" s="960"/>
      <c r="I289" s="960"/>
      <c r="J289" s="960"/>
      <c r="K289" s="960"/>
      <c r="L289" s="960"/>
      <c r="M289" s="960"/>
      <c r="N289" s="960"/>
      <c r="O289" s="960"/>
      <c r="P289" s="960"/>
      <c r="Q289" s="960"/>
      <c r="R289" s="960"/>
      <c r="S289" s="962"/>
      <c r="T289" s="960"/>
      <c r="U289" s="962"/>
      <c r="V289" s="960"/>
      <c r="W289" s="960"/>
    </row>
    <row r="290" spans="1:23" ht="15.75" customHeight="1" x14ac:dyDescent="0.2">
      <c r="A290" s="958"/>
      <c r="B290" s="960"/>
      <c r="C290" s="960"/>
      <c r="D290" s="960"/>
      <c r="E290" s="960"/>
      <c r="F290" s="960"/>
      <c r="G290" s="960"/>
      <c r="H290" s="960"/>
      <c r="I290" s="960"/>
      <c r="J290" s="960"/>
      <c r="K290" s="960"/>
      <c r="L290" s="960"/>
      <c r="M290" s="960"/>
      <c r="N290" s="960"/>
      <c r="O290" s="960"/>
      <c r="P290" s="960"/>
      <c r="Q290" s="960"/>
      <c r="R290" s="960"/>
      <c r="S290" s="962"/>
      <c r="T290" s="960"/>
      <c r="U290" s="962"/>
      <c r="V290" s="960"/>
      <c r="W290" s="960"/>
    </row>
    <row r="291" spans="1:23" ht="15.75" customHeight="1" x14ac:dyDescent="0.2">
      <c r="A291" s="958"/>
      <c r="B291" s="960"/>
      <c r="C291" s="960"/>
      <c r="D291" s="960"/>
      <c r="E291" s="960"/>
      <c r="F291" s="960"/>
      <c r="G291" s="960"/>
      <c r="H291" s="960"/>
      <c r="I291" s="960"/>
      <c r="J291" s="960"/>
      <c r="K291" s="960"/>
      <c r="L291" s="960"/>
      <c r="M291" s="960"/>
      <c r="N291" s="960"/>
      <c r="O291" s="960"/>
      <c r="P291" s="960"/>
      <c r="Q291" s="960"/>
      <c r="R291" s="960"/>
      <c r="S291" s="962"/>
      <c r="T291" s="960"/>
      <c r="U291" s="962"/>
      <c r="V291" s="960"/>
      <c r="W291" s="960"/>
    </row>
    <row r="292" spans="1:23" ht="15.75" customHeight="1" x14ac:dyDescent="0.2">
      <c r="A292" s="958"/>
      <c r="B292" s="960"/>
      <c r="C292" s="960"/>
      <c r="D292" s="960"/>
      <c r="E292" s="960"/>
      <c r="F292" s="960"/>
      <c r="G292" s="960"/>
      <c r="H292" s="960"/>
      <c r="I292" s="960"/>
      <c r="J292" s="960"/>
      <c r="K292" s="960"/>
      <c r="L292" s="960"/>
      <c r="M292" s="960"/>
      <c r="N292" s="960"/>
      <c r="O292" s="960"/>
      <c r="P292" s="960"/>
      <c r="Q292" s="960"/>
      <c r="R292" s="960"/>
      <c r="S292" s="962"/>
      <c r="T292" s="960"/>
      <c r="U292" s="962"/>
      <c r="V292" s="960"/>
      <c r="W292" s="960"/>
    </row>
    <row r="293" spans="1:23" ht="15.75" customHeight="1" x14ac:dyDescent="0.2">
      <c r="A293" s="958"/>
      <c r="B293" s="960"/>
      <c r="C293" s="960"/>
      <c r="D293" s="960"/>
      <c r="E293" s="960"/>
      <c r="F293" s="960"/>
      <c r="G293" s="960"/>
      <c r="H293" s="960"/>
      <c r="I293" s="960"/>
      <c r="J293" s="960"/>
      <c r="K293" s="960"/>
      <c r="L293" s="960"/>
      <c r="M293" s="960"/>
      <c r="N293" s="960"/>
      <c r="O293" s="960"/>
      <c r="P293" s="960"/>
      <c r="Q293" s="960"/>
      <c r="R293" s="960"/>
      <c r="S293" s="962"/>
      <c r="T293" s="960"/>
      <c r="U293" s="962"/>
      <c r="V293" s="960"/>
      <c r="W293" s="960"/>
    </row>
    <row r="294" spans="1:23" ht="15.75" customHeight="1" x14ac:dyDescent="0.2">
      <c r="A294" s="958"/>
      <c r="B294" s="960"/>
      <c r="C294" s="960"/>
      <c r="D294" s="960"/>
      <c r="E294" s="960"/>
      <c r="F294" s="960"/>
      <c r="G294" s="960"/>
      <c r="H294" s="960"/>
      <c r="I294" s="960"/>
      <c r="J294" s="960"/>
      <c r="K294" s="960"/>
      <c r="L294" s="960"/>
      <c r="M294" s="960"/>
      <c r="N294" s="960"/>
      <c r="O294" s="960"/>
      <c r="P294" s="960"/>
      <c r="Q294" s="960"/>
      <c r="R294" s="960"/>
      <c r="S294" s="962"/>
      <c r="T294" s="960"/>
      <c r="U294" s="962"/>
      <c r="V294" s="960"/>
      <c r="W294" s="960"/>
    </row>
    <row r="295" spans="1:23" ht="15.75" customHeight="1" x14ac:dyDescent="0.2">
      <c r="A295" s="958"/>
      <c r="B295" s="960"/>
      <c r="C295" s="960"/>
      <c r="D295" s="960"/>
      <c r="E295" s="960"/>
      <c r="F295" s="960"/>
      <c r="G295" s="960"/>
      <c r="H295" s="960"/>
      <c r="I295" s="960"/>
      <c r="J295" s="960"/>
      <c r="K295" s="960"/>
      <c r="L295" s="960"/>
      <c r="M295" s="960"/>
      <c r="N295" s="960"/>
      <c r="O295" s="960"/>
      <c r="P295" s="960"/>
      <c r="Q295" s="960"/>
      <c r="R295" s="960"/>
      <c r="S295" s="962"/>
      <c r="T295" s="960"/>
      <c r="U295" s="962"/>
      <c r="V295" s="960"/>
      <c r="W295" s="960"/>
    </row>
    <row r="296" spans="1:23" ht="15.75" customHeight="1" x14ac:dyDescent="0.2">
      <c r="A296" s="958"/>
      <c r="B296" s="960"/>
      <c r="C296" s="960"/>
      <c r="D296" s="960"/>
      <c r="E296" s="960"/>
      <c r="F296" s="960"/>
      <c r="G296" s="960"/>
      <c r="H296" s="960"/>
      <c r="I296" s="960"/>
      <c r="J296" s="960"/>
      <c r="K296" s="960"/>
      <c r="L296" s="960"/>
      <c r="M296" s="960"/>
      <c r="N296" s="960"/>
      <c r="O296" s="960"/>
      <c r="P296" s="960"/>
      <c r="Q296" s="960"/>
      <c r="R296" s="960"/>
      <c r="S296" s="962"/>
      <c r="T296" s="960"/>
      <c r="U296" s="962"/>
      <c r="V296" s="960"/>
      <c r="W296" s="960"/>
    </row>
    <row r="297" spans="1:23" ht="15.75" customHeight="1" x14ac:dyDescent="0.2">
      <c r="A297" s="958"/>
      <c r="B297" s="960"/>
      <c r="C297" s="960"/>
      <c r="D297" s="960"/>
      <c r="E297" s="960"/>
      <c r="F297" s="960"/>
      <c r="G297" s="960"/>
      <c r="H297" s="960"/>
      <c r="I297" s="960"/>
      <c r="J297" s="960"/>
      <c r="K297" s="960"/>
      <c r="L297" s="960"/>
      <c r="M297" s="960"/>
      <c r="N297" s="960"/>
      <c r="O297" s="960"/>
      <c r="P297" s="960"/>
      <c r="Q297" s="960"/>
      <c r="R297" s="960"/>
      <c r="S297" s="962"/>
      <c r="T297" s="960"/>
      <c r="U297" s="962"/>
      <c r="V297" s="960"/>
      <c r="W297" s="960"/>
    </row>
    <row r="298" spans="1:23" ht="15.75" customHeight="1" x14ac:dyDescent="0.2">
      <c r="A298" s="958"/>
      <c r="B298" s="960"/>
      <c r="C298" s="960"/>
      <c r="D298" s="960"/>
      <c r="E298" s="960"/>
      <c r="F298" s="960"/>
      <c r="G298" s="960"/>
      <c r="H298" s="960"/>
      <c r="I298" s="960"/>
      <c r="J298" s="960"/>
      <c r="K298" s="960"/>
      <c r="L298" s="960"/>
      <c r="M298" s="960"/>
      <c r="N298" s="960"/>
      <c r="O298" s="960"/>
      <c r="P298" s="960"/>
      <c r="Q298" s="960"/>
      <c r="R298" s="960"/>
      <c r="S298" s="962"/>
      <c r="T298" s="960"/>
      <c r="U298" s="962"/>
      <c r="V298" s="960"/>
      <c r="W298" s="960"/>
    </row>
    <row r="299" spans="1:23" ht="15.75" customHeight="1" x14ac:dyDescent="0.2">
      <c r="A299" s="958"/>
      <c r="B299" s="960"/>
      <c r="C299" s="960"/>
      <c r="D299" s="960"/>
      <c r="E299" s="960"/>
      <c r="F299" s="960"/>
      <c r="G299" s="960"/>
      <c r="H299" s="960"/>
      <c r="I299" s="960"/>
      <c r="J299" s="960"/>
      <c r="K299" s="960"/>
      <c r="L299" s="960"/>
      <c r="M299" s="960"/>
      <c r="N299" s="960"/>
      <c r="O299" s="960"/>
      <c r="P299" s="960"/>
      <c r="Q299" s="960"/>
      <c r="R299" s="960"/>
      <c r="S299" s="962"/>
      <c r="T299" s="960"/>
      <c r="U299" s="962"/>
      <c r="V299" s="960"/>
      <c r="W299" s="960"/>
    </row>
    <row r="300" spans="1:23" ht="15.75" customHeight="1" x14ac:dyDescent="0.2">
      <c r="A300" s="958"/>
      <c r="B300" s="960"/>
      <c r="C300" s="960"/>
      <c r="D300" s="960"/>
      <c r="E300" s="960"/>
      <c r="F300" s="960"/>
      <c r="G300" s="960"/>
      <c r="H300" s="960"/>
      <c r="I300" s="960"/>
      <c r="J300" s="960"/>
      <c r="K300" s="960"/>
      <c r="L300" s="960"/>
      <c r="M300" s="960"/>
      <c r="N300" s="960"/>
      <c r="O300" s="960"/>
      <c r="P300" s="960"/>
      <c r="Q300" s="960"/>
      <c r="R300" s="960"/>
      <c r="S300" s="962"/>
      <c r="T300" s="960"/>
      <c r="U300" s="962"/>
      <c r="V300" s="960"/>
      <c r="W300" s="960"/>
    </row>
    <row r="301" spans="1:23" ht="15.75" customHeight="1" x14ac:dyDescent="0.2">
      <c r="A301" s="958"/>
      <c r="B301" s="960"/>
      <c r="C301" s="960"/>
      <c r="D301" s="960"/>
      <c r="E301" s="960"/>
      <c r="F301" s="960"/>
      <c r="G301" s="960"/>
      <c r="H301" s="960"/>
      <c r="I301" s="960"/>
      <c r="J301" s="960"/>
      <c r="K301" s="960"/>
      <c r="L301" s="960"/>
      <c r="M301" s="960"/>
      <c r="N301" s="960"/>
      <c r="O301" s="960"/>
      <c r="P301" s="960"/>
      <c r="Q301" s="960"/>
      <c r="R301" s="960"/>
      <c r="S301" s="962"/>
      <c r="T301" s="960"/>
      <c r="U301" s="962"/>
      <c r="V301" s="960"/>
      <c r="W301" s="960"/>
    </row>
    <row r="302" spans="1:23" ht="15.75" customHeight="1" x14ac:dyDescent="0.2">
      <c r="A302" s="958"/>
      <c r="B302" s="960"/>
      <c r="C302" s="960"/>
      <c r="D302" s="960"/>
      <c r="E302" s="960"/>
      <c r="F302" s="960"/>
      <c r="G302" s="960"/>
      <c r="H302" s="960"/>
      <c r="I302" s="960"/>
      <c r="J302" s="960"/>
      <c r="K302" s="960"/>
      <c r="L302" s="960"/>
      <c r="M302" s="960"/>
      <c r="N302" s="960"/>
      <c r="O302" s="960"/>
      <c r="P302" s="960"/>
      <c r="Q302" s="960"/>
      <c r="R302" s="960"/>
      <c r="S302" s="962"/>
      <c r="T302" s="960"/>
      <c r="U302" s="962"/>
      <c r="V302" s="960"/>
      <c r="W302" s="960"/>
    </row>
    <row r="303" spans="1:23" ht="15.75" customHeight="1" x14ac:dyDescent="0.2">
      <c r="A303" s="958"/>
      <c r="B303" s="960"/>
      <c r="C303" s="960"/>
      <c r="D303" s="960"/>
      <c r="E303" s="960"/>
      <c r="F303" s="960"/>
      <c r="G303" s="960"/>
      <c r="H303" s="960"/>
      <c r="I303" s="960"/>
      <c r="J303" s="960"/>
      <c r="K303" s="960"/>
      <c r="L303" s="960"/>
      <c r="M303" s="960"/>
      <c r="N303" s="960"/>
      <c r="O303" s="960"/>
      <c r="P303" s="960"/>
      <c r="Q303" s="960"/>
      <c r="R303" s="960"/>
      <c r="S303" s="962"/>
      <c r="T303" s="960"/>
      <c r="U303" s="962"/>
      <c r="V303" s="960"/>
      <c r="W303" s="960"/>
    </row>
    <row r="304" spans="1:23" ht="15.75" customHeight="1" x14ac:dyDescent="0.2">
      <c r="A304" s="958"/>
      <c r="B304" s="960"/>
      <c r="C304" s="960"/>
      <c r="D304" s="960"/>
      <c r="E304" s="960"/>
      <c r="F304" s="960"/>
      <c r="G304" s="960"/>
      <c r="H304" s="960"/>
      <c r="I304" s="960"/>
      <c r="J304" s="960"/>
      <c r="K304" s="960"/>
      <c r="L304" s="960"/>
      <c r="M304" s="960"/>
      <c r="N304" s="960"/>
      <c r="O304" s="960"/>
      <c r="P304" s="960"/>
      <c r="Q304" s="960"/>
      <c r="R304" s="960"/>
      <c r="S304" s="962"/>
      <c r="T304" s="960"/>
      <c r="U304" s="962"/>
      <c r="V304" s="960"/>
      <c r="W304" s="960"/>
    </row>
    <row r="305" spans="1:23" ht="15.75" customHeight="1" x14ac:dyDescent="0.2">
      <c r="A305" s="958"/>
      <c r="B305" s="960"/>
      <c r="C305" s="960"/>
      <c r="D305" s="960"/>
      <c r="E305" s="960"/>
      <c r="F305" s="960"/>
      <c r="G305" s="960"/>
      <c r="H305" s="960"/>
      <c r="I305" s="960"/>
      <c r="J305" s="960"/>
      <c r="K305" s="960"/>
      <c r="L305" s="960"/>
      <c r="M305" s="960"/>
      <c r="N305" s="960"/>
      <c r="O305" s="960"/>
      <c r="P305" s="960"/>
      <c r="Q305" s="960"/>
      <c r="R305" s="960"/>
      <c r="S305" s="962"/>
      <c r="T305" s="960"/>
      <c r="U305" s="962"/>
      <c r="V305" s="960"/>
      <c r="W305" s="960"/>
    </row>
    <row r="306" spans="1:23" ht="15.75" customHeight="1" x14ac:dyDescent="0.2">
      <c r="A306" s="958"/>
      <c r="B306" s="960"/>
      <c r="C306" s="960"/>
      <c r="D306" s="960"/>
      <c r="E306" s="960"/>
      <c r="F306" s="960"/>
      <c r="G306" s="960"/>
      <c r="H306" s="960"/>
      <c r="I306" s="960"/>
      <c r="J306" s="960"/>
      <c r="K306" s="960"/>
      <c r="L306" s="960"/>
      <c r="M306" s="960"/>
      <c r="N306" s="960"/>
      <c r="O306" s="960"/>
      <c r="P306" s="960"/>
      <c r="Q306" s="960"/>
      <c r="R306" s="960"/>
      <c r="S306" s="962"/>
      <c r="T306" s="960"/>
      <c r="U306" s="962"/>
      <c r="V306" s="960"/>
      <c r="W306" s="960"/>
    </row>
    <row r="307" spans="1:23" ht="15.75" customHeight="1" x14ac:dyDescent="0.2">
      <c r="A307" s="958"/>
      <c r="B307" s="960"/>
      <c r="C307" s="960"/>
      <c r="D307" s="960"/>
      <c r="E307" s="960"/>
      <c r="F307" s="960"/>
      <c r="G307" s="960"/>
      <c r="H307" s="960"/>
      <c r="I307" s="960"/>
      <c r="J307" s="960"/>
      <c r="K307" s="960"/>
      <c r="L307" s="960"/>
      <c r="M307" s="960"/>
      <c r="N307" s="960"/>
      <c r="O307" s="960"/>
      <c r="P307" s="960"/>
      <c r="Q307" s="960"/>
      <c r="R307" s="960"/>
      <c r="S307" s="962"/>
      <c r="T307" s="960"/>
      <c r="U307" s="962"/>
      <c r="V307" s="960"/>
      <c r="W307" s="960"/>
    </row>
    <row r="308" spans="1:23" ht="15.75" customHeight="1" x14ac:dyDescent="0.2">
      <c r="A308" s="958"/>
      <c r="B308" s="960"/>
      <c r="C308" s="960"/>
      <c r="D308" s="960"/>
      <c r="E308" s="960"/>
      <c r="F308" s="960"/>
      <c r="G308" s="960"/>
      <c r="H308" s="960"/>
      <c r="I308" s="960"/>
      <c r="J308" s="960"/>
      <c r="K308" s="960"/>
      <c r="L308" s="960"/>
      <c r="M308" s="960"/>
      <c r="N308" s="960"/>
      <c r="O308" s="960"/>
      <c r="P308" s="960"/>
      <c r="Q308" s="960"/>
      <c r="R308" s="960"/>
      <c r="S308" s="962"/>
      <c r="T308" s="960"/>
      <c r="U308" s="962"/>
      <c r="V308" s="960"/>
      <c r="W308" s="960"/>
    </row>
    <row r="309" spans="1:23" ht="15.75" customHeight="1" x14ac:dyDescent="0.2">
      <c r="A309" s="958"/>
      <c r="B309" s="960"/>
      <c r="C309" s="960"/>
      <c r="D309" s="960"/>
      <c r="E309" s="960"/>
      <c r="F309" s="960"/>
      <c r="G309" s="960"/>
      <c r="H309" s="960"/>
      <c r="I309" s="960"/>
      <c r="J309" s="960"/>
      <c r="K309" s="960"/>
      <c r="L309" s="960"/>
      <c r="M309" s="960"/>
      <c r="N309" s="960"/>
      <c r="O309" s="960"/>
      <c r="P309" s="960"/>
      <c r="Q309" s="960"/>
      <c r="R309" s="960"/>
      <c r="S309" s="962"/>
      <c r="T309" s="960"/>
      <c r="U309" s="962"/>
      <c r="V309" s="960"/>
      <c r="W309" s="960"/>
    </row>
    <row r="310" spans="1:23" ht="15.75" customHeight="1" x14ac:dyDescent="0.2">
      <c r="A310" s="958"/>
      <c r="B310" s="960"/>
      <c r="C310" s="960"/>
      <c r="D310" s="960"/>
      <c r="E310" s="960"/>
      <c r="F310" s="960"/>
      <c r="G310" s="960"/>
      <c r="H310" s="960"/>
      <c r="I310" s="960"/>
      <c r="J310" s="960"/>
      <c r="K310" s="960"/>
      <c r="L310" s="960"/>
      <c r="M310" s="960"/>
      <c r="N310" s="960"/>
      <c r="O310" s="960"/>
      <c r="P310" s="960"/>
      <c r="Q310" s="960"/>
      <c r="R310" s="960"/>
      <c r="S310" s="962"/>
      <c r="T310" s="960"/>
      <c r="U310" s="962"/>
      <c r="V310" s="960"/>
      <c r="W310" s="960"/>
    </row>
    <row r="311" spans="1:23" ht="15.75" customHeight="1" x14ac:dyDescent="0.2">
      <c r="A311" s="958"/>
      <c r="B311" s="960"/>
      <c r="C311" s="960"/>
      <c r="D311" s="960"/>
      <c r="E311" s="960"/>
      <c r="F311" s="960"/>
      <c r="G311" s="960"/>
      <c r="H311" s="960"/>
      <c r="I311" s="960"/>
      <c r="J311" s="960"/>
      <c r="K311" s="960"/>
      <c r="L311" s="960"/>
      <c r="M311" s="960"/>
      <c r="N311" s="960"/>
      <c r="O311" s="960"/>
      <c r="P311" s="960"/>
      <c r="Q311" s="960"/>
      <c r="R311" s="960"/>
      <c r="S311" s="962"/>
      <c r="T311" s="960"/>
      <c r="U311" s="962"/>
      <c r="V311" s="960"/>
      <c r="W311" s="960"/>
    </row>
    <row r="312" spans="1:23" ht="15.75" customHeight="1" x14ac:dyDescent="0.2">
      <c r="A312" s="958"/>
      <c r="B312" s="960"/>
      <c r="C312" s="960"/>
      <c r="D312" s="960"/>
      <c r="E312" s="960"/>
      <c r="F312" s="960"/>
      <c r="G312" s="960"/>
      <c r="H312" s="960"/>
      <c r="I312" s="960"/>
      <c r="J312" s="960"/>
      <c r="K312" s="960"/>
      <c r="L312" s="960"/>
      <c r="M312" s="960"/>
      <c r="N312" s="960"/>
      <c r="O312" s="960"/>
      <c r="P312" s="960"/>
      <c r="Q312" s="960"/>
      <c r="R312" s="960"/>
      <c r="S312" s="962"/>
      <c r="T312" s="960"/>
      <c r="U312" s="962"/>
      <c r="V312" s="960"/>
      <c r="W312" s="960"/>
    </row>
    <row r="313" spans="1:23" ht="15.75" customHeight="1" x14ac:dyDescent="0.2">
      <c r="A313" s="958"/>
      <c r="B313" s="960"/>
      <c r="C313" s="960"/>
      <c r="D313" s="960"/>
      <c r="E313" s="960"/>
      <c r="F313" s="960"/>
      <c r="G313" s="960"/>
      <c r="H313" s="960"/>
      <c r="I313" s="960"/>
      <c r="J313" s="960"/>
      <c r="K313" s="960"/>
      <c r="L313" s="960"/>
      <c r="M313" s="960"/>
      <c r="N313" s="960"/>
      <c r="O313" s="960"/>
      <c r="P313" s="960"/>
      <c r="Q313" s="960"/>
      <c r="R313" s="960"/>
      <c r="S313" s="962"/>
      <c r="T313" s="960"/>
      <c r="U313" s="962"/>
      <c r="V313" s="960"/>
      <c r="W313" s="960"/>
    </row>
    <row r="314" spans="1:23" ht="15.75" customHeight="1" x14ac:dyDescent="0.2">
      <c r="A314" s="958"/>
      <c r="B314" s="960"/>
      <c r="C314" s="960"/>
      <c r="D314" s="960"/>
      <c r="E314" s="960"/>
      <c r="F314" s="960"/>
      <c r="G314" s="960"/>
      <c r="H314" s="960"/>
      <c r="I314" s="960"/>
      <c r="J314" s="960"/>
      <c r="K314" s="960"/>
      <c r="L314" s="960"/>
      <c r="M314" s="960"/>
      <c r="N314" s="960"/>
      <c r="O314" s="960"/>
      <c r="P314" s="960"/>
      <c r="Q314" s="960"/>
      <c r="R314" s="960"/>
      <c r="S314" s="962"/>
      <c r="T314" s="960"/>
      <c r="U314" s="962"/>
      <c r="V314" s="960"/>
      <c r="W314" s="960"/>
    </row>
    <row r="315" spans="1:23" ht="15.75" customHeight="1" x14ac:dyDescent="0.2">
      <c r="A315" s="958"/>
      <c r="B315" s="960"/>
      <c r="C315" s="960"/>
      <c r="D315" s="960"/>
      <c r="E315" s="960"/>
      <c r="F315" s="960"/>
      <c r="G315" s="960"/>
      <c r="H315" s="960"/>
      <c r="I315" s="960"/>
      <c r="J315" s="960"/>
      <c r="K315" s="960"/>
      <c r="L315" s="960"/>
      <c r="M315" s="960"/>
      <c r="N315" s="960"/>
      <c r="O315" s="960"/>
      <c r="P315" s="960"/>
      <c r="Q315" s="960"/>
      <c r="R315" s="960"/>
      <c r="S315" s="962"/>
      <c r="T315" s="960"/>
      <c r="U315" s="962"/>
      <c r="V315" s="960"/>
      <c r="W315" s="960"/>
    </row>
    <row r="316" spans="1:23" ht="15.75" customHeight="1" x14ac:dyDescent="0.2">
      <c r="A316" s="958"/>
      <c r="B316" s="960"/>
      <c r="C316" s="960"/>
      <c r="D316" s="960"/>
      <c r="E316" s="960"/>
      <c r="F316" s="960"/>
      <c r="G316" s="960"/>
      <c r="H316" s="960"/>
      <c r="I316" s="960"/>
      <c r="J316" s="960"/>
      <c r="K316" s="960"/>
      <c r="L316" s="960"/>
      <c r="M316" s="960"/>
      <c r="N316" s="960"/>
      <c r="O316" s="960"/>
      <c r="P316" s="960"/>
      <c r="Q316" s="960"/>
      <c r="R316" s="960"/>
      <c r="S316" s="962"/>
      <c r="T316" s="960"/>
      <c r="U316" s="962"/>
      <c r="V316" s="960"/>
      <c r="W316" s="960"/>
    </row>
    <row r="317" spans="1:23" ht="15.75" customHeight="1" x14ac:dyDescent="0.2">
      <c r="A317" s="958"/>
      <c r="B317" s="960"/>
      <c r="C317" s="960"/>
      <c r="D317" s="960"/>
      <c r="E317" s="960"/>
      <c r="F317" s="960"/>
      <c r="G317" s="960"/>
      <c r="H317" s="960"/>
      <c r="I317" s="960"/>
      <c r="J317" s="960"/>
      <c r="K317" s="960"/>
      <c r="L317" s="960"/>
      <c r="M317" s="960"/>
      <c r="N317" s="960"/>
      <c r="O317" s="960"/>
      <c r="P317" s="960"/>
      <c r="Q317" s="960"/>
      <c r="R317" s="960"/>
      <c r="S317" s="962"/>
      <c r="T317" s="960"/>
      <c r="U317" s="962"/>
      <c r="V317" s="960"/>
      <c r="W317" s="960"/>
    </row>
    <row r="318" spans="1:23" ht="15.75" customHeight="1" x14ac:dyDescent="0.2">
      <c r="A318" s="958"/>
      <c r="B318" s="960"/>
      <c r="C318" s="960"/>
      <c r="D318" s="960"/>
      <c r="E318" s="960"/>
      <c r="F318" s="960"/>
      <c r="G318" s="960"/>
      <c r="H318" s="960"/>
      <c r="I318" s="960"/>
      <c r="J318" s="960"/>
      <c r="K318" s="960"/>
      <c r="L318" s="960"/>
      <c r="M318" s="960"/>
      <c r="N318" s="960"/>
      <c r="O318" s="960"/>
      <c r="P318" s="960"/>
      <c r="Q318" s="960"/>
      <c r="R318" s="960"/>
      <c r="S318" s="962"/>
      <c r="T318" s="960"/>
      <c r="U318" s="962"/>
      <c r="V318" s="960"/>
      <c r="W318" s="960"/>
    </row>
    <row r="319" spans="1:23" ht="15.75" customHeight="1" x14ac:dyDescent="0.2">
      <c r="A319" s="958"/>
      <c r="B319" s="960"/>
      <c r="C319" s="960"/>
      <c r="D319" s="960"/>
      <c r="E319" s="960"/>
      <c r="F319" s="960"/>
      <c r="G319" s="960"/>
      <c r="H319" s="960"/>
      <c r="I319" s="960"/>
      <c r="J319" s="960"/>
      <c r="K319" s="960"/>
      <c r="L319" s="960"/>
      <c r="M319" s="960"/>
      <c r="N319" s="960"/>
      <c r="O319" s="960"/>
      <c r="P319" s="960"/>
      <c r="Q319" s="960"/>
      <c r="R319" s="960"/>
      <c r="S319" s="962"/>
      <c r="T319" s="960"/>
      <c r="U319" s="962"/>
      <c r="V319" s="960"/>
      <c r="W319" s="960"/>
    </row>
    <row r="320" spans="1:23" ht="15.75" customHeight="1" x14ac:dyDescent="0.2">
      <c r="A320" s="958"/>
      <c r="B320" s="960"/>
      <c r="C320" s="960"/>
      <c r="D320" s="960"/>
      <c r="E320" s="960"/>
      <c r="F320" s="960"/>
      <c r="G320" s="960"/>
      <c r="H320" s="960"/>
      <c r="I320" s="960"/>
      <c r="J320" s="960"/>
      <c r="K320" s="960"/>
      <c r="L320" s="960"/>
      <c r="M320" s="960"/>
      <c r="N320" s="960"/>
      <c r="O320" s="960"/>
      <c r="P320" s="960"/>
      <c r="Q320" s="960"/>
      <c r="R320" s="960"/>
      <c r="S320" s="962"/>
      <c r="T320" s="960"/>
      <c r="U320" s="962"/>
      <c r="V320" s="960"/>
      <c r="W320" s="960"/>
    </row>
    <row r="321" spans="1:23" ht="15.75" customHeight="1" x14ac:dyDescent="0.2">
      <c r="A321" s="958"/>
      <c r="B321" s="960"/>
      <c r="C321" s="960"/>
      <c r="D321" s="960"/>
      <c r="E321" s="960"/>
      <c r="F321" s="960"/>
      <c r="G321" s="960"/>
      <c r="H321" s="960"/>
      <c r="I321" s="960"/>
      <c r="J321" s="960"/>
      <c r="K321" s="960"/>
      <c r="L321" s="960"/>
      <c r="M321" s="960"/>
      <c r="N321" s="960"/>
      <c r="O321" s="960"/>
      <c r="P321" s="960"/>
      <c r="Q321" s="960"/>
      <c r="R321" s="960"/>
      <c r="S321" s="962"/>
      <c r="T321" s="960"/>
      <c r="U321" s="962"/>
      <c r="V321" s="960"/>
      <c r="W321" s="960"/>
    </row>
    <row r="322" spans="1:23" ht="15.75" customHeight="1" x14ac:dyDescent="0.2">
      <c r="A322" s="958"/>
      <c r="B322" s="960"/>
      <c r="C322" s="960"/>
      <c r="D322" s="960"/>
      <c r="E322" s="960"/>
      <c r="F322" s="960"/>
      <c r="G322" s="960"/>
      <c r="H322" s="960"/>
      <c r="I322" s="960"/>
      <c r="J322" s="960"/>
      <c r="K322" s="960"/>
      <c r="L322" s="960"/>
      <c r="M322" s="960"/>
      <c r="N322" s="960"/>
      <c r="O322" s="960"/>
      <c r="P322" s="960"/>
      <c r="Q322" s="960"/>
      <c r="R322" s="960"/>
      <c r="S322" s="962"/>
      <c r="T322" s="960"/>
      <c r="U322" s="962"/>
      <c r="V322" s="960"/>
      <c r="W322" s="960"/>
    </row>
    <row r="323" spans="1:23" ht="15.75" customHeight="1" x14ac:dyDescent="0.2">
      <c r="A323" s="958"/>
      <c r="B323" s="960"/>
      <c r="C323" s="960"/>
      <c r="D323" s="960"/>
      <c r="E323" s="960"/>
      <c r="F323" s="960"/>
      <c r="G323" s="960"/>
      <c r="H323" s="960"/>
      <c r="I323" s="960"/>
      <c r="J323" s="960"/>
      <c r="K323" s="960"/>
      <c r="L323" s="960"/>
      <c r="M323" s="960"/>
      <c r="N323" s="960"/>
      <c r="O323" s="960"/>
      <c r="P323" s="960"/>
      <c r="Q323" s="960"/>
      <c r="R323" s="960"/>
      <c r="S323" s="962"/>
      <c r="T323" s="960"/>
      <c r="U323" s="962"/>
      <c r="V323" s="960"/>
      <c r="W323" s="960"/>
    </row>
    <row r="324" spans="1:23" ht="15.75" customHeight="1" x14ac:dyDescent="0.2">
      <c r="A324" s="958"/>
      <c r="B324" s="960"/>
      <c r="C324" s="960"/>
      <c r="D324" s="960"/>
      <c r="E324" s="960"/>
      <c r="F324" s="960"/>
      <c r="G324" s="960"/>
      <c r="H324" s="960"/>
      <c r="I324" s="960"/>
      <c r="J324" s="960"/>
      <c r="K324" s="960"/>
      <c r="L324" s="960"/>
      <c r="M324" s="960"/>
      <c r="N324" s="960"/>
      <c r="O324" s="960"/>
      <c r="P324" s="960"/>
      <c r="Q324" s="960"/>
      <c r="R324" s="960"/>
      <c r="S324" s="962"/>
      <c r="T324" s="960"/>
      <c r="U324" s="962"/>
      <c r="V324" s="960"/>
      <c r="W324" s="960"/>
    </row>
    <row r="325" spans="1:23" ht="15.75" customHeight="1" x14ac:dyDescent="0.2">
      <c r="A325" s="958"/>
      <c r="B325" s="960"/>
      <c r="C325" s="960"/>
      <c r="D325" s="960"/>
      <c r="E325" s="960"/>
      <c r="F325" s="960"/>
      <c r="G325" s="960"/>
      <c r="H325" s="960"/>
      <c r="I325" s="960"/>
      <c r="J325" s="960"/>
      <c r="K325" s="960"/>
      <c r="L325" s="960"/>
      <c r="M325" s="960"/>
      <c r="N325" s="960"/>
      <c r="O325" s="960"/>
      <c r="P325" s="960"/>
      <c r="Q325" s="960"/>
      <c r="R325" s="960"/>
      <c r="S325" s="962"/>
      <c r="T325" s="960"/>
      <c r="U325" s="962"/>
      <c r="V325" s="960"/>
      <c r="W325" s="960"/>
    </row>
    <row r="326" spans="1:23" ht="15.75" customHeight="1" x14ac:dyDescent="0.2">
      <c r="A326" s="958"/>
      <c r="B326" s="960"/>
      <c r="C326" s="960"/>
      <c r="D326" s="960"/>
      <c r="E326" s="960"/>
      <c r="F326" s="960"/>
      <c r="G326" s="960"/>
      <c r="H326" s="960"/>
      <c r="I326" s="960"/>
      <c r="J326" s="960"/>
      <c r="K326" s="960"/>
      <c r="L326" s="960"/>
      <c r="M326" s="960"/>
      <c r="N326" s="960"/>
      <c r="O326" s="960"/>
      <c r="P326" s="960"/>
      <c r="Q326" s="960"/>
      <c r="R326" s="960"/>
      <c r="S326" s="962"/>
      <c r="T326" s="960"/>
      <c r="U326" s="962"/>
      <c r="V326" s="960"/>
      <c r="W326" s="960"/>
    </row>
    <row r="327" spans="1:23" ht="15.75" customHeight="1" x14ac:dyDescent="0.2">
      <c r="A327" s="958"/>
      <c r="B327" s="960"/>
      <c r="C327" s="960"/>
      <c r="D327" s="960"/>
      <c r="E327" s="960"/>
      <c r="F327" s="960"/>
      <c r="G327" s="960"/>
      <c r="H327" s="960"/>
      <c r="I327" s="960"/>
      <c r="J327" s="960"/>
      <c r="K327" s="960"/>
      <c r="L327" s="960"/>
      <c r="M327" s="960"/>
      <c r="N327" s="960"/>
      <c r="O327" s="960"/>
      <c r="P327" s="960"/>
      <c r="Q327" s="960"/>
      <c r="R327" s="960"/>
      <c r="S327" s="962"/>
      <c r="T327" s="960"/>
      <c r="U327" s="962"/>
      <c r="V327" s="960"/>
      <c r="W327" s="960"/>
    </row>
    <row r="328" spans="1:23" ht="15.75" customHeight="1" x14ac:dyDescent="0.2">
      <c r="A328" s="958"/>
      <c r="B328" s="960"/>
      <c r="C328" s="960"/>
      <c r="D328" s="960"/>
      <c r="E328" s="960"/>
      <c r="F328" s="960"/>
      <c r="G328" s="960"/>
      <c r="H328" s="960"/>
      <c r="I328" s="960"/>
      <c r="J328" s="960"/>
      <c r="K328" s="960"/>
      <c r="L328" s="960"/>
      <c r="M328" s="960"/>
      <c r="N328" s="960"/>
      <c r="O328" s="960"/>
      <c r="P328" s="960"/>
      <c r="Q328" s="960"/>
      <c r="R328" s="960"/>
      <c r="S328" s="962"/>
      <c r="T328" s="960"/>
      <c r="U328" s="962"/>
      <c r="V328" s="960"/>
      <c r="W328" s="960"/>
    </row>
    <row r="329" spans="1:23" ht="15.75" customHeight="1" x14ac:dyDescent="0.2">
      <c r="A329" s="958"/>
      <c r="B329" s="960"/>
      <c r="C329" s="960"/>
      <c r="D329" s="960"/>
      <c r="E329" s="960"/>
      <c r="F329" s="960"/>
      <c r="G329" s="960"/>
      <c r="H329" s="960"/>
      <c r="I329" s="960"/>
      <c r="J329" s="960"/>
      <c r="K329" s="960"/>
      <c r="L329" s="960"/>
      <c r="M329" s="960"/>
      <c r="N329" s="960"/>
      <c r="O329" s="960"/>
      <c r="P329" s="960"/>
      <c r="Q329" s="960"/>
      <c r="R329" s="960"/>
      <c r="S329" s="962"/>
      <c r="T329" s="960"/>
      <c r="U329" s="962"/>
      <c r="V329" s="960"/>
      <c r="W329" s="960"/>
    </row>
    <row r="330" spans="1:23" ht="15.75" customHeight="1" x14ac:dyDescent="0.2">
      <c r="A330" s="958"/>
      <c r="B330" s="960"/>
      <c r="C330" s="960"/>
      <c r="D330" s="960"/>
      <c r="E330" s="960"/>
      <c r="F330" s="960"/>
      <c r="G330" s="960"/>
      <c r="H330" s="960"/>
      <c r="I330" s="960"/>
      <c r="J330" s="960"/>
      <c r="K330" s="960"/>
      <c r="L330" s="960"/>
      <c r="M330" s="960"/>
      <c r="N330" s="960"/>
      <c r="O330" s="960"/>
      <c r="P330" s="960"/>
      <c r="Q330" s="960"/>
      <c r="R330" s="960"/>
      <c r="S330" s="962"/>
      <c r="T330" s="960"/>
      <c r="U330" s="962"/>
      <c r="V330" s="960"/>
      <c r="W330" s="960"/>
    </row>
    <row r="331" spans="1:23" ht="15.75" customHeight="1" x14ac:dyDescent="0.2">
      <c r="A331" s="958"/>
      <c r="B331" s="960"/>
      <c r="C331" s="960"/>
      <c r="D331" s="960"/>
      <c r="E331" s="960"/>
      <c r="F331" s="960"/>
      <c r="G331" s="960"/>
      <c r="H331" s="960"/>
      <c r="I331" s="960"/>
      <c r="J331" s="960"/>
      <c r="K331" s="960"/>
      <c r="L331" s="960"/>
      <c r="M331" s="960"/>
      <c r="N331" s="960"/>
      <c r="O331" s="960"/>
      <c r="P331" s="960"/>
      <c r="Q331" s="960"/>
      <c r="R331" s="960"/>
      <c r="S331" s="962"/>
      <c r="T331" s="960"/>
      <c r="U331" s="962"/>
      <c r="V331" s="960"/>
      <c r="W331" s="960"/>
    </row>
    <row r="332" spans="1:23" ht="15.75" customHeight="1" x14ac:dyDescent="0.2">
      <c r="A332" s="958"/>
      <c r="B332" s="960"/>
      <c r="C332" s="960"/>
      <c r="D332" s="960"/>
      <c r="E332" s="960"/>
      <c r="F332" s="960"/>
      <c r="G332" s="960"/>
      <c r="H332" s="960"/>
      <c r="I332" s="960"/>
      <c r="J332" s="960"/>
      <c r="K332" s="960"/>
      <c r="L332" s="960"/>
      <c r="M332" s="960"/>
      <c r="N332" s="960"/>
      <c r="O332" s="960"/>
      <c r="P332" s="960"/>
      <c r="Q332" s="960"/>
      <c r="R332" s="960"/>
      <c r="S332" s="962"/>
      <c r="T332" s="960"/>
      <c r="U332" s="962"/>
      <c r="V332" s="960"/>
      <c r="W332" s="960"/>
    </row>
    <row r="333" spans="1:23" ht="15.75" customHeight="1" x14ac:dyDescent="0.2">
      <c r="A333" s="958"/>
      <c r="B333" s="960"/>
      <c r="C333" s="960"/>
      <c r="D333" s="960"/>
      <c r="E333" s="960"/>
      <c r="F333" s="960"/>
      <c r="G333" s="960"/>
      <c r="H333" s="960"/>
      <c r="I333" s="960"/>
      <c r="J333" s="960"/>
      <c r="K333" s="960"/>
      <c r="L333" s="960"/>
      <c r="M333" s="960"/>
      <c r="N333" s="960"/>
      <c r="O333" s="960"/>
      <c r="P333" s="960"/>
      <c r="Q333" s="960"/>
      <c r="R333" s="960"/>
      <c r="S333" s="962"/>
      <c r="T333" s="960"/>
      <c r="U333" s="962"/>
      <c r="V333" s="960"/>
      <c r="W333" s="960"/>
    </row>
    <row r="334" spans="1:23" ht="15.75" customHeight="1" x14ac:dyDescent="0.2">
      <c r="A334" s="958"/>
      <c r="B334" s="960"/>
      <c r="C334" s="960"/>
      <c r="D334" s="960"/>
      <c r="E334" s="960"/>
      <c r="F334" s="960"/>
      <c r="G334" s="960"/>
      <c r="H334" s="960"/>
      <c r="I334" s="960"/>
      <c r="J334" s="960"/>
      <c r="K334" s="960"/>
      <c r="L334" s="960"/>
      <c r="M334" s="960"/>
      <c r="N334" s="960"/>
      <c r="O334" s="960"/>
      <c r="P334" s="960"/>
      <c r="Q334" s="960"/>
      <c r="R334" s="960"/>
      <c r="S334" s="962"/>
      <c r="T334" s="960"/>
      <c r="U334" s="962"/>
      <c r="V334" s="960"/>
      <c r="W334" s="960"/>
    </row>
    <row r="335" spans="1:23" ht="15.75" customHeight="1" x14ac:dyDescent="0.2">
      <c r="A335" s="958"/>
      <c r="B335" s="960"/>
      <c r="C335" s="960"/>
      <c r="D335" s="960"/>
      <c r="E335" s="960"/>
      <c r="F335" s="960"/>
      <c r="G335" s="960"/>
      <c r="H335" s="960"/>
      <c r="I335" s="960"/>
      <c r="J335" s="960"/>
      <c r="K335" s="960"/>
      <c r="L335" s="960"/>
      <c r="M335" s="960"/>
      <c r="N335" s="960"/>
      <c r="O335" s="960"/>
      <c r="P335" s="960"/>
      <c r="Q335" s="960"/>
      <c r="R335" s="960"/>
      <c r="S335" s="962"/>
      <c r="T335" s="960"/>
      <c r="U335" s="962"/>
      <c r="V335" s="960"/>
      <c r="W335" s="960"/>
    </row>
    <row r="336" spans="1:23" ht="15.75" customHeight="1" x14ac:dyDescent="0.2">
      <c r="A336" s="958"/>
      <c r="B336" s="960"/>
      <c r="C336" s="960"/>
      <c r="D336" s="960"/>
      <c r="E336" s="960"/>
      <c r="F336" s="960"/>
      <c r="G336" s="960"/>
      <c r="H336" s="960"/>
      <c r="I336" s="960"/>
      <c r="J336" s="960"/>
      <c r="K336" s="960"/>
      <c r="L336" s="960"/>
      <c r="M336" s="960"/>
      <c r="N336" s="960"/>
      <c r="O336" s="960"/>
      <c r="P336" s="960"/>
      <c r="Q336" s="960"/>
      <c r="R336" s="960"/>
      <c r="S336" s="962"/>
      <c r="T336" s="960"/>
      <c r="U336" s="962"/>
      <c r="V336" s="960"/>
      <c r="W336" s="960"/>
    </row>
    <row r="337" spans="1:23" ht="15.75" customHeight="1" x14ac:dyDescent="0.2">
      <c r="A337" s="958"/>
      <c r="B337" s="960"/>
      <c r="C337" s="960"/>
      <c r="D337" s="960"/>
      <c r="E337" s="960"/>
      <c r="F337" s="960"/>
      <c r="G337" s="960"/>
      <c r="H337" s="960"/>
      <c r="I337" s="960"/>
      <c r="J337" s="960"/>
      <c r="K337" s="960"/>
      <c r="L337" s="960"/>
      <c r="M337" s="960"/>
      <c r="N337" s="960"/>
      <c r="O337" s="960"/>
      <c r="P337" s="960"/>
      <c r="Q337" s="960"/>
      <c r="R337" s="960"/>
      <c r="S337" s="962"/>
      <c r="T337" s="960"/>
      <c r="U337" s="962"/>
      <c r="V337" s="960"/>
      <c r="W337" s="960"/>
    </row>
    <row r="338" spans="1:23" ht="15.75" customHeight="1" x14ac:dyDescent="0.2">
      <c r="A338" s="958"/>
      <c r="B338" s="960"/>
      <c r="C338" s="960"/>
      <c r="D338" s="960"/>
      <c r="E338" s="960"/>
      <c r="F338" s="960"/>
      <c r="G338" s="960"/>
      <c r="H338" s="960"/>
      <c r="I338" s="960"/>
      <c r="J338" s="960"/>
      <c r="K338" s="960"/>
      <c r="L338" s="960"/>
      <c r="M338" s="960"/>
      <c r="N338" s="960"/>
      <c r="O338" s="960"/>
      <c r="P338" s="960"/>
      <c r="Q338" s="960"/>
      <c r="R338" s="960"/>
      <c r="S338" s="962"/>
      <c r="T338" s="960"/>
      <c r="U338" s="962"/>
      <c r="V338" s="960"/>
      <c r="W338" s="960"/>
    </row>
    <row r="339" spans="1:23" ht="15.75" customHeight="1" x14ac:dyDescent="0.2">
      <c r="A339" s="958"/>
      <c r="B339" s="960"/>
      <c r="C339" s="960"/>
      <c r="D339" s="960"/>
      <c r="E339" s="960"/>
      <c r="F339" s="960"/>
      <c r="G339" s="960"/>
      <c r="H339" s="960"/>
      <c r="I339" s="960"/>
      <c r="J339" s="960"/>
      <c r="K339" s="960"/>
      <c r="L339" s="960"/>
      <c r="M339" s="960"/>
      <c r="N339" s="960"/>
      <c r="O339" s="960"/>
      <c r="P339" s="960"/>
      <c r="Q339" s="960"/>
      <c r="R339" s="960"/>
      <c r="S339" s="962"/>
      <c r="T339" s="960"/>
      <c r="U339" s="962"/>
      <c r="V339" s="960"/>
      <c r="W339" s="960"/>
    </row>
    <row r="340" spans="1:23" ht="15.75" customHeight="1" x14ac:dyDescent="0.2">
      <c r="A340" s="958"/>
      <c r="B340" s="960"/>
      <c r="C340" s="960"/>
      <c r="D340" s="960"/>
      <c r="E340" s="960"/>
      <c r="F340" s="960"/>
      <c r="G340" s="960"/>
      <c r="H340" s="960"/>
      <c r="I340" s="960"/>
      <c r="J340" s="960"/>
      <c r="K340" s="960"/>
      <c r="L340" s="960"/>
      <c r="M340" s="960"/>
      <c r="N340" s="960"/>
      <c r="O340" s="960"/>
      <c r="P340" s="960"/>
      <c r="Q340" s="960"/>
      <c r="R340" s="960"/>
      <c r="S340" s="962"/>
      <c r="T340" s="960"/>
      <c r="U340" s="962"/>
      <c r="V340" s="960"/>
      <c r="W340" s="960"/>
    </row>
    <row r="341" spans="1:23" ht="15.75" customHeight="1" x14ac:dyDescent="0.2">
      <c r="A341" s="958"/>
      <c r="B341" s="960"/>
      <c r="C341" s="960"/>
      <c r="D341" s="960"/>
      <c r="E341" s="960"/>
      <c r="F341" s="960"/>
      <c r="G341" s="960"/>
      <c r="H341" s="960"/>
      <c r="I341" s="960"/>
      <c r="J341" s="960"/>
      <c r="K341" s="960"/>
      <c r="L341" s="960"/>
      <c r="M341" s="960"/>
      <c r="N341" s="960"/>
      <c r="O341" s="960"/>
      <c r="P341" s="960"/>
      <c r="Q341" s="960"/>
      <c r="R341" s="960"/>
      <c r="S341" s="962"/>
      <c r="T341" s="960"/>
      <c r="U341" s="962"/>
      <c r="V341" s="960"/>
      <c r="W341" s="960"/>
    </row>
    <row r="342" spans="1:23" ht="15.75" customHeight="1" x14ac:dyDescent="0.2">
      <c r="A342" s="958"/>
      <c r="B342" s="960"/>
      <c r="C342" s="960"/>
      <c r="D342" s="960"/>
      <c r="E342" s="960"/>
      <c r="F342" s="960"/>
      <c r="G342" s="960"/>
      <c r="H342" s="960"/>
      <c r="I342" s="960"/>
      <c r="J342" s="960"/>
      <c r="K342" s="960"/>
      <c r="L342" s="960"/>
      <c r="M342" s="960"/>
      <c r="N342" s="960"/>
      <c r="O342" s="960"/>
      <c r="P342" s="960"/>
      <c r="Q342" s="960"/>
      <c r="R342" s="960"/>
      <c r="S342" s="962"/>
      <c r="T342" s="960"/>
      <c r="U342" s="962"/>
      <c r="V342" s="960"/>
      <c r="W342" s="960"/>
    </row>
    <row r="343" spans="1:23" ht="15.75" customHeight="1" x14ac:dyDescent="0.2">
      <c r="A343" s="958"/>
      <c r="B343" s="960"/>
      <c r="C343" s="960"/>
      <c r="D343" s="960"/>
      <c r="E343" s="960"/>
      <c r="F343" s="960"/>
      <c r="G343" s="960"/>
      <c r="H343" s="960"/>
      <c r="I343" s="960"/>
      <c r="J343" s="960"/>
      <c r="K343" s="960"/>
      <c r="L343" s="960"/>
      <c r="M343" s="960"/>
      <c r="N343" s="960"/>
      <c r="O343" s="960"/>
      <c r="P343" s="960"/>
      <c r="Q343" s="960"/>
      <c r="R343" s="960"/>
      <c r="S343" s="962"/>
      <c r="T343" s="960"/>
      <c r="U343" s="962"/>
      <c r="V343" s="960"/>
      <c r="W343" s="960"/>
    </row>
    <row r="344" spans="1:23" ht="15.75" customHeight="1" x14ac:dyDescent="0.2">
      <c r="A344" s="958"/>
      <c r="B344" s="960"/>
      <c r="C344" s="960"/>
      <c r="D344" s="960"/>
      <c r="E344" s="960"/>
      <c r="F344" s="960"/>
      <c r="G344" s="960"/>
      <c r="H344" s="960"/>
      <c r="I344" s="960"/>
      <c r="J344" s="960"/>
      <c r="K344" s="960"/>
      <c r="L344" s="960"/>
      <c r="M344" s="960"/>
      <c r="N344" s="960"/>
      <c r="O344" s="960"/>
      <c r="P344" s="960"/>
      <c r="Q344" s="960"/>
      <c r="R344" s="960"/>
      <c r="S344" s="962"/>
      <c r="T344" s="960"/>
      <c r="U344" s="962"/>
      <c r="V344" s="960"/>
      <c r="W344" s="960"/>
    </row>
    <row r="345" spans="1:23" ht="15.75" customHeight="1" x14ac:dyDescent="0.2">
      <c r="A345" s="958"/>
      <c r="B345" s="960"/>
      <c r="C345" s="960"/>
      <c r="D345" s="960"/>
      <c r="E345" s="960"/>
      <c r="F345" s="960"/>
      <c r="G345" s="960"/>
      <c r="H345" s="960"/>
      <c r="I345" s="960"/>
      <c r="J345" s="960"/>
      <c r="K345" s="960"/>
      <c r="L345" s="960"/>
      <c r="M345" s="960"/>
      <c r="N345" s="960"/>
      <c r="O345" s="960"/>
      <c r="P345" s="960"/>
      <c r="Q345" s="960"/>
      <c r="R345" s="960"/>
      <c r="S345" s="962"/>
      <c r="T345" s="960"/>
      <c r="U345" s="962"/>
      <c r="V345" s="960"/>
      <c r="W345" s="960"/>
    </row>
    <row r="346" spans="1:23" ht="15.75" customHeight="1" x14ac:dyDescent="0.2">
      <c r="A346" s="958"/>
      <c r="B346" s="960"/>
      <c r="C346" s="960"/>
      <c r="D346" s="960"/>
      <c r="E346" s="960"/>
      <c r="F346" s="960"/>
      <c r="G346" s="960"/>
      <c r="H346" s="960"/>
      <c r="I346" s="960"/>
      <c r="J346" s="960"/>
      <c r="K346" s="960"/>
      <c r="L346" s="960"/>
      <c r="M346" s="960"/>
      <c r="N346" s="960"/>
      <c r="O346" s="960"/>
      <c r="P346" s="960"/>
      <c r="Q346" s="960"/>
      <c r="R346" s="960"/>
      <c r="S346" s="962"/>
      <c r="T346" s="960"/>
      <c r="U346" s="962"/>
      <c r="V346" s="960"/>
      <c r="W346" s="960"/>
    </row>
    <row r="347" spans="1:23" ht="15.75" customHeight="1" x14ac:dyDescent="0.2">
      <c r="A347" s="958"/>
      <c r="B347" s="960"/>
      <c r="C347" s="960"/>
      <c r="D347" s="960"/>
      <c r="E347" s="960"/>
      <c r="F347" s="960"/>
      <c r="G347" s="960"/>
      <c r="H347" s="960"/>
      <c r="I347" s="960"/>
      <c r="J347" s="960"/>
      <c r="K347" s="960"/>
      <c r="L347" s="960"/>
      <c r="M347" s="960"/>
      <c r="N347" s="960"/>
      <c r="O347" s="960"/>
      <c r="P347" s="960"/>
      <c r="Q347" s="960"/>
      <c r="R347" s="960"/>
      <c r="S347" s="962"/>
      <c r="T347" s="960"/>
      <c r="U347" s="962"/>
      <c r="V347" s="960"/>
      <c r="W347" s="960"/>
    </row>
    <row r="348" spans="1:23" ht="15.75" customHeight="1" x14ac:dyDescent="0.2">
      <c r="A348" s="958"/>
      <c r="B348" s="960"/>
      <c r="C348" s="960"/>
      <c r="D348" s="960"/>
      <c r="E348" s="960"/>
      <c r="F348" s="960"/>
      <c r="G348" s="960"/>
      <c r="H348" s="960"/>
      <c r="I348" s="960"/>
      <c r="J348" s="960"/>
      <c r="K348" s="960"/>
      <c r="L348" s="960"/>
      <c r="M348" s="960"/>
      <c r="N348" s="960"/>
      <c r="O348" s="960"/>
      <c r="P348" s="960"/>
      <c r="Q348" s="960"/>
      <c r="R348" s="960"/>
      <c r="S348" s="962"/>
      <c r="T348" s="960"/>
      <c r="U348" s="962"/>
      <c r="V348" s="960"/>
      <c r="W348" s="960"/>
    </row>
    <row r="349" spans="1:23" ht="15.75" customHeight="1" x14ac:dyDescent="0.2">
      <c r="A349" s="958"/>
      <c r="B349" s="960"/>
      <c r="C349" s="960"/>
      <c r="D349" s="960"/>
      <c r="E349" s="960"/>
      <c r="F349" s="960"/>
      <c r="G349" s="960"/>
      <c r="H349" s="960"/>
      <c r="I349" s="960"/>
      <c r="J349" s="960"/>
      <c r="K349" s="960"/>
      <c r="L349" s="960"/>
      <c r="M349" s="960"/>
      <c r="N349" s="960"/>
      <c r="O349" s="960"/>
      <c r="P349" s="960"/>
      <c r="Q349" s="960"/>
      <c r="R349" s="960"/>
      <c r="S349" s="962"/>
      <c r="T349" s="960"/>
      <c r="U349" s="962"/>
      <c r="V349" s="960"/>
      <c r="W349" s="960"/>
    </row>
    <row r="350" spans="1:23" ht="15.75" customHeight="1" x14ac:dyDescent="0.2">
      <c r="A350" s="958"/>
      <c r="B350" s="960"/>
      <c r="C350" s="960"/>
      <c r="D350" s="960"/>
      <c r="E350" s="960"/>
      <c r="F350" s="960"/>
      <c r="G350" s="960"/>
      <c r="H350" s="960"/>
      <c r="I350" s="960"/>
      <c r="J350" s="960"/>
      <c r="K350" s="960"/>
      <c r="L350" s="960"/>
      <c r="M350" s="960"/>
      <c r="N350" s="960"/>
      <c r="O350" s="960"/>
      <c r="P350" s="960"/>
      <c r="Q350" s="960"/>
      <c r="R350" s="960"/>
      <c r="S350" s="962"/>
      <c r="T350" s="960"/>
      <c r="U350" s="962"/>
      <c r="V350" s="960"/>
      <c r="W350" s="960"/>
    </row>
    <row r="351" spans="1:23" ht="15.75" customHeight="1" x14ac:dyDescent="0.2">
      <c r="A351" s="958"/>
      <c r="B351" s="960"/>
      <c r="C351" s="960"/>
      <c r="D351" s="960"/>
      <c r="E351" s="960"/>
      <c r="F351" s="960"/>
      <c r="G351" s="960"/>
      <c r="H351" s="960"/>
      <c r="I351" s="960"/>
      <c r="J351" s="960"/>
      <c r="K351" s="960"/>
      <c r="L351" s="960"/>
      <c r="M351" s="960"/>
      <c r="N351" s="960"/>
      <c r="O351" s="960"/>
      <c r="P351" s="960"/>
      <c r="Q351" s="960"/>
      <c r="R351" s="960"/>
      <c r="S351" s="962"/>
      <c r="T351" s="960"/>
      <c r="U351" s="962"/>
      <c r="V351" s="960"/>
      <c r="W351" s="960"/>
    </row>
    <row r="352" spans="1:23" ht="15.75" customHeight="1" x14ac:dyDescent="0.2">
      <c r="A352" s="958"/>
      <c r="B352" s="960"/>
      <c r="C352" s="960"/>
      <c r="D352" s="960"/>
      <c r="E352" s="960"/>
      <c r="F352" s="960"/>
      <c r="G352" s="960"/>
      <c r="H352" s="960"/>
      <c r="I352" s="960"/>
      <c r="J352" s="960"/>
      <c r="K352" s="960"/>
      <c r="L352" s="960"/>
      <c r="M352" s="960"/>
      <c r="N352" s="960"/>
      <c r="O352" s="960"/>
      <c r="P352" s="960"/>
      <c r="Q352" s="960"/>
      <c r="R352" s="960"/>
      <c r="S352" s="962"/>
      <c r="T352" s="960"/>
      <c r="U352" s="962"/>
      <c r="V352" s="960"/>
      <c r="W352" s="960"/>
    </row>
    <row r="353" spans="1:23" ht="15.75" customHeight="1" x14ac:dyDescent="0.2">
      <c r="A353" s="958"/>
      <c r="B353" s="960"/>
      <c r="C353" s="960"/>
      <c r="D353" s="960"/>
      <c r="E353" s="960"/>
      <c r="F353" s="960"/>
      <c r="G353" s="960"/>
      <c r="H353" s="960"/>
      <c r="I353" s="960"/>
      <c r="J353" s="960"/>
      <c r="K353" s="960"/>
      <c r="L353" s="960"/>
      <c r="M353" s="960"/>
      <c r="N353" s="960"/>
      <c r="O353" s="960"/>
      <c r="P353" s="960"/>
      <c r="Q353" s="960"/>
      <c r="R353" s="960"/>
      <c r="S353" s="962"/>
      <c r="T353" s="960"/>
      <c r="U353" s="962"/>
      <c r="V353" s="960"/>
      <c r="W353" s="960"/>
    </row>
    <row r="354" spans="1:23" ht="15.75" customHeight="1" x14ac:dyDescent="0.2">
      <c r="A354" s="958"/>
      <c r="B354" s="960"/>
      <c r="C354" s="960"/>
      <c r="D354" s="960"/>
      <c r="E354" s="960"/>
      <c r="F354" s="960"/>
      <c r="G354" s="960"/>
      <c r="H354" s="960"/>
      <c r="I354" s="960"/>
      <c r="J354" s="960"/>
      <c r="K354" s="960"/>
      <c r="L354" s="960"/>
      <c r="M354" s="960"/>
      <c r="N354" s="960"/>
      <c r="O354" s="960"/>
      <c r="P354" s="960"/>
      <c r="Q354" s="960"/>
      <c r="R354" s="960"/>
      <c r="S354" s="962"/>
      <c r="T354" s="960"/>
      <c r="U354" s="962"/>
      <c r="V354" s="960"/>
      <c r="W354" s="960"/>
    </row>
    <row r="355" spans="1:23" ht="15.75" customHeight="1" x14ac:dyDescent="0.2">
      <c r="A355" s="958"/>
      <c r="B355" s="960"/>
      <c r="C355" s="960"/>
      <c r="D355" s="960"/>
      <c r="E355" s="960"/>
      <c r="F355" s="960"/>
      <c r="G355" s="960"/>
      <c r="H355" s="960"/>
      <c r="I355" s="960"/>
      <c r="J355" s="960"/>
      <c r="K355" s="960"/>
      <c r="L355" s="960"/>
      <c r="M355" s="960"/>
      <c r="N355" s="960"/>
      <c r="O355" s="960"/>
      <c r="P355" s="960"/>
      <c r="Q355" s="960"/>
      <c r="R355" s="960"/>
      <c r="S355" s="962"/>
      <c r="T355" s="960"/>
      <c r="U355" s="962"/>
      <c r="V355" s="960"/>
      <c r="W355" s="960"/>
    </row>
    <row r="356" spans="1:23" ht="15.75" customHeight="1" x14ac:dyDescent="0.2">
      <c r="A356" s="958"/>
      <c r="B356" s="960"/>
      <c r="C356" s="960"/>
      <c r="D356" s="960"/>
      <c r="E356" s="960"/>
      <c r="F356" s="960"/>
      <c r="G356" s="960"/>
      <c r="H356" s="960"/>
      <c r="I356" s="960"/>
      <c r="J356" s="960"/>
      <c r="K356" s="960"/>
      <c r="L356" s="960"/>
      <c r="M356" s="960"/>
      <c r="N356" s="960"/>
      <c r="O356" s="960"/>
      <c r="P356" s="960"/>
      <c r="Q356" s="960"/>
      <c r="R356" s="960"/>
      <c r="S356" s="962"/>
      <c r="T356" s="960"/>
      <c r="U356" s="962"/>
      <c r="V356" s="960"/>
      <c r="W356" s="960"/>
    </row>
    <row r="357" spans="1:23" ht="15.75" customHeight="1" x14ac:dyDescent="0.2">
      <c r="A357" s="958"/>
      <c r="B357" s="960"/>
      <c r="C357" s="960"/>
      <c r="D357" s="960"/>
      <c r="E357" s="960"/>
      <c r="F357" s="960"/>
      <c r="G357" s="960"/>
      <c r="H357" s="960"/>
      <c r="I357" s="960"/>
      <c r="J357" s="960"/>
      <c r="K357" s="960"/>
      <c r="L357" s="960"/>
      <c r="M357" s="960"/>
      <c r="N357" s="960"/>
      <c r="O357" s="960"/>
      <c r="P357" s="960"/>
      <c r="Q357" s="960"/>
      <c r="R357" s="960"/>
      <c r="S357" s="962"/>
      <c r="T357" s="960"/>
      <c r="U357" s="962"/>
      <c r="V357" s="960"/>
      <c r="W357" s="960"/>
    </row>
    <row r="358" spans="1:23" ht="15.75" customHeight="1" x14ac:dyDescent="0.2">
      <c r="A358" s="958"/>
      <c r="B358" s="960"/>
      <c r="C358" s="960"/>
      <c r="D358" s="960"/>
      <c r="E358" s="960"/>
      <c r="F358" s="960"/>
      <c r="G358" s="960"/>
      <c r="H358" s="960"/>
      <c r="I358" s="960"/>
      <c r="J358" s="960"/>
      <c r="K358" s="960"/>
      <c r="L358" s="960"/>
      <c r="M358" s="960"/>
      <c r="N358" s="960"/>
      <c r="O358" s="960"/>
      <c r="P358" s="960"/>
      <c r="Q358" s="960"/>
      <c r="R358" s="960"/>
      <c r="S358" s="962"/>
      <c r="T358" s="960"/>
      <c r="U358" s="962"/>
      <c r="V358" s="960"/>
      <c r="W358" s="960"/>
    </row>
    <row r="359" spans="1:23" ht="15.75" customHeight="1" x14ac:dyDescent="0.2">
      <c r="A359" s="958"/>
      <c r="B359" s="960"/>
      <c r="C359" s="960"/>
      <c r="D359" s="960"/>
      <c r="E359" s="960"/>
      <c r="F359" s="960"/>
      <c r="G359" s="960"/>
      <c r="H359" s="960"/>
      <c r="I359" s="960"/>
      <c r="J359" s="960"/>
      <c r="K359" s="960"/>
      <c r="L359" s="960"/>
      <c r="M359" s="960"/>
      <c r="N359" s="960"/>
      <c r="O359" s="960"/>
      <c r="P359" s="960"/>
      <c r="Q359" s="960"/>
      <c r="R359" s="960"/>
      <c r="S359" s="962"/>
      <c r="T359" s="960"/>
      <c r="U359" s="962"/>
      <c r="V359" s="960"/>
      <c r="W359" s="960"/>
    </row>
    <row r="360" spans="1:23" ht="15.75" customHeight="1" x14ac:dyDescent="0.2">
      <c r="A360" s="958"/>
      <c r="B360" s="960"/>
      <c r="C360" s="960"/>
      <c r="D360" s="960"/>
      <c r="E360" s="960"/>
      <c r="F360" s="960"/>
      <c r="G360" s="960"/>
      <c r="H360" s="960"/>
      <c r="I360" s="960"/>
      <c r="J360" s="960"/>
      <c r="K360" s="960"/>
      <c r="L360" s="960"/>
      <c r="M360" s="960"/>
      <c r="N360" s="960"/>
      <c r="O360" s="960"/>
      <c r="P360" s="960"/>
      <c r="Q360" s="960"/>
      <c r="R360" s="960"/>
      <c r="S360" s="962"/>
      <c r="T360" s="960"/>
      <c r="U360" s="962"/>
      <c r="V360" s="960"/>
      <c r="W360" s="960"/>
    </row>
    <row r="361" spans="1:23" ht="15.75" customHeight="1" x14ac:dyDescent="0.2">
      <c r="A361" s="958"/>
      <c r="B361" s="960"/>
      <c r="C361" s="960"/>
      <c r="D361" s="960"/>
      <c r="E361" s="960"/>
      <c r="F361" s="960"/>
      <c r="G361" s="960"/>
      <c r="H361" s="960"/>
      <c r="I361" s="960"/>
      <c r="J361" s="960"/>
      <c r="K361" s="960"/>
      <c r="L361" s="960"/>
      <c r="M361" s="960"/>
      <c r="N361" s="960"/>
      <c r="O361" s="960"/>
      <c r="P361" s="960"/>
      <c r="Q361" s="960"/>
      <c r="R361" s="960"/>
      <c r="S361" s="962"/>
      <c r="T361" s="960"/>
      <c r="U361" s="962"/>
      <c r="V361" s="960"/>
      <c r="W361" s="960"/>
    </row>
    <row r="362" spans="1:23" ht="15.75" customHeight="1" x14ac:dyDescent="0.2">
      <c r="A362" s="958"/>
      <c r="B362" s="960"/>
      <c r="C362" s="960"/>
      <c r="D362" s="960"/>
      <c r="E362" s="960"/>
      <c r="F362" s="960"/>
      <c r="G362" s="960"/>
      <c r="H362" s="960"/>
      <c r="I362" s="960"/>
      <c r="J362" s="960"/>
      <c r="K362" s="960"/>
      <c r="L362" s="960"/>
      <c r="M362" s="960"/>
      <c r="N362" s="960"/>
      <c r="O362" s="960"/>
      <c r="P362" s="960"/>
      <c r="Q362" s="960"/>
      <c r="R362" s="960"/>
      <c r="S362" s="962"/>
      <c r="T362" s="960"/>
      <c r="U362" s="962"/>
      <c r="V362" s="960"/>
      <c r="W362" s="960"/>
    </row>
    <row r="363" spans="1:23" ht="15.75" customHeight="1" x14ac:dyDescent="0.2">
      <c r="A363" s="958"/>
      <c r="B363" s="960"/>
      <c r="C363" s="960"/>
      <c r="D363" s="960"/>
      <c r="E363" s="960"/>
      <c r="F363" s="960"/>
      <c r="G363" s="960"/>
      <c r="H363" s="960"/>
      <c r="I363" s="960"/>
      <c r="J363" s="960"/>
      <c r="K363" s="960"/>
      <c r="L363" s="960"/>
      <c r="M363" s="960"/>
      <c r="N363" s="960"/>
      <c r="O363" s="960"/>
      <c r="P363" s="960"/>
      <c r="Q363" s="960"/>
      <c r="R363" s="960"/>
      <c r="S363" s="962"/>
      <c r="T363" s="960"/>
      <c r="U363" s="962"/>
      <c r="V363" s="960"/>
      <c r="W363" s="960"/>
    </row>
    <row r="364" spans="1:23" ht="15.75" customHeight="1" x14ac:dyDescent="0.2">
      <c r="A364" s="958"/>
      <c r="B364" s="960"/>
      <c r="C364" s="960"/>
      <c r="D364" s="960"/>
      <c r="E364" s="960"/>
      <c r="F364" s="960"/>
      <c r="G364" s="960"/>
      <c r="H364" s="960"/>
      <c r="I364" s="960"/>
      <c r="J364" s="960"/>
      <c r="K364" s="960"/>
      <c r="L364" s="960"/>
      <c r="M364" s="960"/>
      <c r="N364" s="960"/>
      <c r="O364" s="960"/>
      <c r="P364" s="960"/>
      <c r="Q364" s="960"/>
      <c r="R364" s="960"/>
      <c r="S364" s="962"/>
      <c r="T364" s="960"/>
      <c r="U364" s="962"/>
      <c r="V364" s="960"/>
      <c r="W364" s="960"/>
    </row>
    <row r="365" spans="1:23" ht="15.75" customHeight="1" x14ac:dyDescent="0.2">
      <c r="A365" s="958"/>
      <c r="B365" s="960"/>
      <c r="C365" s="960"/>
      <c r="D365" s="960"/>
      <c r="E365" s="960"/>
      <c r="F365" s="960"/>
      <c r="G365" s="960"/>
      <c r="H365" s="960"/>
      <c r="I365" s="960"/>
      <c r="J365" s="960"/>
      <c r="K365" s="960"/>
      <c r="L365" s="960"/>
      <c r="M365" s="960"/>
      <c r="N365" s="960"/>
      <c r="O365" s="960"/>
      <c r="P365" s="960"/>
      <c r="Q365" s="960"/>
      <c r="R365" s="960"/>
      <c r="S365" s="962"/>
      <c r="T365" s="960"/>
      <c r="U365" s="962"/>
      <c r="V365" s="960"/>
      <c r="W365" s="960"/>
    </row>
    <row r="366" spans="1:23" ht="15.75" customHeight="1" x14ac:dyDescent="0.2">
      <c r="A366" s="958"/>
      <c r="B366" s="960"/>
      <c r="C366" s="960"/>
      <c r="D366" s="960"/>
      <c r="E366" s="960"/>
      <c r="F366" s="960"/>
      <c r="G366" s="960"/>
      <c r="H366" s="960"/>
      <c r="I366" s="960"/>
      <c r="J366" s="960"/>
      <c r="K366" s="960"/>
      <c r="L366" s="960"/>
      <c r="M366" s="960"/>
      <c r="N366" s="960"/>
      <c r="O366" s="960"/>
      <c r="P366" s="960"/>
      <c r="Q366" s="960"/>
      <c r="R366" s="960"/>
      <c r="S366" s="962"/>
      <c r="T366" s="960"/>
      <c r="U366" s="962"/>
      <c r="V366" s="960"/>
      <c r="W366" s="960"/>
    </row>
    <row r="367" spans="1:23" ht="15.75" customHeight="1" x14ac:dyDescent="0.2">
      <c r="A367" s="958"/>
      <c r="B367" s="960"/>
      <c r="C367" s="960"/>
      <c r="D367" s="960"/>
      <c r="E367" s="960"/>
      <c r="F367" s="960"/>
      <c r="G367" s="960"/>
      <c r="H367" s="960"/>
      <c r="I367" s="960"/>
      <c r="J367" s="960"/>
      <c r="K367" s="960"/>
      <c r="L367" s="960"/>
      <c r="M367" s="960"/>
      <c r="N367" s="960"/>
      <c r="O367" s="960"/>
      <c r="P367" s="960"/>
      <c r="Q367" s="960"/>
      <c r="R367" s="960"/>
      <c r="S367" s="962"/>
      <c r="T367" s="960"/>
      <c r="U367" s="962"/>
      <c r="V367" s="960"/>
      <c r="W367" s="960"/>
    </row>
    <row r="368" spans="1:23" ht="15.75" customHeight="1" x14ac:dyDescent="0.2">
      <c r="A368" s="958"/>
      <c r="B368" s="960"/>
      <c r="C368" s="960"/>
      <c r="D368" s="960"/>
      <c r="E368" s="960"/>
      <c r="F368" s="960"/>
      <c r="G368" s="960"/>
      <c r="H368" s="960"/>
      <c r="I368" s="960"/>
      <c r="J368" s="960"/>
      <c r="K368" s="960"/>
      <c r="L368" s="960"/>
      <c r="M368" s="960"/>
      <c r="N368" s="960"/>
      <c r="O368" s="960"/>
      <c r="P368" s="960"/>
      <c r="Q368" s="960"/>
      <c r="R368" s="960"/>
      <c r="S368" s="962"/>
      <c r="T368" s="960"/>
      <c r="U368" s="962"/>
      <c r="V368" s="960"/>
      <c r="W368" s="960"/>
    </row>
    <row r="369" spans="1:23" ht="15.75" customHeight="1" x14ac:dyDescent="0.2">
      <c r="A369" s="958"/>
      <c r="B369" s="960"/>
      <c r="C369" s="960"/>
      <c r="D369" s="960"/>
      <c r="E369" s="960"/>
      <c r="F369" s="960"/>
      <c r="G369" s="960"/>
      <c r="H369" s="960"/>
      <c r="I369" s="960"/>
      <c r="J369" s="960"/>
      <c r="K369" s="960"/>
      <c r="L369" s="960"/>
      <c r="M369" s="960"/>
      <c r="N369" s="960"/>
      <c r="O369" s="960"/>
      <c r="P369" s="960"/>
      <c r="Q369" s="960"/>
      <c r="R369" s="960"/>
      <c r="S369" s="962"/>
      <c r="T369" s="960"/>
      <c r="U369" s="962"/>
      <c r="V369" s="960"/>
      <c r="W369" s="960"/>
    </row>
    <row r="370" spans="1:23" ht="15.75" customHeight="1" x14ac:dyDescent="0.2">
      <c r="A370" s="958"/>
      <c r="B370" s="960"/>
      <c r="C370" s="960"/>
      <c r="D370" s="960"/>
      <c r="E370" s="960"/>
      <c r="F370" s="960"/>
      <c r="G370" s="960"/>
      <c r="H370" s="960"/>
      <c r="I370" s="960"/>
      <c r="J370" s="960"/>
      <c r="K370" s="960"/>
      <c r="L370" s="960"/>
      <c r="M370" s="960"/>
      <c r="N370" s="960"/>
      <c r="O370" s="960"/>
      <c r="P370" s="960"/>
      <c r="Q370" s="960"/>
      <c r="R370" s="960"/>
      <c r="S370" s="962"/>
      <c r="T370" s="960"/>
      <c r="U370" s="962"/>
      <c r="V370" s="960"/>
      <c r="W370" s="960"/>
    </row>
    <row r="371" spans="1:23" ht="15.75" customHeight="1" x14ac:dyDescent="0.2">
      <c r="A371" s="958"/>
      <c r="B371" s="960"/>
      <c r="C371" s="960"/>
      <c r="D371" s="960"/>
      <c r="E371" s="960"/>
      <c r="F371" s="960"/>
      <c r="G371" s="960"/>
      <c r="H371" s="960"/>
      <c r="I371" s="960"/>
      <c r="J371" s="960"/>
      <c r="K371" s="960"/>
      <c r="L371" s="960"/>
      <c r="M371" s="960"/>
      <c r="N371" s="960"/>
      <c r="O371" s="960"/>
      <c r="P371" s="960"/>
      <c r="Q371" s="960"/>
      <c r="R371" s="960"/>
      <c r="S371" s="962"/>
      <c r="T371" s="960"/>
      <c r="U371" s="962"/>
      <c r="V371" s="960"/>
      <c r="W371" s="960"/>
    </row>
    <row r="372" spans="1:23" ht="15.75" customHeight="1" x14ac:dyDescent="0.2">
      <c r="A372" s="958"/>
      <c r="B372" s="960"/>
      <c r="C372" s="960"/>
      <c r="D372" s="960"/>
      <c r="E372" s="960"/>
      <c r="F372" s="960"/>
      <c r="G372" s="960"/>
      <c r="H372" s="960"/>
      <c r="I372" s="960"/>
      <c r="J372" s="960"/>
      <c r="K372" s="960"/>
      <c r="L372" s="960"/>
      <c r="M372" s="960"/>
      <c r="N372" s="960"/>
      <c r="O372" s="960"/>
      <c r="P372" s="960"/>
      <c r="Q372" s="960"/>
      <c r="R372" s="960"/>
      <c r="S372" s="962"/>
      <c r="T372" s="960"/>
      <c r="U372" s="962"/>
      <c r="V372" s="960"/>
      <c r="W372" s="960"/>
    </row>
    <row r="373" spans="1:23" ht="15.75" customHeight="1" x14ac:dyDescent="0.2">
      <c r="A373" s="958"/>
      <c r="B373" s="960"/>
      <c r="C373" s="960"/>
      <c r="D373" s="960"/>
      <c r="E373" s="960"/>
      <c r="F373" s="960"/>
      <c r="G373" s="960"/>
      <c r="H373" s="960"/>
      <c r="I373" s="960"/>
      <c r="J373" s="960"/>
      <c r="K373" s="960"/>
      <c r="L373" s="960"/>
      <c r="M373" s="960"/>
      <c r="N373" s="960"/>
      <c r="O373" s="960"/>
      <c r="P373" s="960"/>
      <c r="Q373" s="960"/>
      <c r="R373" s="960"/>
      <c r="S373" s="962"/>
      <c r="T373" s="960"/>
      <c r="U373" s="962"/>
      <c r="V373" s="960"/>
      <c r="W373" s="960"/>
    </row>
    <row r="374" spans="1:23" ht="15.75" customHeight="1" x14ac:dyDescent="0.2">
      <c r="A374" s="958"/>
      <c r="B374" s="960"/>
      <c r="C374" s="960"/>
      <c r="D374" s="960"/>
      <c r="E374" s="960"/>
      <c r="F374" s="960"/>
      <c r="G374" s="960"/>
      <c r="H374" s="960"/>
      <c r="I374" s="960"/>
      <c r="J374" s="960"/>
      <c r="K374" s="960"/>
      <c r="L374" s="960"/>
      <c r="M374" s="960"/>
      <c r="N374" s="960"/>
      <c r="O374" s="960"/>
      <c r="P374" s="960"/>
      <c r="Q374" s="960"/>
      <c r="R374" s="960"/>
      <c r="S374" s="962"/>
      <c r="T374" s="960"/>
      <c r="U374" s="962"/>
      <c r="V374" s="960"/>
      <c r="W374" s="960"/>
    </row>
    <row r="375" spans="1:23" ht="15.75" customHeight="1" x14ac:dyDescent="0.2">
      <c r="A375" s="958"/>
      <c r="B375" s="960"/>
      <c r="C375" s="960"/>
      <c r="D375" s="960"/>
      <c r="E375" s="960"/>
      <c r="F375" s="960"/>
      <c r="G375" s="960"/>
      <c r="H375" s="960"/>
      <c r="I375" s="960"/>
      <c r="J375" s="960"/>
      <c r="K375" s="960"/>
      <c r="L375" s="960"/>
      <c r="M375" s="960"/>
      <c r="N375" s="960"/>
      <c r="O375" s="960"/>
      <c r="P375" s="960"/>
      <c r="Q375" s="960"/>
      <c r="R375" s="960"/>
      <c r="S375" s="962"/>
      <c r="T375" s="960"/>
      <c r="U375" s="962"/>
      <c r="V375" s="960"/>
      <c r="W375" s="960"/>
    </row>
    <row r="376" spans="1:23" ht="15.75" customHeight="1" x14ac:dyDescent="0.2">
      <c r="A376" s="958"/>
      <c r="B376" s="960"/>
      <c r="C376" s="960"/>
      <c r="D376" s="960"/>
      <c r="E376" s="960"/>
      <c r="F376" s="960"/>
      <c r="G376" s="960"/>
      <c r="H376" s="960"/>
      <c r="I376" s="960"/>
      <c r="J376" s="960"/>
      <c r="K376" s="960"/>
      <c r="L376" s="960"/>
      <c r="M376" s="960"/>
      <c r="N376" s="960"/>
      <c r="O376" s="960"/>
      <c r="P376" s="960"/>
      <c r="Q376" s="960"/>
      <c r="R376" s="960"/>
      <c r="S376" s="962"/>
      <c r="T376" s="960"/>
      <c r="U376" s="962"/>
      <c r="V376" s="960"/>
      <c r="W376" s="960"/>
    </row>
    <row r="377" spans="1:23" ht="15.75" customHeight="1" x14ac:dyDescent="0.2">
      <c r="A377" s="958"/>
      <c r="B377" s="960"/>
      <c r="C377" s="960"/>
      <c r="D377" s="960"/>
      <c r="E377" s="960"/>
      <c r="F377" s="960"/>
      <c r="G377" s="960"/>
      <c r="H377" s="960"/>
      <c r="I377" s="960"/>
      <c r="J377" s="960"/>
      <c r="K377" s="960"/>
      <c r="L377" s="960"/>
      <c r="M377" s="960"/>
      <c r="N377" s="960"/>
      <c r="O377" s="960"/>
      <c r="P377" s="960"/>
      <c r="Q377" s="960"/>
      <c r="R377" s="960"/>
      <c r="S377" s="962"/>
      <c r="T377" s="960"/>
      <c r="U377" s="962"/>
      <c r="V377" s="960"/>
      <c r="W377" s="960"/>
    </row>
    <row r="378" spans="1:23" ht="15.75" customHeight="1" x14ac:dyDescent="0.2">
      <c r="A378" s="958"/>
      <c r="B378" s="960"/>
      <c r="C378" s="960"/>
      <c r="D378" s="960"/>
      <c r="E378" s="960"/>
      <c r="F378" s="960"/>
      <c r="G378" s="960"/>
      <c r="H378" s="960"/>
      <c r="I378" s="960"/>
      <c r="J378" s="960"/>
      <c r="K378" s="960"/>
      <c r="L378" s="960"/>
      <c r="M378" s="960"/>
      <c r="N378" s="960"/>
      <c r="O378" s="960"/>
      <c r="P378" s="960"/>
      <c r="Q378" s="960"/>
      <c r="R378" s="960"/>
      <c r="S378" s="962"/>
      <c r="T378" s="960"/>
      <c r="U378" s="962"/>
      <c r="V378" s="960"/>
      <c r="W378" s="960"/>
    </row>
    <row r="379" spans="1:23" ht="15.75" customHeight="1" x14ac:dyDescent="0.2">
      <c r="A379" s="958"/>
      <c r="B379" s="960"/>
      <c r="C379" s="960"/>
      <c r="D379" s="960"/>
      <c r="E379" s="960"/>
      <c r="F379" s="960"/>
      <c r="G379" s="960"/>
      <c r="H379" s="960"/>
      <c r="I379" s="960"/>
      <c r="J379" s="960"/>
      <c r="K379" s="960"/>
      <c r="L379" s="960"/>
      <c r="M379" s="960"/>
      <c r="N379" s="960"/>
      <c r="O379" s="960"/>
      <c r="P379" s="960"/>
      <c r="Q379" s="960"/>
      <c r="R379" s="960"/>
      <c r="S379" s="962"/>
      <c r="T379" s="960"/>
      <c r="U379" s="962"/>
      <c r="V379" s="960"/>
      <c r="W379" s="960"/>
    </row>
    <row r="380" spans="1:23" ht="15.75" customHeight="1" x14ac:dyDescent="0.2">
      <c r="A380" s="958"/>
      <c r="B380" s="960"/>
      <c r="C380" s="960"/>
      <c r="D380" s="960"/>
      <c r="E380" s="960"/>
      <c r="F380" s="960"/>
      <c r="G380" s="960"/>
      <c r="H380" s="960"/>
      <c r="I380" s="960"/>
      <c r="J380" s="960"/>
      <c r="K380" s="960"/>
      <c r="L380" s="960"/>
      <c r="M380" s="960"/>
      <c r="N380" s="960"/>
      <c r="O380" s="960"/>
      <c r="P380" s="960"/>
      <c r="Q380" s="960"/>
      <c r="R380" s="960"/>
      <c r="S380" s="962"/>
      <c r="T380" s="960"/>
      <c r="U380" s="962"/>
      <c r="V380" s="960"/>
      <c r="W380" s="960"/>
    </row>
    <row r="381" spans="1:23" ht="15.75" customHeight="1" x14ac:dyDescent="0.2">
      <c r="A381" s="958"/>
      <c r="B381" s="960"/>
      <c r="C381" s="960"/>
      <c r="D381" s="960"/>
      <c r="E381" s="960"/>
      <c r="F381" s="960"/>
      <c r="G381" s="960"/>
      <c r="H381" s="960"/>
      <c r="I381" s="960"/>
      <c r="J381" s="960"/>
      <c r="K381" s="960"/>
      <c r="L381" s="960"/>
      <c r="M381" s="960"/>
      <c r="N381" s="960"/>
      <c r="O381" s="960"/>
      <c r="P381" s="960"/>
      <c r="Q381" s="960"/>
      <c r="R381" s="960"/>
      <c r="S381" s="962"/>
      <c r="T381" s="960"/>
      <c r="U381" s="962"/>
      <c r="V381" s="960"/>
      <c r="W381" s="960"/>
    </row>
    <row r="382" spans="1:23" ht="15.75" customHeight="1" x14ac:dyDescent="0.2">
      <c r="A382" s="958"/>
      <c r="B382" s="960"/>
      <c r="C382" s="960"/>
      <c r="D382" s="960"/>
      <c r="E382" s="960"/>
      <c r="F382" s="960"/>
      <c r="G382" s="960"/>
      <c r="H382" s="960"/>
      <c r="I382" s="960"/>
      <c r="J382" s="960"/>
      <c r="K382" s="960"/>
      <c r="L382" s="960"/>
      <c r="M382" s="960"/>
      <c r="N382" s="960"/>
      <c r="O382" s="960"/>
      <c r="P382" s="960"/>
      <c r="Q382" s="960"/>
      <c r="R382" s="960"/>
      <c r="S382" s="962"/>
      <c r="T382" s="960"/>
      <c r="U382" s="962"/>
      <c r="V382" s="960"/>
      <c r="W382" s="960"/>
    </row>
    <row r="383" spans="1:23" ht="15.75" customHeight="1" x14ac:dyDescent="0.2">
      <c r="A383" s="958"/>
      <c r="B383" s="960"/>
      <c r="C383" s="960"/>
      <c r="D383" s="960"/>
      <c r="E383" s="960"/>
      <c r="F383" s="960"/>
      <c r="G383" s="960"/>
      <c r="H383" s="960"/>
      <c r="I383" s="960"/>
      <c r="J383" s="960"/>
      <c r="K383" s="960"/>
      <c r="L383" s="960"/>
      <c r="M383" s="960"/>
      <c r="N383" s="960"/>
      <c r="O383" s="960"/>
      <c r="P383" s="960"/>
      <c r="Q383" s="960"/>
      <c r="R383" s="960"/>
      <c r="S383" s="962"/>
      <c r="T383" s="960"/>
      <c r="U383" s="962"/>
      <c r="V383" s="960"/>
      <c r="W383" s="960"/>
    </row>
    <row r="384" spans="1:23" ht="15.75" customHeight="1" x14ac:dyDescent="0.2">
      <c r="A384" s="958"/>
      <c r="B384" s="960"/>
      <c r="C384" s="960"/>
      <c r="D384" s="960"/>
      <c r="E384" s="960"/>
      <c r="F384" s="960"/>
      <c r="G384" s="960"/>
      <c r="H384" s="960"/>
      <c r="I384" s="960"/>
      <c r="J384" s="960"/>
      <c r="K384" s="960"/>
      <c r="L384" s="960"/>
      <c r="M384" s="960"/>
      <c r="N384" s="960"/>
      <c r="O384" s="960"/>
      <c r="P384" s="960"/>
      <c r="Q384" s="960"/>
      <c r="R384" s="960"/>
      <c r="S384" s="962"/>
      <c r="T384" s="960"/>
      <c r="U384" s="962"/>
      <c r="V384" s="960"/>
      <c r="W384" s="960"/>
    </row>
    <row r="385" spans="1:23" ht="15.75" customHeight="1" x14ac:dyDescent="0.2">
      <c r="A385" s="958"/>
      <c r="B385" s="960"/>
      <c r="C385" s="960"/>
      <c r="D385" s="960"/>
      <c r="E385" s="960"/>
      <c r="F385" s="960"/>
      <c r="G385" s="960"/>
      <c r="H385" s="960"/>
      <c r="I385" s="960"/>
      <c r="J385" s="960"/>
      <c r="K385" s="960"/>
      <c r="L385" s="960"/>
      <c r="M385" s="960"/>
      <c r="N385" s="960"/>
      <c r="O385" s="960"/>
      <c r="P385" s="960"/>
      <c r="Q385" s="960"/>
      <c r="R385" s="960"/>
      <c r="S385" s="962"/>
      <c r="T385" s="960"/>
      <c r="U385" s="962"/>
      <c r="V385" s="960"/>
      <c r="W385" s="960"/>
    </row>
    <row r="386" spans="1:23" ht="15.75" customHeight="1" x14ac:dyDescent="0.2">
      <c r="A386" s="958"/>
      <c r="B386" s="960"/>
      <c r="C386" s="960"/>
      <c r="D386" s="960"/>
      <c r="E386" s="960"/>
      <c r="F386" s="960"/>
      <c r="G386" s="960"/>
      <c r="H386" s="960"/>
      <c r="I386" s="960"/>
      <c r="J386" s="960"/>
      <c r="K386" s="960"/>
      <c r="L386" s="960"/>
      <c r="M386" s="960"/>
      <c r="N386" s="960"/>
      <c r="O386" s="960"/>
      <c r="P386" s="960"/>
      <c r="Q386" s="960"/>
      <c r="R386" s="960"/>
      <c r="S386" s="962"/>
      <c r="T386" s="960"/>
      <c r="U386" s="962"/>
      <c r="V386" s="960"/>
      <c r="W386" s="960"/>
    </row>
    <row r="387" spans="1:23" ht="15.75" customHeight="1" x14ac:dyDescent="0.2">
      <c r="A387" s="958"/>
      <c r="B387" s="960"/>
      <c r="C387" s="960"/>
      <c r="D387" s="960"/>
      <c r="E387" s="960"/>
      <c r="F387" s="960"/>
      <c r="G387" s="960"/>
      <c r="H387" s="960"/>
      <c r="I387" s="960"/>
      <c r="J387" s="960"/>
      <c r="K387" s="960"/>
      <c r="L387" s="960"/>
      <c r="M387" s="960"/>
      <c r="N387" s="960"/>
      <c r="O387" s="960"/>
      <c r="P387" s="960"/>
      <c r="Q387" s="960"/>
      <c r="R387" s="960"/>
      <c r="S387" s="962"/>
      <c r="T387" s="960"/>
      <c r="U387" s="962"/>
      <c r="V387" s="960"/>
      <c r="W387" s="960"/>
    </row>
    <row r="388" spans="1:23" ht="15.75" customHeight="1" x14ac:dyDescent="0.2">
      <c r="A388" s="958"/>
      <c r="B388" s="960"/>
      <c r="C388" s="960"/>
      <c r="D388" s="960"/>
      <c r="E388" s="960"/>
      <c r="F388" s="960"/>
      <c r="G388" s="960"/>
      <c r="H388" s="960"/>
      <c r="I388" s="960"/>
      <c r="J388" s="960"/>
      <c r="K388" s="960"/>
      <c r="L388" s="960"/>
      <c r="M388" s="960"/>
      <c r="N388" s="960"/>
      <c r="O388" s="960"/>
      <c r="P388" s="960"/>
      <c r="Q388" s="960"/>
      <c r="R388" s="960"/>
      <c r="S388" s="962"/>
      <c r="T388" s="960"/>
      <c r="U388" s="962"/>
      <c r="V388" s="960"/>
      <c r="W388" s="960"/>
    </row>
    <row r="389" spans="1:23" ht="15.75" customHeight="1" x14ac:dyDescent="0.2">
      <c r="A389" s="958"/>
      <c r="B389" s="960"/>
      <c r="C389" s="960"/>
      <c r="D389" s="960"/>
      <c r="E389" s="960"/>
      <c r="F389" s="960"/>
      <c r="G389" s="960"/>
      <c r="H389" s="960"/>
      <c r="I389" s="960"/>
      <c r="J389" s="960"/>
      <c r="K389" s="960"/>
      <c r="L389" s="960"/>
      <c r="M389" s="960"/>
      <c r="N389" s="960"/>
      <c r="O389" s="960"/>
      <c r="P389" s="960"/>
      <c r="Q389" s="960"/>
      <c r="R389" s="960"/>
      <c r="S389" s="962"/>
      <c r="T389" s="960"/>
      <c r="U389" s="962"/>
      <c r="V389" s="960"/>
      <c r="W389" s="960"/>
    </row>
    <row r="390" spans="1:23" ht="15.75" customHeight="1" x14ac:dyDescent="0.2">
      <c r="A390" s="958"/>
      <c r="B390" s="960"/>
      <c r="C390" s="960"/>
      <c r="D390" s="960"/>
      <c r="E390" s="960"/>
      <c r="F390" s="960"/>
      <c r="G390" s="960"/>
      <c r="H390" s="960"/>
      <c r="I390" s="960"/>
      <c r="J390" s="960"/>
      <c r="K390" s="960"/>
      <c r="L390" s="960"/>
      <c r="M390" s="960"/>
      <c r="N390" s="960"/>
      <c r="O390" s="960"/>
      <c r="P390" s="960"/>
      <c r="Q390" s="960"/>
      <c r="R390" s="960"/>
      <c r="S390" s="962"/>
      <c r="T390" s="960"/>
      <c r="U390" s="962"/>
      <c r="V390" s="960"/>
      <c r="W390" s="960"/>
    </row>
    <row r="391" spans="1:23" ht="15.75" customHeight="1" x14ac:dyDescent="0.2">
      <c r="A391" s="958"/>
      <c r="B391" s="960"/>
      <c r="C391" s="960"/>
      <c r="D391" s="960"/>
      <c r="E391" s="960"/>
      <c r="F391" s="960"/>
      <c r="G391" s="960"/>
      <c r="H391" s="960"/>
      <c r="I391" s="960"/>
      <c r="J391" s="960"/>
      <c r="K391" s="960"/>
      <c r="L391" s="960"/>
      <c r="M391" s="960"/>
      <c r="N391" s="960"/>
      <c r="O391" s="960"/>
      <c r="P391" s="960"/>
      <c r="Q391" s="960"/>
      <c r="R391" s="960"/>
      <c r="S391" s="962"/>
      <c r="T391" s="960"/>
      <c r="U391" s="962"/>
      <c r="V391" s="960"/>
      <c r="W391" s="960"/>
    </row>
    <row r="392" spans="1:23" ht="15.75" customHeight="1" x14ac:dyDescent="0.2">
      <c r="A392" s="958"/>
      <c r="B392" s="960"/>
      <c r="C392" s="960"/>
      <c r="D392" s="960"/>
      <c r="E392" s="960"/>
      <c r="F392" s="960"/>
      <c r="G392" s="960"/>
      <c r="H392" s="960"/>
      <c r="I392" s="960"/>
      <c r="J392" s="960"/>
      <c r="K392" s="960"/>
      <c r="L392" s="960"/>
      <c r="M392" s="960"/>
      <c r="N392" s="960"/>
      <c r="O392" s="960"/>
      <c r="P392" s="960"/>
      <c r="Q392" s="960"/>
      <c r="R392" s="960"/>
      <c r="S392" s="962"/>
      <c r="T392" s="960"/>
      <c r="U392" s="962"/>
      <c r="V392" s="960"/>
      <c r="W392" s="960"/>
    </row>
    <row r="393" spans="1:23" ht="15.75" customHeight="1" x14ac:dyDescent="0.2">
      <c r="A393" s="958"/>
      <c r="B393" s="960"/>
      <c r="C393" s="960"/>
      <c r="D393" s="960"/>
      <c r="E393" s="960"/>
      <c r="F393" s="960"/>
      <c r="G393" s="960"/>
      <c r="H393" s="960"/>
      <c r="I393" s="960"/>
      <c r="J393" s="960"/>
      <c r="K393" s="960"/>
      <c r="L393" s="960"/>
      <c r="M393" s="960"/>
      <c r="N393" s="960"/>
      <c r="O393" s="960"/>
      <c r="P393" s="960"/>
      <c r="Q393" s="960"/>
      <c r="R393" s="960"/>
      <c r="S393" s="962"/>
      <c r="T393" s="960"/>
      <c r="U393" s="962"/>
      <c r="V393" s="960"/>
      <c r="W393" s="960"/>
    </row>
    <row r="394" spans="1:23" ht="15.75" customHeight="1" x14ac:dyDescent="0.2">
      <c r="A394" s="958"/>
      <c r="B394" s="960"/>
      <c r="C394" s="960"/>
      <c r="D394" s="960"/>
      <c r="E394" s="960"/>
      <c r="F394" s="960"/>
      <c r="G394" s="960"/>
      <c r="H394" s="960"/>
      <c r="I394" s="960"/>
      <c r="J394" s="960"/>
      <c r="K394" s="960"/>
      <c r="L394" s="960"/>
      <c r="M394" s="960"/>
      <c r="N394" s="960"/>
      <c r="O394" s="960"/>
      <c r="P394" s="960"/>
      <c r="Q394" s="960"/>
      <c r="R394" s="960"/>
      <c r="S394" s="962"/>
      <c r="T394" s="960"/>
      <c r="U394" s="962"/>
      <c r="V394" s="960"/>
      <c r="W394" s="960"/>
    </row>
    <row r="395" spans="1:23" ht="15.75" customHeight="1" x14ac:dyDescent="0.2">
      <c r="A395" s="958"/>
      <c r="B395" s="960"/>
      <c r="C395" s="960"/>
      <c r="D395" s="960"/>
      <c r="E395" s="960"/>
      <c r="F395" s="960"/>
      <c r="G395" s="960"/>
      <c r="H395" s="960"/>
      <c r="I395" s="960"/>
      <c r="J395" s="960"/>
      <c r="K395" s="960"/>
      <c r="L395" s="960"/>
      <c r="M395" s="960"/>
      <c r="N395" s="960"/>
      <c r="O395" s="960"/>
      <c r="P395" s="960"/>
      <c r="Q395" s="960"/>
      <c r="R395" s="960"/>
      <c r="S395" s="962"/>
      <c r="T395" s="960"/>
      <c r="U395" s="962"/>
      <c r="V395" s="960"/>
      <c r="W395" s="960"/>
    </row>
    <row r="396" spans="1:23" ht="15.75" customHeight="1" x14ac:dyDescent="0.2">
      <c r="A396" s="958"/>
      <c r="B396" s="960"/>
      <c r="C396" s="960"/>
      <c r="D396" s="960"/>
      <c r="E396" s="960"/>
      <c r="F396" s="960"/>
      <c r="G396" s="960"/>
      <c r="H396" s="960"/>
      <c r="I396" s="960"/>
      <c r="J396" s="960"/>
      <c r="K396" s="960"/>
      <c r="L396" s="960"/>
      <c r="M396" s="960"/>
      <c r="N396" s="960"/>
      <c r="O396" s="960"/>
      <c r="P396" s="960"/>
      <c r="Q396" s="960"/>
      <c r="R396" s="960"/>
      <c r="S396" s="962"/>
      <c r="T396" s="960"/>
      <c r="U396" s="962"/>
      <c r="V396" s="960"/>
      <c r="W396" s="960"/>
    </row>
    <row r="397" spans="1:23" ht="15.75" customHeight="1" x14ac:dyDescent="0.2">
      <c r="A397" s="958"/>
      <c r="B397" s="960"/>
      <c r="C397" s="960"/>
      <c r="D397" s="960"/>
      <c r="E397" s="960"/>
      <c r="F397" s="960"/>
      <c r="G397" s="960"/>
      <c r="H397" s="960"/>
      <c r="I397" s="960"/>
      <c r="J397" s="960"/>
      <c r="K397" s="960"/>
      <c r="L397" s="960"/>
      <c r="M397" s="960"/>
      <c r="N397" s="960"/>
      <c r="O397" s="960"/>
      <c r="P397" s="960"/>
      <c r="Q397" s="960"/>
      <c r="R397" s="960"/>
      <c r="S397" s="962"/>
      <c r="T397" s="960"/>
      <c r="U397" s="962"/>
      <c r="V397" s="960"/>
      <c r="W397" s="960"/>
    </row>
    <row r="398" spans="1:23" ht="15.75" customHeight="1" x14ac:dyDescent="0.2">
      <c r="A398" s="958"/>
      <c r="B398" s="960"/>
      <c r="C398" s="960"/>
      <c r="D398" s="960"/>
      <c r="E398" s="960"/>
      <c r="F398" s="960"/>
      <c r="G398" s="960"/>
      <c r="H398" s="960"/>
      <c r="I398" s="960"/>
      <c r="J398" s="960"/>
      <c r="K398" s="960"/>
      <c r="L398" s="960"/>
      <c r="M398" s="960"/>
      <c r="N398" s="960"/>
      <c r="O398" s="960"/>
      <c r="P398" s="960"/>
      <c r="Q398" s="960"/>
      <c r="R398" s="960"/>
      <c r="S398" s="962"/>
      <c r="T398" s="960"/>
      <c r="U398" s="962"/>
      <c r="V398" s="960"/>
      <c r="W398" s="960"/>
    </row>
    <row r="399" spans="1:23" ht="15.75" customHeight="1" x14ac:dyDescent="0.2">
      <c r="A399" s="958"/>
      <c r="B399" s="960"/>
      <c r="C399" s="960"/>
      <c r="D399" s="960"/>
      <c r="E399" s="960"/>
      <c r="F399" s="960"/>
      <c r="G399" s="960"/>
      <c r="H399" s="960"/>
      <c r="I399" s="960"/>
      <c r="J399" s="960"/>
      <c r="K399" s="960"/>
      <c r="L399" s="960"/>
      <c r="M399" s="960"/>
      <c r="N399" s="960"/>
      <c r="O399" s="960"/>
      <c r="P399" s="960"/>
      <c r="Q399" s="960"/>
      <c r="R399" s="960"/>
      <c r="S399" s="962"/>
      <c r="T399" s="960"/>
      <c r="U399" s="962"/>
      <c r="V399" s="960"/>
      <c r="W399" s="960"/>
    </row>
    <row r="400" spans="1:23" ht="15.75" customHeight="1" x14ac:dyDescent="0.2">
      <c r="A400" s="958"/>
      <c r="B400" s="960"/>
      <c r="C400" s="960"/>
      <c r="D400" s="960"/>
      <c r="E400" s="960"/>
      <c r="F400" s="960"/>
      <c r="G400" s="960"/>
      <c r="H400" s="960"/>
      <c r="I400" s="960"/>
      <c r="J400" s="960"/>
      <c r="K400" s="960"/>
      <c r="L400" s="960"/>
      <c r="M400" s="960"/>
      <c r="N400" s="960"/>
      <c r="O400" s="960"/>
      <c r="P400" s="960"/>
      <c r="Q400" s="960"/>
      <c r="R400" s="960"/>
      <c r="S400" s="962"/>
      <c r="T400" s="960"/>
      <c r="U400" s="962"/>
      <c r="V400" s="960"/>
      <c r="W400" s="960"/>
    </row>
    <row r="401" spans="1:23" ht="15.75" customHeight="1" x14ac:dyDescent="0.2">
      <c r="A401" s="958"/>
      <c r="B401" s="960"/>
      <c r="C401" s="960"/>
      <c r="D401" s="960"/>
      <c r="E401" s="960"/>
      <c r="F401" s="960"/>
      <c r="G401" s="960"/>
      <c r="H401" s="960"/>
      <c r="I401" s="960"/>
      <c r="J401" s="960"/>
      <c r="K401" s="960"/>
      <c r="L401" s="960"/>
      <c r="M401" s="960"/>
      <c r="N401" s="960"/>
      <c r="O401" s="960"/>
      <c r="P401" s="960"/>
      <c r="Q401" s="960"/>
      <c r="R401" s="960"/>
      <c r="S401" s="962"/>
      <c r="T401" s="960"/>
      <c r="U401" s="962"/>
      <c r="V401" s="960"/>
      <c r="W401" s="960"/>
    </row>
    <row r="402" spans="1:23" ht="15.75" customHeight="1" x14ac:dyDescent="0.2">
      <c r="A402" s="958"/>
      <c r="B402" s="960"/>
      <c r="C402" s="960"/>
      <c r="D402" s="960"/>
      <c r="E402" s="960"/>
      <c r="F402" s="960"/>
      <c r="G402" s="960"/>
      <c r="H402" s="960"/>
      <c r="I402" s="960"/>
      <c r="J402" s="960"/>
      <c r="K402" s="960"/>
      <c r="L402" s="960"/>
      <c r="M402" s="960"/>
      <c r="N402" s="960"/>
      <c r="O402" s="960"/>
      <c r="P402" s="960"/>
      <c r="Q402" s="960"/>
      <c r="R402" s="960"/>
      <c r="S402" s="962"/>
      <c r="T402" s="960"/>
      <c r="U402" s="962"/>
      <c r="V402" s="960"/>
      <c r="W402" s="960"/>
    </row>
    <row r="403" spans="1:23" ht="15.75" customHeight="1" x14ac:dyDescent="0.2">
      <c r="A403" s="958"/>
      <c r="B403" s="960"/>
      <c r="C403" s="960"/>
      <c r="D403" s="960"/>
      <c r="E403" s="960"/>
      <c r="F403" s="960"/>
      <c r="G403" s="960"/>
      <c r="H403" s="960"/>
      <c r="I403" s="960"/>
      <c r="J403" s="960"/>
      <c r="K403" s="960"/>
      <c r="L403" s="960"/>
      <c r="M403" s="960"/>
      <c r="N403" s="960"/>
      <c r="O403" s="960"/>
      <c r="P403" s="960"/>
      <c r="Q403" s="960"/>
      <c r="R403" s="960"/>
      <c r="S403" s="962"/>
      <c r="T403" s="960"/>
      <c r="U403" s="962"/>
      <c r="V403" s="960"/>
      <c r="W403" s="960"/>
    </row>
    <row r="404" spans="1:23" ht="15.75" customHeight="1" x14ac:dyDescent="0.2">
      <c r="A404" s="958"/>
      <c r="B404" s="960"/>
      <c r="C404" s="960"/>
      <c r="D404" s="960"/>
      <c r="E404" s="960"/>
      <c r="F404" s="960"/>
      <c r="G404" s="960"/>
      <c r="H404" s="960"/>
      <c r="I404" s="960"/>
      <c r="J404" s="960"/>
      <c r="K404" s="960"/>
      <c r="L404" s="960"/>
      <c r="M404" s="960"/>
      <c r="N404" s="960"/>
      <c r="O404" s="960"/>
      <c r="P404" s="960"/>
      <c r="Q404" s="960"/>
      <c r="R404" s="960"/>
      <c r="S404" s="962"/>
      <c r="T404" s="960"/>
      <c r="U404" s="962"/>
      <c r="V404" s="960"/>
      <c r="W404" s="960"/>
    </row>
    <row r="405" spans="1:23" ht="15.75" customHeight="1" x14ac:dyDescent="0.2">
      <c r="A405" s="958"/>
      <c r="B405" s="960"/>
      <c r="C405" s="960"/>
      <c r="D405" s="960"/>
      <c r="E405" s="960"/>
      <c r="F405" s="960"/>
      <c r="G405" s="960"/>
      <c r="H405" s="960"/>
      <c r="I405" s="960"/>
      <c r="J405" s="960"/>
      <c r="K405" s="960"/>
      <c r="L405" s="960"/>
      <c r="M405" s="960"/>
      <c r="N405" s="960"/>
      <c r="O405" s="960"/>
      <c r="P405" s="960"/>
      <c r="Q405" s="960"/>
      <c r="R405" s="960"/>
      <c r="S405" s="962"/>
      <c r="T405" s="960"/>
      <c r="U405" s="962"/>
      <c r="V405" s="960"/>
      <c r="W405" s="960"/>
    </row>
    <row r="406" spans="1:23" ht="15.75" customHeight="1" x14ac:dyDescent="0.2">
      <c r="A406" s="958"/>
      <c r="B406" s="960"/>
      <c r="C406" s="960"/>
      <c r="D406" s="960"/>
      <c r="E406" s="960"/>
      <c r="F406" s="960"/>
      <c r="G406" s="960"/>
      <c r="H406" s="960"/>
      <c r="I406" s="960"/>
      <c r="J406" s="960"/>
      <c r="K406" s="960"/>
      <c r="L406" s="960"/>
      <c r="M406" s="960"/>
      <c r="N406" s="960"/>
      <c r="O406" s="960"/>
      <c r="P406" s="960"/>
      <c r="Q406" s="960"/>
      <c r="R406" s="960"/>
      <c r="S406" s="962"/>
      <c r="T406" s="960"/>
      <c r="U406" s="962"/>
      <c r="V406" s="960"/>
      <c r="W406" s="960"/>
    </row>
    <row r="407" spans="1:23" ht="15.75" customHeight="1" x14ac:dyDescent="0.2">
      <c r="A407" s="958"/>
      <c r="B407" s="960"/>
      <c r="C407" s="960"/>
      <c r="D407" s="960"/>
      <c r="E407" s="960"/>
      <c r="F407" s="960"/>
      <c r="G407" s="960"/>
      <c r="H407" s="960"/>
      <c r="I407" s="960"/>
      <c r="J407" s="960"/>
      <c r="K407" s="960"/>
      <c r="L407" s="960"/>
      <c r="M407" s="960"/>
      <c r="N407" s="960"/>
      <c r="O407" s="960"/>
      <c r="P407" s="960"/>
      <c r="Q407" s="960"/>
      <c r="R407" s="960"/>
      <c r="S407" s="962"/>
      <c r="T407" s="960"/>
      <c r="U407" s="962"/>
      <c r="V407" s="960"/>
      <c r="W407" s="960"/>
    </row>
    <row r="408" spans="1:23" ht="15.75" customHeight="1" x14ac:dyDescent="0.2">
      <c r="A408" s="958"/>
      <c r="B408" s="960"/>
      <c r="C408" s="960"/>
      <c r="D408" s="960"/>
      <c r="E408" s="960"/>
      <c r="F408" s="960"/>
      <c r="G408" s="960"/>
      <c r="H408" s="960"/>
      <c r="I408" s="960"/>
      <c r="J408" s="960"/>
      <c r="K408" s="960"/>
      <c r="L408" s="960"/>
      <c r="M408" s="960"/>
      <c r="N408" s="960"/>
      <c r="O408" s="960"/>
      <c r="P408" s="960"/>
      <c r="Q408" s="960"/>
      <c r="R408" s="960"/>
      <c r="S408" s="962"/>
      <c r="T408" s="960"/>
      <c r="U408" s="962"/>
      <c r="V408" s="960"/>
      <c r="W408" s="960"/>
    </row>
    <row r="409" spans="1:23" ht="15.75" customHeight="1" x14ac:dyDescent="0.2">
      <c r="A409" s="958"/>
      <c r="B409" s="960"/>
      <c r="C409" s="960"/>
      <c r="D409" s="960"/>
      <c r="E409" s="960"/>
      <c r="F409" s="960"/>
      <c r="G409" s="960"/>
      <c r="H409" s="960"/>
      <c r="I409" s="960"/>
      <c r="J409" s="960"/>
      <c r="K409" s="960"/>
      <c r="L409" s="960"/>
      <c r="M409" s="960"/>
      <c r="N409" s="960"/>
      <c r="O409" s="960"/>
      <c r="P409" s="960"/>
      <c r="Q409" s="960"/>
      <c r="R409" s="960"/>
      <c r="S409" s="962"/>
      <c r="T409" s="960"/>
      <c r="U409" s="962"/>
      <c r="V409" s="960"/>
      <c r="W409" s="960"/>
    </row>
    <row r="410" spans="1:23" ht="15.75" customHeight="1" x14ac:dyDescent="0.2">
      <c r="A410" s="958"/>
      <c r="B410" s="960"/>
      <c r="C410" s="960"/>
      <c r="D410" s="960"/>
      <c r="E410" s="960"/>
      <c r="F410" s="960"/>
      <c r="G410" s="960"/>
      <c r="H410" s="960"/>
      <c r="I410" s="960"/>
      <c r="J410" s="960"/>
      <c r="K410" s="960"/>
      <c r="L410" s="960"/>
      <c r="M410" s="960"/>
      <c r="N410" s="960"/>
      <c r="O410" s="960"/>
      <c r="P410" s="960"/>
      <c r="Q410" s="960"/>
      <c r="R410" s="960"/>
      <c r="S410" s="962"/>
      <c r="T410" s="960"/>
      <c r="U410" s="962"/>
      <c r="V410" s="960"/>
      <c r="W410" s="960"/>
    </row>
    <row r="411" spans="1:23" ht="15.75" customHeight="1" x14ac:dyDescent="0.2">
      <c r="A411" s="958"/>
      <c r="B411" s="960"/>
      <c r="C411" s="960"/>
      <c r="D411" s="960"/>
      <c r="E411" s="960"/>
      <c r="F411" s="960"/>
      <c r="G411" s="960"/>
      <c r="H411" s="960"/>
      <c r="I411" s="960"/>
      <c r="J411" s="960"/>
      <c r="K411" s="960"/>
      <c r="L411" s="960"/>
      <c r="M411" s="960"/>
      <c r="N411" s="960"/>
      <c r="O411" s="960"/>
      <c r="P411" s="960"/>
      <c r="Q411" s="960"/>
      <c r="R411" s="960"/>
      <c r="S411" s="962"/>
      <c r="T411" s="960"/>
      <c r="U411" s="962"/>
      <c r="V411" s="960"/>
      <c r="W411" s="960"/>
    </row>
    <row r="412" spans="1:23" ht="15.75" customHeight="1" x14ac:dyDescent="0.2">
      <c r="A412" s="958"/>
      <c r="B412" s="960"/>
      <c r="C412" s="960"/>
      <c r="D412" s="960"/>
      <c r="E412" s="960"/>
      <c r="F412" s="960"/>
      <c r="G412" s="960"/>
      <c r="H412" s="960"/>
      <c r="I412" s="960"/>
      <c r="J412" s="960"/>
      <c r="K412" s="960"/>
      <c r="L412" s="960"/>
      <c r="M412" s="960"/>
      <c r="N412" s="960"/>
      <c r="O412" s="960"/>
      <c r="P412" s="960"/>
      <c r="Q412" s="960"/>
      <c r="R412" s="960"/>
      <c r="S412" s="962"/>
      <c r="T412" s="960"/>
      <c r="U412" s="962"/>
      <c r="V412" s="960"/>
      <c r="W412" s="960"/>
    </row>
    <row r="413" spans="1:23" ht="15.75" customHeight="1" x14ac:dyDescent="0.2">
      <c r="A413" s="958"/>
      <c r="B413" s="960"/>
      <c r="C413" s="960"/>
      <c r="D413" s="960"/>
      <c r="E413" s="960"/>
      <c r="F413" s="960"/>
      <c r="G413" s="960"/>
      <c r="H413" s="960"/>
      <c r="I413" s="960"/>
      <c r="J413" s="960"/>
      <c r="K413" s="960"/>
      <c r="L413" s="960"/>
      <c r="M413" s="960"/>
      <c r="N413" s="960"/>
      <c r="O413" s="960"/>
      <c r="P413" s="960"/>
      <c r="Q413" s="960"/>
      <c r="R413" s="960"/>
      <c r="S413" s="962"/>
      <c r="T413" s="960"/>
      <c r="U413" s="962"/>
      <c r="V413" s="960"/>
      <c r="W413" s="960"/>
    </row>
    <row r="414" spans="1:23" ht="15.75" customHeight="1" x14ac:dyDescent="0.2">
      <c r="A414" s="958"/>
      <c r="B414" s="960"/>
      <c r="C414" s="960"/>
      <c r="D414" s="960"/>
      <c r="E414" s="960"/>
      <c r="F414" s="960"/>
      <c r="G414" s="960"/>
      <c r="H414" s="960"/>
      <c r="I414" s="960"/>
      <c r="J414" s="960"/>
      <c r="K414" s="960"/>
      <c r="L414" s="960"/>
      <c r="M414" s="960"/>
      <c r="N414" s="960"/>
      <c r="O414" s="960"/>
      <c r="P414" s="960"/>
      <c r="Q414" s="960"/>
      <c r="R414" s="960"/>
      <c r="S414" s="962"/>
      <c r="T414" s="960"/>
      <c r="U414" s="962"/>
      <c r="V414" s="960"/>
      <c r="W414" s="960"/>
    </row>
    <row r="415" spans="1:23" ht="15.75" customHeight="1" x14ac:dyDescent="0.2">
      <c r="A415" s="958"/>
      <c r="B415" s="960"/>
      <c r="C415" s="960"/>
      <c r="D415" s="960"/>
      <c r="E415" s="960"/>
      <c r="F415" s="960"/>
      <c r="G415" s="960"/>
      <c r="H415" s="960"/>
      <c r="I415" s="960"/>
      <c r="J415" s="960"/>
      <c r="K415" s="960"/>
      <c r="L415" s="960"/>
      <c r="M415" s="960"/>
      <c r="N415" s="960"/>
      <c r="O415" s="960"/>
      <c r="P415" s="960"/>
      <c r="Q415" s="960"/>
      <c r="R415" s="960"/>
      <c r="S415" s="962"/>
      <c r="T415" s="960"/>
      <c r="U415" s="962"/>
      <c r="V415" s="960"/>
      <c r="W415" s="960"/>
    </row>
    <row r="416" spans="1:23" ht="15.75" customHeight="1" x14ac:dyDescent="0.2">
      <c r="A416" s="958"/>
      <c r="B416" s="960"/>
      <c r="C416" s="960"/>
      <c r="D416" s="960"/>
      <c r="E416" s="960"/>
      <c r="F416" s="960"/>
      <c r="G416" s="960"/>
      <c r="H416" s="960"/>
      <c r="I416" s="960"/>
      <c r="J416" s="960"/>
      <c r="K416" s="960"/>
      <c r="L416" s="960"/>
      <c r="M416" s="960"/>
      <c r="N416" s="960"/>
      <c r="O416" s="960"/>
      <c r="P416" s="960"/>
      <c r="Q416" s="960"/>
      <c r="R416" s="960"/>
      <c r="S416" s="962"/>
      <c r="T416" s="960"/>
      <c r="U416" s="962"/>
      <c r="V416" s="960"/>
      <c r="W416" s="960"/>
    </row>
    <row r="417" spans="1:23" ht="15.75" customHeight="1" x14ac:dyDescent="0.2">
      <c r="A417" s="958"/>
      <c r="B417" s="960"/>
      <c r="C417" s="960"/>
      <c r="D417" s="960"/>
      <c r="E417" s="960"/>
      <c r="F417" s="960"/>
      <c r="G417" s="960"/>
      <c r="H417" s="960"/>
      <c r="I417" s="960"/>
      <c r="J417" s="960"/>
      <c r="K417" s="960"/>
      <c r="L417" s="960"/>
      <c r="M417" s="960"/>
      <c r="N417" s="960"/>
      <c r="O417" s="960"/>
      <c r="P417" s="960"/>
      <c r="Q417" s="960"/>
      <c r="R417" s="960"/>
      <c r="S417" s="962"/>
      <c r="T417" s="960"/>
      <c r="U417" s="962"/>
      <c r="V417" s="960"/>
      <c r="W417" s="960"/>
    </row>
    <row r="418" spans="1:23" ht="15.75" customHeight="1" x14ac:dyDescent="0.2">
      <c r="A418" s="958"/>
      <c r="B418" s="960"/>
      <c r="C418" s="960"/>
      <c r="D418" s="960"/>
      <c r="E418" s="960"/>
      <c r="F418" s="960"/>
      <c r="G418" s="960"/>
      <c r="H418" s="960"/>
      <c r="I418" s="960"/>
      <c r="J418" s="960"/>
      <c r="K418" s="960"/>
      <c r="L418" s="960"/>
      <c r="M418" s="960"/>
      <c r="N418" s="960"/>
      <c r="O418" s="960"/>
      <c r="P418" s="960"/>
      <c r="Q418" s="960"/>
      <c r="R418" s="960"/>
      <c r="S418" s="962"/>
      <c r="T418" s="960"/>
      <c r="U418" s="962"/>
      <c r="V418" s="960"/>
      <c r="W418" s="960"/>
    </row>
    <row r="419" spans="1:23" ht="15.75" customHeight="1" x14ac:dyDescent="0.2">
      <c r="A419" s="958"/>
      <c r="B419" s="960"/>
      <c r="C419" s="960"/>
      <c r="D419" s="960"/>
      <c r="E419" s="960"/>
      <c r="F419" s="960"/>
      <c r="G419" s="960"/>
      <c r="H419" s="960"/>
      <c r="I419" s="960"/>
      <c r="J419" s="960"/>
      <c r="K419" s="960"/>
      <c r="L419" s="960"/>
      <c r="M419" s="960"/>
      <c r="N419" s="960"/>
      <c r="O419" s="960"/>
      <c r="P419" s="960"/>
      <c r="Q419" s="960"/>
      <c r="R419" s="960"/>
      <c r="S419" s="962"/>
      <c r="T419" s="960"/>
      <c r="U419" s="962"/>
      <c r="V419" s="960"/>
      <c r="W419" s="960"/>
    </row>
    <row r="420" spans="1:23" ht="15.75" customHeight="1" x14ac:dyDescent="0.2">
      <c r="A420" s="958"/>
      <c r="B420" s="960"/>
      <c r="C420" s="960"/>
      <c r="D420" s="960"/>
      <c r="E420" s="960"/>
      <c r="F420" s="960"/>
      <c r="G420" s="960"/>
      <c r="H420" s="960"/>
      <c r="I420" s="960"/>
      <c r="J420" s="960"/>
      <c r="K420" s="960"/>
      <c r="L420" s="960"/>
      <c r="M420" s="960"/>
      <c r="N420" s="960"/>
      <c r="O420" s="960"/>
      <c r="P420" s="960"/>
      <c r="Q420" s="960"/>
      <c r="R420" s="960"/>
      <c r="S420" s="962"/>
      <c r="T420" s="960"/>
      <c r="U420" s="962"/>
      <c r="V420" s="960"/>
      <c r="W420" s="960"/>
    </row>
    <row r="421" spans="1:23" ht="15.75" customHeight="1" x14ac:dyDescent="0.2">
      <c r="A421" s="958"/>
      <c r="B421" s="960"/>
      <c r="C421" s="960"/>
      <c r="D421" s="960"/>
      <c r="E421" s="960"/>
      <c r="F421" s="960"/>
      <c r="G421" s="960"/>
      <c r="H421" s="960"/>
      <c r="I421" s="960"/>
      <c r="J421" s="960"/>
      <c r="K421" s="960"/>
      <c r="L421" s="960"/>
      <c r="M421" s="960"/>
      <c r="N421" s="960"/>
      <c r="O421" s="960"/>
      <c r="P421" s="960"/>
      <c r="Q421" s="960"/>
      <c r="R421" s="960"/>
      <c r="S421" s="962"/>
      <c r="T421" s="960"/>
      <c r="U421" s="962"/>
      <c r="V421" s="960"/>
      <c r="W421" s="960"/>
    </row>
    <row r="422" spans="1:23" ht="15.75" customHeight="1" x14ac:dyDescent="0.2">
      <c r="A422" s="958"/>
      <c r="B422" s="960"/>
      <c r="C422" s="960"/>
      <c r="D422" s="960"/>
      <c r="E422" s="960"/>
      <c r="F422" s="960"/>
      <c r="G422" s="960"/>
      <c r="H422" s="960"/>
      <c r="I422" s="960"/>
      <c r="J422" s="960"/>
      <c r="K422" s="960"/>
      <c r="L422" s="960"/>
      <c r="M422" s="960"/>
      <c r="N422" s="960"/>
      <c r="O422" s="960"/>
      <c r="P422" s="960"/>
      <c r="Q422" s="960"/>
      <c r="R422" s="960"/>
      <c r="S422" s="962"/>
      <c r="T422" s="960"/>
      <c r="U422" s="962"/>
      <c r="V422" s="960"/>
      <c r="W422" s="960"/>
    </row>
    <row r="423" spans="1:23" ht="15.75" customHeight="1" x14ac:dyDescent="0.2">
      <c r="A423" s="958"/>
      <c r="B423" s="960"/>
      <c r="C423" s="960"/>
      <c r="D423" s="960"/>
      <c r="E423" s="960"/>
      <c r="F423" s="960"/>
      <c r="G423" s="960"/>
      <c r="H423" s="960"/>
      <c r="I423" s="960"/>
      <c r="J423" s="960"/>
      <c r="K423" s="960"/>
      <c r="L423" s="960"/>
      <c r="M423" s="960"/>
      <c r="N423" s="960"/>
      <c r="O423" s="960"/>
      <c r="P423" s="960"/>
      <c r="Q423" s="960"/>
      <c r="R423" s="960"/>
      <c r="S423" s="962"/>
      <c r="T423" s="960"/>
      <c r="U423" s="962"/>
      <c r="V423" s="960"/>
      <c r="W423" s="960"/>
    </row>
    <row r="424" spans="1:23" ht="15.75" customHeight="1" x14ac:dyDescent="0.2">
      <c r="A424" s="958"/>
      <c r="B424" s="960"/>
      <c r="C424" s="960"/>
      <c r="D424" s="960"/>
      <c r="E424" s="960"/>
      <c r="F424" s="960"/>
      <c r="G424" s="960"/>
      <c r="H424" s="960"/>
      <c r="I424" s="960"/>
      <c r="J424" s="960"/>
      <c r="K424" s="960"/>
      <c r="L424" s="960"/>
      <c r="M424" s="960"/>
      <c r="N424" s="960"/>
      <c r="O424" s="960"/>
      <c r="P424" s="960"/>
      <c r="Q424" s="960"/>
      <c r="R424" s="960"/>
      <c r="S424" s="962"/>
      <c r="T424" s="960"/>
      <c r="U424" s="962"/>
      <c r="V424" s="960"/>
      <c r="W424" s="960"/>
    </row>
    <row r="425" spans="1:23" ht="15.75" customHeight="1" x14ac:dyDescent="0.2">
      <c r="A425" s="958"/>
      <c r="B425" s="960"/>
      <c r="C425" s="960"/>
      <c r="D425" s="960"/>
      <c r="E425" s="960"/>
      <c r="F425" s="960"/>
      <c r="G425" s="960"/>
      <c r="H425" s="960"/>
      <c r="I425" s="960"/>
      <c r="J425" s="960"/>
      <c r="K425" s="960"/>
      <c r="L425" s="960"/>
      <c r="M425" s="960"/>
      <c r="N425" s="960"/>
      <c r="O425" s="960"/>
      <c r="P425" s="960"/>
      <c r="Q425" s="960"/>
      <c r="R425" s="960"/>
      <c r="S425" s="962"/>
      <c r="T425" s="960"/>
      <c r="U425" s="962"/>
      <c r="V425" s="960"/>
      <c r="W425" s="960"/>
    </row>
    <row r="426" spans="1:23" ht="15.75" customHeight="1" x14ac:dyDescent="0.2">
      <c r="A426" s="958"/>
      <c r="B426" s="960"/>
      <c r="C426" s="960"/>
      <c r="D426" s="960"/>
      <c r="E426" s="960"/>
      <c r="F426" s="960"/>
      <c r="G426" s="960"/>
      <c r="H426" s="960"/>
      <c r="I426" s="960"/>
      <c r="J426" s="960"/>
      <c r="K426" s="960"/>
      <c r="L426" s="960"/>
      <c r="M426" s="960"/>
      <c r="N426" s="960"/>
      <c r="O426" s="960"/>
      <c r="P426" s="960"/>
      <c r="Q426" s="960"/>
      <c r="R426" s="960"/>
      <c r="S426" s="962"/>
      <c r="T426" s="960"/>
      <c r="U426" s="962"/>
      <c r="V426" s="960"/>
      <c r="W426" s="960"/>
    </row>
    <row r="427" spans="1:23" ht="15.75" customHeight="1" x14ac:dyDescent="0.2">
      <c r="A427" s="958"/>
      <c r="B427" s="960"/>
      <c r="C427" s="960"/>
      <c r="D427" s="960"/>
      <c r="E427" s="960"/>
      <c r="F427" s="960"/>
      <c r="G427" s="960"/>
      <c r="H427" s="960"/>
      <c r="I427" s="960"/>
      <c r="J427" s="960"/>
      <c r="K427" s="960"/>
      <c r="L427" s="960"/>
      <c r="M427" s="960"/>
      <c r="N427" s="960"/>
      <c r="O427" s="960"/>
      <c r="P427" s="960"/>
      <c r="Q427" s="960"/>
      <c r="R427" s="960"/>
      <c r="S427" s="962"/>
      <c r="T427" s="960"/>
      <c r="U427" s="962"/>
      <c r="V427" s="960"/>
      <c r="W427" s="960"/>
    </row>
    <row r="428" spans="1:23" ht="15.75" customHeight="1" x14ac:dyDescent="0.2">
      <c r="A428" s="958"/>
      <c r="B428" s="960"/>
      <c r="C428" s="960"/>
      <c r="D428" s="960"/>
      <c r="E428" s="960"/>
      <c r="F428" s="960"/>
      <c r="G428" s="960"/>
      <c r="H428" s="960"/>
      <c r="I428" s="960"/>
      <c r="J428" s="960"/>
      <c r="K428" s="960"/>
      <c r="L428" s="960"/>
      <c r="M428" s="960"/>
      <c r="N428" s="960"/>
      <c r="O428" s="960"/>
      <c r="P428" s="960"/>
      <c r="Q428" s="960"/>
      <c r="R428" s="960"/>
      <c r="S428" s="962"/>
      <c r="T428" s="960"/>
      <c r="U428" s="962"/>
      <c r="V428" s="960"/>
      <c r="W428" s="960"/>
    </row>
    <row r="429" spans="1:23" ht="15.75" customHeight="1" x14ac:dyDescent="0.2">
      <c r="A429" s="958"/>
      <c r="B429" s="960"/>
      <c r="C429" s="960"/>
      <c r="D429" s="960"/>
      <c r="E429" s="960"/>
      <c r="F429" s="960"/>
      <c r="G429" s="960"/>
      <c r="H429" s="960"/>
      <c r="I429" s="960"/>
      <c r="J429" s="960"/>
      <c r="K429" s="960"/>
      <c r="L429" s="960"/>
      <c r="M429" s="960"/>
      <c r="N429" s="960"/>
      <c r="O429" s="960"/>
      <c r="P429" s="960"/>
      <c r="Q429" s="960"/>
      <c r="R429" s="960"/>
      <c r="S429" s="962"/>
      <c r="T429" s="960"/>
      <c r="U429" s="962"/>
      <c r="V429" s="960"/>
      <c r="W429" s="960"/>
    </row>
    <row r="430" spans="1:23" ht="15.75" customHeight="1" x14ac:dyDescent="0.2">
      <c r="A430" s="958"/>
      <c r="B430" s="960"/>
      <c r="C430" s="960"/>
      <c r="D430" s="960"/>
      <c r="E430" s="960"/>
      <c r="F430" s="960"/>
      <c r="G430" s="960"/>
      <c r="H430" s="960"/>
      <c r="I430" s="960"/>
      <c r="J430" s="960"/>
      <c r="K430" s="960"/>
      <c r="L430" s="960"/>
      <c r="M430" s="960"/>
      <c r="N430" s="960"/>
      <c r="O430" s="960"/>
      <c r="P430" s="960"/>
      <c r="Q430" s="960"/>
      <c r="R430" s="960"/>
      <c r="S430" s="962"/>
      <c r="T430" s="960"/>
      <c r="U430" s="962"/>
      <c r="V430" s="960"/>
      <c r="W430" s="960"/>
    </row>
    <row r="431" spans="1:23" ht="15.75" customHeight="1" x14ac:dyDescent="0.2">
      <c r="A431" s="958"/>
      <c r="B431" s="960"/>
      <c r="C431" s="960"/>
      <c r="D431" s="960"/>
      <c r="E431" s="960"/>
      <c r="F431" s="960"/>
      <c r="G431" s="960"/>
      <c r="H431" s="960"/>
      <c r="I431" s="960"/>
      <c r="J431" s="960"/>
      <c r="K431" s="960"/>
      <c r="L431" s="960"/>
      <c r="M431" s="960"/>
      <c r="N431" s="960"/>
      <c r="O431" s="960"/>
      <c r="P431" s="960"/>
      <c r="Q431" s="960"/>
      <c r="R431" s="960"/>
      <c r="S431" s="962"/>
      <c r="T431" s="960"/>
      <c r="U431" s="962"/>
      <c r="V431" s="960"/>
      <c r="W431" s="960"/>
    </row>
    <row r="432" spans="1:23" ht="15.75" customHeight="1" x14ac:dyDescent="0.2">
      <c r="A432" s="958"/>
      <c r="B432" s="960"/>
      <c r="C432" s="960"/>
      <c r="D432" s="960"/>
      <c r="E432" s="960"/>
      <c r="F432" s="960"/>
      <c r="G432" s="960"/>
      <c r="H432" s="960"/>
      <c r="I432" s="960"/>
      <c r="J432" s="960"/>
      <c r="K432" s="960"/>
      <c r="L432" s="960"/>
      <c r="M432" s="960"/>
      <c r="N432" s="960"/>
      <c r="O432" s="960"/>
      <c r="P432" s="960"/>
      <c r="Q432" s="960"/>
      <c r="R432" s="960"/>
      <c r="S432" s="962"/>
      <c r="T432" s="960"/>
      <c r="U432" s="962"/>
      <c r="V432" s="960"/>
      <c r="W432" s="960"/>
    </row>
    <row r="433" spans="1:23" ht="15.75" customHeight="1" x14ac:dyDescent="0.2">
      <c r="A433" s="958"/>
      <c r="B433" s="960"/>
      <c r="C433" s="960"/>
      <c r="D433" s="960"/>
      <c r="E433" s="960"/>
      <c r="F433" s="960"/>
      <c r="G433" s="960"/>
      <c r="H433" s="960"/>
      <c r="I433" s="960"/>
      <c r="J433" s="960"/>
      <c r="K433" s="960"/>
      <c r="L433" s="960"/>
      <c r="M433" s="960"/>
      <c r="N433" s="960"/>
      <c r="O433" s="960"/>
      <c r="P433" s="960"/>
      <c r="Q433" s="960"/>
      <c r="R433" s="960"/>
      <c r="S433" s="962"/>
      <c r="T433" s="960"/>
      <c r="U433" s="962"/>
      <c r="V433" s="960"/>
      <c r="W433" s="960"/>
    </row>
    <row r="434" spans="1:23" ht="15.75" customHeight="1" x14ac:dyDescent="0.2">
      <c r="A434" s="958"/>
      <c r="B434" s="960"/>
      <c r="C434" s="960"/>
      <c r="D434" s="960"/>
      <c r="E434" s="960"/>
      <c r="F434" s="960"/>
      <c r="G434" s="960"/>
      <c r="H434" s="960"/>
      <c r="I434" s="960"/>
      <c r="J434" s="960"/>
      <c r="K434" s="960"/>
      <c r="L434" s="960"/>
      <c r="M434" s="960"/>
      <c r="N434" s="960"/>
      <c r="O434" s="960"/>
      <c r="P434" s="960"/>
      <c r="Q434" s="960"/>
      <c r="R434" s="960"/>
      <c r="S434" s="962"/>
      <c r="T434" s="960"/>
      <c r="U434" s="962"/>
      <c r="V434" s="960"/>
      <c r="W434" s="960"/>
    </row>
    <row r="435" spans="1:23" ht="15.75" customHeight="1" x14ac:dyDescent="0.2">
      <c r="A435" s="958"/>
      <c r="B435" s="960"/>
      <c r="C435" s="960"/>
      <c r="D435" s="960"/>
      <c r="E435" s="960"/>
      <c r="F435" s="960"/>
      <c r="G435" s="960"/>
      <c r="H435" s="960"/>
      <c r="I435" s="960"/>
      <c r="J435" s="960"/>
      <c r="K435" s="960"/>
      <c r="L435" s="960"/>
      <c r="M435" s="960"/>
      <c r="N435" s="960"/>
      <c r="O435" s="960"/>
      <c r="P435" s="960"/>
      <c r="Q435" s="960"/>
      <c r="R435" s="960"/>
      <c r="S435" s="962"/>
      <c r="T435" s="960"/>
      <c r="U435" s="962"/>
      <c r="V435" s="960"/>
      <c r="W435" s="960"/>
    </row>
    <row r="436" spans="1:23" ht="15.75" customHeight="1" x14ac:dyDescent="0.2">
      <c r="A436" s="958"/>
      <c r="B436" s="960"/>
      <c r="C436" s="960"/>
      <c r="D436" s="960"/>
      <c r="E436" s="960"/>
      <c r="F436" s="960"/>
      <c r="G436" s="960"/>
      <c r="H436" s="960"/>
      <c r="I436" s="960"/>
      <c r="J436" s="960"/>
      <c r="K436" s="960"/>
      <c r="L436" s="960"/>
      <c r="M436" s="960"/>
      <c r="N436" s="960"/>
      <c r="O436" s="960"/>
      <c r="P436" s="960"/>
      <c r="Q436" s="960"/>
      <c r="R436" s="960"/>
      <c r="S436" s="962"/>
      <c r="T436" s="960"/>
      <c r="U436" s="962"/>
      <c r="V436" s="960"/>
      <c r="W436" s="960"/>
    </row>
    <row r="437" spans="1:23" ht="15.75" customHeight="1" x14ac:dyDescent="0.2">
      <c r="A437" s="958"/>
      <c r="B437" s="960"/>
      <c r="C437" s="960"/>
      <c r="D437" s="960"/>
      <c r="E437" s="960"/>
      <c r="F437" s="960"/>
      <c r="G437" s="960"/>
      <c r="H437" s="960"/>
      <c r="I437" s="960"/>
      <c r="J437" s="960"/>
      <c r="K437" s="960"/>
      <c r="L437" s="960"/>
      <c r="M437" s="960"/>
      <c r="N437" s="960"/>
      <c r="O437" s="960"/>
      <c r="P437" s="960"/>
      <c r="Q437" s="960"/>
      <c r="R437" s="960"/>
      <c r="S437" s="962"/>
      <c r="T437" s="960"/>
      <c r="U437" s="962"/>
      <c r="V437" s="960"/>
      <c r="W437" s="960"/>
    </row>
    <row r="438" spans="1:23" ht="15.75" customHeight="1" x14ac:dyDescent="0.2">
      <c r="A438" s="958"/>
      <c r="B438" s="960"/>
      <c r="C438" s="960"/>
      <c r="D438" s="960"/>
      <c r="E438" s="960"/>
      <c r="F438" s="960"/>
      <c r="G438" s="960"/>
      <c r="H438" s="960"/>
      <c r="I438" s="960"/>
      <c r="J438" s="960"/>
      <c r="K438" s="960"/>
      <c r="L438" s="960"/>
      <c r="M438" s="960"/>
      <c r="N438" s="960"/>
      <c r="O438" s="960"/>
      <c r="P438" s="960"/>
      <c r="Q438" s="960"/>
      <c r="R438" s="960"/>
      <c r="S438" s="962"/>
      <c r="T438" s="960"/>
      <c r="U438" s="962"/>
      <c r="V438" s="960"/>
      <c r="W438" s="960"/>
    </row>
    <row r="439" spans="1:23" ht="15.75" customHeight="1" x14ac:dyDescent="0.2">
      <c r="A439" s="958"/>
      <c r="B439" s="960"/>
      <c r="C439" s="960"/>
      <c r="D439" s="960"/>
      <c r="E439" s="960"/>
      <c r="F439" s="960"/>
      <c r="G439" s="960"/>
      <c r="H439" s="960"/>
      <c r="I439" s="960"/>
      <c r="J439" s="960"/>
      <c r="K439" s="960"/>
      <c r="L439" s="960"/>
      <c r="M439" s="960"/>
      <c r="N439" s="960"/>
      <c r="O439" s="960"/>
      <c r="P439" s="960"/>
      <c r="Q439" s="960"/>
      <c r="R439" s="960"/>
      <c r="S439" s="962"/>
      <c r="T439" s="960"/>
      <c r="U439" s="962"/>
      <c r="V439" s="960"/>
      <c r="W439" s="960"/>
    </row>
    <row r="440" spans="1:23" ht="15.75" customHeight="1" x14ac:dyDescent="0.2">
      <c r="A440" s="958"/>
      <c r="B440" s="960"/>
      <c r="C440" s="960"/>
      <c r="D440" s="960"/>
      <c r="E440" s="960"/>
      <c r="F440" s="960"/>
      <c r="G440" s="960"/>
      <c r="H440" s="960"/>
      <c r="I440" s="960"/>
      <c r="J440" s="960"/>
      <c r="K440" s="960"/>
      <c r="L440" s="960"/>
      <c r="M440" s="960"/>
      <c r="N440" s="960"/>
      <c r="O440" s="960"/>
      <c r="P440" s="960"/>
      <c r="Q440" s="960"/>
      <c r="R440" s="960"/>
      <c r="S440" s="962"/>
      <c r="T440" s="960"/>
      <c r="U440" s="962"/>
      <c r="V440" s="960"/>
      <c r="W440" s="960"/>
    </row>
    <row r="441" spans="1:23" ht="15.75" customHeight="1" x14ac:dyDescent="0.2">
      <c r="A441" s="958"/>
      <c r="B441" s="960"/>
      <c r="C441" s="960"/>
      <c r="D441" s="960"/>
      <c r="E441" s="960"/>
      <c r="F441" s="960"/>
      <c r="G441" s="960"/>
      <c r="H441" s="960"/>
      <c r="I441" s="960"/>
      <c r="J441" s="960"/>
      <c r="K441" s="960"/>
      <c r="L441" s="960"/>
      <c r="M441" s="960"/>
      <c r="N441" s="960"/>
      <c r="O441" s="960"/>
      <c r="P441" s="960"/>
      <c r="Q441" s="960"/>
      <c r="R441" s="960"/>
      <c r="S441" s="962"/>
      <c r="T441" s="960"/>
      <c r="U441" s="962"/>
      <c r="V441" s="960"/>
      <c r="W441" s="960"/>
    </row>
    <row r="442" spans="1:23" ht="15.75" customHeight="1" x14ac:dyDescent="0.2">
      <c r="A442" s="958"/>
      <c r="B442" s="960"/>
      <c r="C442" s="960"/>
      <c r="D442" s="960"/>
      <c r="E442" s="960"/>
      <c r="F442" s="960"/>
      <c r="G442" s="960"/>
      <c r="H442" s="960"/>
      <c r="I442" s="960"/>
      <c r="J442" s="960"/>
      <c r="K442" s="960"/>
      <c r="L442" s="960"/>
      <c r="M442" s="960"/>
      <c r="N442" s="960"/>
      <c r="O442" s="960"/>
      <c r="P442" s="960"/>
      <c r="Q442" s="960"/>
      <c r="R442" s="960"/>
      <c r="S442" s="962"/>
      <c r="T442" s="960"/>
      <c r="U442" s="962"/>
      <c r="V442" s="960"/>
      <c r="W442" s="960"/>
    </row>
    <row r="443" spans="1:23" ht="15.75" customHeight="1" x14ac:dyDescent="0.2">
      <c r="A443" s="958"/>
      <c r="B443" s="960"/>
      <c r="C443" s="960"/>
      <c r="D443" s="960"/>
      <c r="E443" s="960"/>
      <c r="F443" s="960"/>
      <c r="G443" s="960"/>
      <c r="H443" s="960"/>
      <c r="I443" s="960"/>
      <c r="J443" s="960"/>
      <c r="K443" s="960"/>
      <c r="L443" s="960"/>
      <c r="M443" s="960"/>
      <c r="N443" s="960"/>
      <c r="O443" s="960"/>
      <c r="P443" s="960"/>
      <c r="Q443" s="960"/>
      <c r="R443" s="960"/>
      <c r="S443" s="962"/>
      <c r="T443" s="960"/>
      <c r="U443" s="962"/>
      <c r="V443" s="960"/>
      <c r="W443" s="960"/>
    </row>
    <row r="444" spans="1:23" ht="15.75" customHeight="1" x14ac:dyDescent="0.2">
      <c r="A444" s="958"/>
      <c r="B444" s="960"/>
      <c r="C444" s="960"/>
      <c r="D444" s="960"/>
      <c r="E444" s="960"/>
      <c r="F444" s="960"/>
      <c r="G444" s="960"/>
      <c r="H444" s="960"/>
      <c r="I444" s="960"/>
      <c r="J444" s="960"/>
      <c r="K444" s="960"/>
      <c r="L444" s="960"/>
      <c r="M444" s="960"/>
      <c r="N444" s="960"/>
      <c r="O444" s="960"/>
      <c r="P444" s="960"/>
      <c r="Q444" s="960"/>
      <c r="R444" s="960"/>
      <c r="S444" s="962"/>
      <c r="T444" s="960"/>
      <c r="U444" s="962"/>
      <c r="V444" s="960"/>
      <c r="W444" s="960"/>
    </row>
    <row r="445" spans="1:23" ht="15.75" customHeight="1" x14ac:dyDescent="0.2">
      <c r="A445" s="958"/>
      <c r="B445" s="960"/>
      <c r="C445" s="960"/>
      <c r="D445" s="960"/>
      <c r="E445" s="960"/>
      <c r="F445" s="960"/>
      <c r="G445" s="960"/>
      <c r="H445" s="960"/>
      <c r="I445" s="960"/>
      <c r="J445" s="960"/>
      <c r="K445" s="960"/>
      <c r="L445" s="960"/>
      <c r="M445" s="960"/>
      <c r="N445" s="960"/>
      <c r="O445" s="960"/>
      <c r="P445" s="960"/>
      <c r="Q445" s="960"/>
      <c r="R445" s="960"/>
      <c r="S445" s="962"/>
      <c r="T445" s="960"/>
      <c r="U445" s="962"/>
      <c r="V445" s="960"/>
      <c r="W445" s="960"/>
    </row>
    <row r="446" spans="1:23" ht="15.75" customHeight="1" x14ac:dyDescent="0.2">
      <c r="A446" s="958"/>
      <c r="B446" s="960"/>
      <c r="C446" s="960"/>
      <c r="D446" s="960"/>
      <c r="E446" s="960"/>
      <c r="F446" s="960"/>
      <c r="G446" s="960"/>
      <c r="H446" s="960"/>
      <c r="I446" s="960"/>
      <c r="J446" s="960"/>
      <c r="K446" s="960"/>
      <c r="L446" s="960"/>
      <c r="M446" s="960"/>
      <c r="N446" s="960"/>
      <c r="O446" s="960"/>
      <c r="P446" s="960"/>
      <c r="Q446" s="960"/>
      <c r="R446" s="960"/>
      <c r="S446" s="962"/>
      <c r="T446" s="960"/>
      <c r="U446" s="962"/>
      <c r="V446" s="960"/>
      <c r="W446" s="960"/>
    </row>
    <row r="447" spans="1:23" ht="15.75" customHeight="1" x14ac:dyDescent="0.2">
      <c r="A447" s="958"/>
      <c r="B447" s="960"/>
      <c r="C447" s="960"/>
      <c r="D447" s="960"/>
      <c r="E447" s="960"/>
      <c r="F447" s="960"/>
      <c r="G447" s="960"/>
      <c r="H447" s="960"/>
      <c r="I447" s="960"/>
      <c r="J447" s="960"/>
      <c r="K447" s="960"/>
      <c r="L447" s="960"/>
      <c r="M447" s="960"/>
      <c r="N447" s="960"/>
      <c r="O447" s="960"/>
      <c r="P447" s="960"/>
      <c r="Q447" s="960"/>
      <c r="R447" s="960"/>
      <c r="S447" s="962"/>
      <c r="T447" s="960"/>
      <c r="U447" s="962"/>
      <c r="V447" s="960"/>
      <c r="W447" s="960"/>
    </row>
    <row r="448" spans="1:23" ht="15.75" customHeight="1" x14ac:dyDescent="0.2">
      <c r="A448" s="958"/>
      <c r="B448" s="960"/>
      <c r="C448" s="960"/>
      <c r="D448" s="960"/>
      <c r="E448" s="960"/>
      <c r="F448" s="960"/>
      <c r="G448" s="960"/>
      <c r="H448" s="960"/>
      <c r="I448" s="960"/>
      <c r="J448" s="960"/>
      <c r="K448" s="960"/>
      <c r="L448" s="960"/>
      <c r="M448" s="960"/>
      <c r="N448" s="960"/>
      <c r="O448" s="960"/>
      <c r="P448" s="960"/>
      <c r="Q448" s="960"/>
      <c r="R448" s="960"/>
      <c r="S448" s="962"/>
      <c r="T448" s="960"/>
      <c r="U448" s="962"/>
      <c r="V448" s="960"/>
      <c r="W448" s="960"/>
    </row>
    <row r="449" spans="1:23" ht="15.75" customHeight="1" x14ac:dyDescent="0.2">
      <c r="A449" s="958"/>
      <c r="B449" s="960"/>
      <c r="C449" s="960"/>
      <c r="D449" s="960"/>
      <c r="E449" s="960"/>
      <c r="F449" s="960"/>
      <c r="G449" s="960"/>
      <c r="H449" s="960"/>
      <c r="I449" s="960"/>
      <c r="J449" s="960"/>
      <c r="K449" s="960"/>
      <c r="L449" s="960"/>
      <c r="M449" s="960"/>
      <c r="N449" s="960"/>
      <c r="O449" s="960"/>
      <c r="P449" s="960"/>
      <c r="Q449" s="960"/>
      <c r="R449" s="960"/>
      <c r="S449" s="962"/>
      <c r="T449" s="960"/>
      <c r="U449" s="962"/>
      <c r="V449" s="960"/>
      <c r="W449" s="960"/>
    </row>
    <row r="450" spans="1:23" ht="15.75" customHeight="1" x14ac:dyDescent="0.2">
      <c r="A450" s="958"/>
      <c r="B450" s="960"/>
      <c r="C450" s="960"/>
      <c r="D450" s="960"/>
      <c r="E450" s="960"/>
      <c r="F450" s="960"/>
      <c r="G450" s="960"/>
      <c r="H450" s="960"/>
      <c r="I450" s="960"/>
      <c r="J450" s="960"/>
      <c r="K450" s="960"/>
      <c r="L450" s="960"/>
      <c r="M450" s="960"/>
      <c r="N450" s="960"/>
      <c r="O450" s="960"/>
      <c r="P450" s="960"/>
      <c r="Q450" s="960"/>
      <c r="R450" s="960"/>
      <c r="S450" s="962"/>
      <c r="T450" s="960"/>
      <c r="U450" s="962"/>
      <c r="V450" s="960"/>
      <c r="W450" s="960"/>
    </row>
    <row r="451" spans="1:23" ht="15.75" customHeight="1" x14ac:dyDescent="0.2">
      <c r="A451" s="958"/>
      <c r="B451" s="960"/>
      <c r="C451" s="960"/>
      <c r="D451" s="960"/>
      <c r="E451" s="960"/>
      <c r="F451" s="960"/>
      <c r="G451" s="960"/>
      <c r="H451" s="960"/>
      <c r="I451" s="960"/>
      <c r="J451" s="960"/>
      <c r="K451" s="960"/>
      <c r="L451" s="960"/>
      <c r="M451" s="960"/>
      <c r="N451" s="960"/>
      <c r="O451" s="960"/>
      <c r="P451" s="960"/>
      <c r="Q451" s="960"/>
      <c r="R451" s="960"/>
      <c r="S451" s="962"/>
      <c r="T451" s="960"/>
      <c r="U451" s="962"/>
      <c r="V451" s="960"/>
      <c r="W451" s="960"/>
    </row>
    <row r="452" spans="1:23" ht="15.75" customHeight="1" x14ac:dyDescent="0.2">
      <c r="A452" s="958"/>
      <c r="B452" s="960"/>
      <c r="C452" s="960"/>
      <c r="D452" s="960"/>
      <c r="E452" s="960"/>
      <c r="F452" s="960"/>
      <c r="G452" s="960"/>
      <c r="H452" s="960"/>
      <c r="I452" s="960"/>
      <c r="J452" s="960"/>
      <c r="K452" s="960"/>
      <c r="L452" s="960"/>
      <c r="M452" s="960"/>
      <c r="N452" s="960"/>
      <c r="O452" s="960"/>
      <c r="P452" s="960"/>
      <c r="Q452" s="960"/>
      <c r="R452" s="960"/>
      <c r="S452" s="962"/>
      <c r="T452" s="960"/>
      <c r="U452" s="962"/>
      <c r="V452" s="960"/>
      <c r="W452" s="960"/>
    </row>
    <row r="453" spans="1:23" ht="15.75" customHeight="1" x14ac:dyDescent="0.2">
      <c r="A453" s="958"/>
      <c r="B453" s="960"/>
      <c r="C453" s="960"/>
      <c r="D453" s="960"/>
      <c r="E453" s="960"/>
      <c r="F453" s="960"/>
      <c r="G453" s="960"/>
      <c r="H453" s="960"/>
      <c r="I453" s="960"/>
      <c r="J453" s="960"/>
      <c r="K453" s="960"/>
      <c r="L453" s="960"/>
      <c r="M453" s="960"/>
      <c r="N453" s="960"/>
      <c r="O453" s="960"/>
      <c r="P453" s="960"/>
      <c r="Q453" s="960"/>
      <c r="R453" s="960"/>
      <c r="S453" s="962"/>
      <c r="T453" s="960"/>
      <c r="U453" s="962"/>
      <c r="V453" s="960"/>
      <c r="W453" s="960"/>
    </row>
    <row r="454" spans="1:23" ht="15.75" customHeight="1" x14ac:dyDescent="0.2">
      <c r="A454" s="958"/>
      <c r="B454" s="960"/>
      <c r="C454" s="960"/>
      <c r="D454" s="960"/>
      <c r="E454" s="960"/>
      <c r="F454" s="960"/>
      <c r="G454" s="960"/>
      <c r="H454" s="960"/>
      <c r="I454" s="960"/>
      <c r="J454" s="960"/>
      <c r="K454" s="960"/>
      <c r="L454" s="960"/>
      <c r="M454" s="960"/>
      <c r="N454" s="960"/>
      <c r="O454" s="960"/>
      <c r="P454" s="960"/>
      <c r="Q454" s="960"/>
      <c r="R454" s="960"/>
      <c r="S454" s="962"/>
      <c r="T454" s="960"/>
      <c r="U454" s="962"/>
      <c r="V454" s="960"/>
      <c r="W454" s="960"/>
    </row>
    <row r="455" spans="1:23" ht="15.75" customHeight="1" x14ac:dyDescent="0.2">
      <c r="A455" s="958"/>
      <c r="B455" s="960"/>
      <c r="C455" s="960"/>
      <c r="D455" s="960"/>
      <c r="E455" s="960"/>
      <c r="F455" s="960"/>
      <c r="G455" s="960"/>
      <c r="H455" s="960"/>
      <c r="I455" s="960"/>
      <c r="J455" s="960"/>
      <c r="K455" s="960"/>
      <c r="L455" s="960"/>
      <c r="M455" s="960"/>
      <c r="N455" s="960"/>
      <c r="O455" s="960"/>
      <c r="P455" s="960"/>
      <c r="Q455" s="960"/>
      <c r="R455" s="960"/>
      <c r="S455" s="962"/>
      <c r="T455" s="960"/>
      <c r="U455" s="962"/>
      <c r="V455" s="960"/>
      <c r="W455" s="960"/>
    </row>
    <row r="456" spans="1:23" ht="15.75" customHeight="1" x14ac:dyDescent="0.2">
      <c r="A456" s="958"/>
      <c r="B456" s="960"/>
      <c r="C456" s="960"/>
      <c r="D456" s="960"/>
      <c r="E456" s="960"/>
      <c r="F456" s="960"/>
      <c r="G456" s="960"/>
      <c r="H456" s="960"/>
      <c r="I456" s="960"/>
      <c r="J456" s="960"/>
      <c r="K456" s="960"/>
      <c r="L456" s="960"/>
      <c r="M456" s="960"/>
      <c r="N456" s="960"/>
      <c r="O456" s="960"/>
      <c r="P456" s="960"/>
      <c r="Q456" s="960"/>
      <c r="R456" s="960"/>
      <c r="S456" s="962"/>
      <c r="T456" s="960"/>
      <c r="U456" s="962"/>
      <c r="V456" s="960"/>
      <c r="W456" s="960"/>
    </row>
    <row r="457" spans="1:23" ht="15.75" customHeight="1" x14ac:dyDescent="0.2">
      <c r="A457" s="958"/>
      <c r="B457" s="960"/>
      <c r="C457" s="960"/>
      <c r="D457" s="960"/>
      <c r="E457" s="960"/>
      <c r="F457" s="960"/>
      <c r="G457" s="960"/>
      <c r="H457" s="960"/>
      <c r="I457" s="960"/>
      <c r="J457" s="960"/>
      <c r="K457" s="960"/>
      <c r="L457" s="960"/>
      <c r="M457" s="960"/>
      <c r="N457" s="960"/>
      <c r="O457" s="960"/>
      <c r="P457" s="960"/>
      <c r="Q457" s="960"/>
      <c r="R457" s="960"/>
      <c r="S457" s="962"/>
      <c r="T457" s="960"/>
      <c r="U457" s="962"/>
      <c r="V457" s="960"/>
      <c r="W457" s="960"/>
    </row>
    <row r="458" spans="1:23" ht="15.75" customHeight="1" x14ac:dyDescent="0.2">
      <c r="A458" s="958"/>
      <c r="B458" s="960"/>
      <c r="C458" s="960"/>
      <c r="D458" s="960"/>
      <c r="E458" s="960"/>
      <c r="F458" s="960"/>
      <c r="G458" s="960"/>
      <c r="H458" s="960"/>
      <c r="I458" s="960"/>
      <c r="J458" s="960"/>
      <c r="K458" s="960"/>
      <c r="L458" s="960"/>
      <c r="M458" s="960"/>
      <c r="N458" s="960"/>
      <c r="O458" s="960"/>
      <c r="P458" s="960"/>
      <c r="Q458" s="960"/>
      <c r="R458" s="960"/>
      <c r="S458" s="962"/>
      <c r="T458" s="960"/>
      <c r="U458" s="962"/>
      <c r="V458" s="960"/>
      <c r="W458" s="960"/>
    </row>
    <row r="459" spans="1:23" ht="15.75" customHeight="1" x14ac:dyDescent="0.2">
      <c r="A459" s="958"/>
      <c r="B459" s="960"/>
      <c r="C459" s="960"/>
      <c r="D459" s="960"/>
      <c r="E459" s="960"/>
      <c r="F459" s="960"/>
      <c r="G459" s="960"/>
      <c r="H459" s="960"/>
      <c r="I459" s="960"/>
      <c r="J459" s="960"/>
      <c r="K459" s="960"/>
      <c r="L459" s="960"/>
      <c r="M459" s="960"/>
      <c r="N459" s="960"/>
      <c r="O459" s="960"/>
      <c r="P459" s="960"/>
      <c r="Q459" s="960"/>
      <c r="R459" s="960"/>
      <c r="S459" s="962"/>
      <c r="T459" s="960"/>
      <c r="U459" s="962"/>
      <c r="V459" s="960"/>
      <c r="W459" s="960"/>
    </row>
    <row r="460" spans="1:23" ht="15.75" customHeight="1" x14ac:dyDescent="0.2">
      <c r="A460" s="958"/>
      <c r="B460" s="960"/>
      <c r="C460" s="960"/>
      <c r="D460" s="960"/>
      <c r="E460" s="960"/>
      <c r="F460" s="960"/>
      <c r="G460" s="960"/>
      <c r="H460" s="960"/>
      <c r="I460" s="960"/>
      <c r="J460" s="960"/>
      <c r="K460" s="960"/>
      <c r="L460" s="960"/>
      <c r="M460" s="960"/>
      <c r="N460" s="960"/>
      <c r="O460" s="960"/>
      <c r="P460" s="960"/>
      <c r="Q460" s="960"/>
      <c r="R460" s="960"/>
      <c r="S460" s="962"/>
      <c r="T460" s="960"/>
      <c r="U460" s="962"/>
      <c r="V460" s="960"/>
      <c r="W460" s="960"/>
    </row>
    <row r="461" spans="1:23" ht="15.75" customHeight="1" x14ac:dyDescent="0.2">
      <c r="A461" s="958"/>
      <c r="B461" s="960"/>
      <c r="C461" s="960"/>
      <c r="D461" s="960"/>
      <c r="E461" s="960"/>
      <c r="F461" s="960"/>
      <c r="G461" s="960"/>
      <c r="H461" s="960"/>
      <c r="I461" s="960"/>
      <c r="J461" s="960"/>
      <c r="K461" s="960"/>
      <c r="L461" s="960"/>
      <c r="M461" s="960"/>
      <c r="N461" s="960"/>
      <c r="O461" s="960"/>
      <c r="P461" s="960"/>
      <c r="Q461" s="960"/>
      <c r="R461" s="960"/>
      <c r="S461" s="962"/>
      <c r="T461" s="960"/>
      <c r="U461" s="962"/>
      <c r="V461" s="960"/>
      <c r="W461" s="960"/>
    </row>
    <row r="462" spans="1:23" ht="15.75" customHeight="1" x14ac:dyDescent="0.2">
      <c r="A462" s="958"/>
      <c r="B462" s="960"/>
      <c r="C462" s="960"/>
      <c r="D462" s="960"/>
      <c r="E462" s="960"/>
      <c r="F462" s="960"/>
      <c r="G462" s="960"/>
      <c r="H462" s="960"/>
      <c r="I462" s="960"/>
      <c r="J462" s="960"/>
      <c r="K462" s="960"/>
      <c r="L462" s="960"/>
      <c r="M462" s="960"/>
      <c r="N462" s="960"/>
      <c r="O462" s="960"/>
      <c r="P462" s="960"/>
      <c r="Q462" s="960"/>
      <c r="R462" s="960"/>
      <c r="S462" s="962"/>
      <c r="T462" s="960"/>
      <c r="U462" s="962"/>
      <c r="V462" s="960"/>
      <c r="W462" s="960"/>
    </row>
    <row r="463" spans="1:23" ht="15.75" customHeight="1" x14ac:dyDescent="0.2">
      <c r="A463" s="958"/>
      <c r="B463" s="960"/>
      <c r="C463" s="960"/>
      <c r="D463" s="960"/>
      <c r="E463" s="960"/>
      <c r="F463" s="960"/>
      <c r="G463" s="960"/>
      <c r="H463" s="960"/>
      <c r="I463" s="960"/>
      <c r="J463" s="960"/>
      <c r="K463" s="960"/>
      <c r="L463" s="960"/>
      <c r="M463" s="960"/>
      <c r="N463" s="960"/>
      <c r="O463" s="960"/>
      <c r="P463" s="960"/>
      <c r="Q463" s="960"/>
      <c r="R463" s="960"/>
      <c r="S463" s="962"/>
      <c r="T463" s="960"/>
      <c r="U463" s="962"/>
      <c r="V463" s="960"/>
      <c r="W463" s="960"/>
    </row>
    <row r="464" spans="1:23" ht="15.75" customHeight="1" x14ac:dyDescent="0.2">
      <c r="A464" s="958"/>
      <c r="B464" s="960"/>
      <c r="C464" s="960"/>
      <c r="D464" s="960"/>
      <c r="E464" s="960"/>
      <c r="F464" s="960"/>
      <c r="G464" s="960"/>
      <c r="H464" s="960"/>
      <c r="I464" s="960"/>
      <c r="J464" s="960"/>
      <c r="K464" s="960"/>
      <c r="L464" s="960"/>
      <c r="M464" s="960"/>
      <c r="N464" s="960"/>
      <c r="O464" s="960"/>
      <c r="P464" s="960"/>
      <c r="Q464" s="960"/>
      <c r="R464" s="960"/>
      <c r="S464" s="962"/>
      <c r="T464" s="960"/>
      <c r="U464" s="962"/>
      <c r="V464" s="960"/>
      <c r="W464" s="960"/>
    </row>
    <row r="465" spans="1:23" ht="15.75" customHeight="1" x14ac:dyDescent="0.2">
      <c r="A465" s="958"/>
      <c r="B465" s="960"/>
      <c r="C465" s="960"/>
      <c r="D465" s="960"/>
      <c r="E465" s="960"/>
      <c r="F465" s="960"/>
      <c r="G465" s="960"/>
      <c r="H465" s="960"/>
      <c r="I465" s="960"/>
      <c r="J465" s="960"/>
      <c r="K465" s="960"/>
      <c r="L465" s="960"/>
      <c r="M465" s="960"/>
      <c r="N465" s="960"/>
      <c r="O465" s="960"/>
      <c r="P465" s="960"/>
      <c r="Q465" s="960"/>
      <c r="R465" s="960"/>
      <c r="S465" s="962"/>
      <c r="T465" s="960"/>
      <c r="U465" s="962"/>
      <c r="V465" s="960"/>
      <c r="W465" s="960"/>
    </row>
    <row r="466" spans="1:23" ht="15.75" customHeight="1" x14ac:dyDescent="0.2">
      <c r="A466" s="958"/>
      <c r="B466" s="960"/>
      <c r="C466" s="960"/>
      <c r="D466" s="960"/>
      <c r="E466" s="960"/>
      <c r="F466" s="960"/>
      <c r="G466" s="960"/>
      <c r="H466" s="960"/>
      <c r="I466" s="960"/>
      <c r="J466" s="960"/>
      <c r="K466" s="960"/>
      <c r="L466" s="960"/>
      <c r="M466" s="960"/>
      <c r="N466" s="960"/>
      <c r="O466" s="960"/>
      <c r="P466" s="960"/>
      <c r="Q466" s="960"/>
      <c r="R466" s="960"/>
      <c r="S466" s="962"/>
      <c r="T466" s="960"/>
      <c r="U466" s="962"/>
      <c r="V466" s="960"/>
      <c r="W466" s="960"/>
    </row>
    <row r="467" spans="1:23" ht="15.75" customHeight="1" x14ac:dyDescent="0.2">
      <c r="A467" s="958"/>
      <c r="B467" s="960"/>
      <c r="C467" s="960"/>
      <c r="D467" s="960"/>
      <c r="E467" s="960"/>
      <c r="F467" s="960"/>
      <c r="G467" s="960"/>
      <c r="H467" s="960"/>
      <c r="I467" s="960"/>
      <c r="J467" s="960"/>
      <c r="K467" s="960"/>
      <c r="L467" s="960"/>
      <c r="M467" s="960"/>
      <c r="N467" s="960"/>
      <c r="O467" s="960"/>
      <c r="P467" s="960"/>
      <c r="Q467" s="960"/>
      <c r="R467" s="960"/>
      <c r="S467" s="962"/>
      <c r="T467" s="960"/>
      <c r="U467" s="962"/>
      <c r="V467" s="960"/>
      <c r="W467" s="960"/>
    </row>
    <row r="468" spans="1:23" ht="15.75" customHeight="1" x14ac:dyDescent="0.2">
      <c r="A468" s="958"/>
      <c r="B468" s="960"/>
      <c r="C468" s="960"/>
      <c r="D468" s="960"/>
      <c r="E468" s="960"/>
      <c r="F468" s="960"/>
      <c r="G468" s="960"/>
      <c r="H468" s="960"/>
      <c r="I468" s="960"/>
      <c r="J468" s="960"/>
      <c r="K468" s="960"/>
      <c r="L468" s="960"/>
      <c r="M468" s="960"/>
      <c r="N468" s="960"/>
      <c r="O468" s="960"/>
      <c r="P468" s="960"/>
      <c r="Q468" s="960"/>
      <c r="R468" s="960"/>
      <c r="S468" s="962"/>
      <c r="T468" s="960"/>
      <c r="U468" s="962"/>
      <c r="V468" s="960"/>
      <c r="W468" s="960"/>
    </row>
    <row r="469" spans="1:23" ht="15.75" customHeight="1" x14ac:dyDescent="0.2">
      <c r="A469" s="958"/>
      <c r="B469" s="960"/>
      <c r="C469" s="960"/>
      <c r="D469" s="960"/>
      <c r="E469" s="960"/>
      <c r="F469" s="960"/>
      <c r="G469" s="960"/>
      <c r="H469" s="960"/>
      <c r="I469" s="960"/>
      <c r="J469" s="960"/>
      <c r="K469" s="960"/>
      <c r="L469" s="960"/>
      <c r="M469" s="960"/>
      <c r="N469" s="960"/>
      <c r="O469" s="960"/>
      <c r="P469" s="960"/>
      <c r="Q469" s="960"/>
      <c r="R469" s="960"/>
      <c r="S469" s="962"/>
      <c r="T469" s="960"/>
      <c r="U469" s="962"/>
      <c r="V469" s="960"/>
      <c r="W469" s="960"/>
    </row>
    <row r="470" spans="1:23" ht="15.75" customHeight="1" x14ac:dyDescent="0.2">
      <c r="A470" s="958"/>
      <c r="B470" s="960"/>
      <c r="C470" s="960"/>
      <c r="D470" s="960"/>
      <c r="E470" s="960"/>
      <c r="F470" s="960"/>
      <c r="G470" s="960"/>
      <c r="H470" s="960"/>
      <c r="I470" s="960"/>
      <c r="J470" s="960"/>
      <c r="K470" s="960"/>
      <c r="L470" s="960"/>
      <c r="M470" s="960"/>
      <c r="N470" s="960"/>
      <c r="O470" s="960"/>
      <c r="P470" s="960"/>
      <c r="Q470" s="960"/>
      <c r="R470" s="960"/>
      <c r="S470" s="962"/>
      <c r="T470" s="960"/>
      <c r="U470" s="962"/>
      <c r="V470" s="960"/>
      <c r="W470" s="960"/>
    </row>
    <row r="471" spans="1:23" ht="15.75" customHeight="1" x14ac:dyDescent="0.2">
      <c r="A471" s="958"/>
      <c r="B471" s="960"/>
      <c r="C471" s="960"/>
      <c r="D471" s="960"/>
      <c r="E471" s="960"/>
      <c r="F471" s="960"/>
      <c r="G471" s="960"/>
      <c r="H471" s="960"/>
      <c r="I471" s="960"/>
      <c r="J471" s="960"/>
      <c r="K471" s="960"/>
      <c r="L471" s="960"/>
      <c r="M471" s="960"/>
      <c r="N471" s="960"/>
      <c r="O471" s="960"/>
      <c r="P471" s="960"/>
      <c r="Q471" s="960"/>
      <c r="R471" s="960"/>
      <c r="S471" s="962"/>
      <c r="T471" s="960"/>
      <c r="U471" s="962"/>
      <c r="V471" s="960"/>
      <c r="W471" s="960"/>
    </row>
    <row r="472" spans="1:23" ht="15.75" customHeight="1" x14ac:dyDescent="0.2">
      <c r="A472" s="958"/>
      <c r="B472" s="960"/>
      <c r="C472" s="960"/>
      <c r="D472" s="960"/>
      <c r="E472" s="960"/>
      <c r="F472" s="960"/>
      <c r="G472" s="960"/>
      <c r="H472" s="960"/>
      <c r="I472" s="960"/>
      <c r="J472" s="960"/>
      <c r="K472" s="960"/>
      <c r="L472" s="960"/>
      <c r="M472" s="960"/>
      <c r="N472" s="960"/>
      <c r="O472" s="960"/>
      <c r="P472" s="960"/>
      <c r="Q472" s="960"/>
      <c r="R472" s="960"/>
      <c r="S472" s="962"/>
      <c r="T472" s="960"/>
      <c r="U472" s="962"/>
      <c r="V472" s="960"/>
      <c r="W472" s="960"/>
    </row>
    <row r="473" spans="1:23" ht="15.75" customHeight="1" x14ac:dyDescent="0.2">
      <c r="A473" s="958"/>
      <c r="B473" s="960"/>
      <c r="C473" s="960"/>
      <c r="D473" s="960"/>
      <c r="E473" s="960"/>
      <c r="F473" s="960"/>
      <c r="G473" s="960"/>
      <c r="H473" s="960"/>
      <c r="I473" s="960"/>
      <c r="J473" s="960"/>
      <c r="K473" s="960"/>
      <c r="L473" s="960"/>
      <c r="M473" s="960"/>
      <c r="N473" s="960"/>
      <c r="O473" s="960"/>
      <c r="P473" s="960"/>
      <c r="Q473" s="960"/>
      <c r="R473" s="960"/>
      <c r="S473" s="962"/>
      <c r="T473" s="960"/>
      <c r="U473" s="962"/>
      <c r="V473" s="960"/>
      <c r="W473" s="960"/>
    </row>
    <row r="474" spans="1:23" ht="15.75" customHeight="1" x14ac:dyDescent="0.2">
      <c r="A474" s="958"/>
      <c r="B474" s="960"/>
      <c r="C474" s="960"/>
      <c r="D474" s="960"/>
      <c r="E474" s="960"/>
      <c r="F474" s="960"/>
      <c r="G474" s="960"/>
      <c r="H474" s="960"/>
      <c r="I474" s="960"/>
      <c r="J474" s="960"/>
      <c r="K474" s="960"/>
      <c r="L474" s="960"/>
      <c r="M474" s="960"/>
      <c r="N474" s="960"/>
      <c r="O474" s="960"/>
      <c r="P474" s="960"/>
      <c r="Q474" s="960"/>
      <c r="R474" s="960"/>
      <c r="S474" s="962"/>
      <c r="T474" s="960"/>
      <c r="U474" s="962"/>
      <c r="V474" s="960"/>
      <c r="W474" s="960"/>
    </row>
    <row r="475" spans="1:23" ht="15.75" customHeight="1" x14ac:dyDescent="0.2">
      <c r="A475" s="958"/>
      <c r="B475" s="960"/>
      <c r="C475" s="960"/>
      <c r="D475" s="960"/>
      <c r="E475" s="960"/>
      <c r="F475" s="960"/>
      <c r="G475" s="960"/>
      <c r="H475" s="960"/>
      <c r="I475" s="960"/>
      <c r="J475" s="960"/>
      <c r="K475" s="960"/>
      <c r="L475" s="960"/>
      <c r="M475" s="960"/>
      <c r="N475" s="960"/>
      <c r="O475" s="960"/>
      <c r="P475" s="960"/>
      <c r="Q475" s="960"/>
      <c r="R475" s="960"/>
      <c r="S475" s="962"/>
      <c r="T475" s="960"/>
      <c r="U475" s="962"/>
      <c r="V475" s="960"/>
      <c r="W475" s="960"/>
    </row>
    <row r="476" spans="1:23" ht="15.75" customHeight="1" x14ac:dyDescent="0.2">
      <c r="A476" s="958"/>
      <c r="B476" s="960"/>
      <c r="C476" s="960"/>
      <c r="D476" s="960"/>
      <c r="E476" s="960"/>
      <c r="F476" s="960"/>
      <c r="G476" s="960"/>
      <c r="H476" s="960"/>
      <c r="I476" s="960"/>
      <c r="J476" s="960"/>
      <c r="K476" s="960"/>
      <c r="L476" s="960"/>
      <c r="M476" s="960"/>
      <c r="N476" s="960"/>
      <c r="O476" s="960"/>
      <c r="P476" s="960"/>
      <c r="Q476" s="960"/>
      <c r="R476" s="960"/>
      <c r="S476" s="962"/>
      <c r="T476" s="960"/>
      <c r="U476" s="962"/>
      <c r="V476" s="960"/>
      <c r="W476" s="960"/>
    </row>
    <row r="477" spans="1:23" ht="15.75" customHeight="1" x14ac:dyDescent="0.2">
      <c r="A477" s="958"/>
      <c r="B477" s="960"/>
      <c r="C477" s="960"/>
      <c r="D477" s="960"/>
      <c r="E477" s="960"/>
      <c r="F477" s="960"/>
      <c r="G477" s="960"/>
      <c r="H477" s="960"/>
      <c r="I477" s="960"/>
      <c r="J477" s="960"/>
      <c r="K477" s="960"/>
      <c r="L477" s="960"/>
      <c r="M477" s="960"/>
      <c r="N477" s="960"/>
      <c r="O477" s="960"/>
      <c r="P477" s="960"/>
      <c r="Q477" s="960"/>
      <c r="R477" s="960"/>
      <c r="S477" s="962"/>
      <c r="T477" s="960"/>
      <c r="U477" s="962"/>
      <c r="V477" s="960"/>
      <c r="W477" s="960"/>
    </row>
    <row r="478" spans="1:23" ht="15.75" customHeight="1" x14ac:dyDescent="0.2">
      <c r="A478" s="958"/>
      <c r="B478" s="960"/>
      <c r="C478" s="960"/>
      <c r="D478" s="960"/>
      <c r="E478" s="960"/>
      <c r="F478" s="960"/>
      <c r="G478" s="960"/>
      <c r="H478" s="960"/>
      <c r="I478" s="960"/>
      <c r="J478" s="960"/>
      <c r="K478" s="960"/>
      <c r="L478" s="960"/>
      <c r="M478" s="960"/>
      <c r="N478" s="960"/>
      <c r="O478" s="960"/>
      <c r="P478" s="960"/>
      <c r="Q478" s="960"/>
      <c r="R478" s="960"/>
      <c r="S478" s="962"/>
      <c r="T478" s="960"/>
      <c r="U478" s="962"/>
      <c r="V478" s="960"/>
      <c r="W478" s="960"/>
    </row>
    <row r="479" spans="1:23" ht="15.75" customHeight="1" x14ac:dyDescent="0.2">
      <c r="A479" s="958"/>
      <c r="B479" s="960"/>
      <c r="C479" s="960"/>
      <c r="D479" s="960"/>
      <c r="E479" s="960"/>
      <c r="F479" s="960"/>
      <c r="G479" s="960"/>
      <c r="H479" s="960"/>
      <c r="I479" s="960"/>
      <c r="J479" s="960"/>
      <c r="K479" s="960"/>
      <c r="L479" s="960"/>
      <c r="M479" s="960"/>
      <c r="N479" s="960"/>
      <c r="O479" s="960"/>
      <c r="P479" s="960"/>
      <c r="Q479" s="960"/>
      <c r="R479" s="960"/>
      <c r="S479" s="962"/>
      <c r="T479" s="960"/>
      <c r="U479" s="962"/>
      <c r="V479" s="960"/>
      <c r="W479" s="960"/>
    </row>
    <row r="480" spans="1:23" ht="15.75" customHeight="1" x14ac:dyDescent="0.2">
      <c r="A480" s="958"/>
      <c r="B480" s="960"/>
      <c r="C480" s="960"/>
      <c r="D480" s="960"/>
      <c r="E480" s="960"/>
      <c r="F480" s="960"/>
      <c r="G480" s="960"/>
      <c r="H480" s="960"/>
      <c r="I480" s="960"/>
      <c r="J480" s="960"/>
      <c r="K480" s="960"/>
      <c r="L480" s="960"/>
      <c r="M480" s="960"/>
      <c r="N480" s="960"/>
      <c r="O480" s="960"/>
      <c r="P480" s="960"/>
      <c r="Q480" s="960"/>
      <c r="R480" s="960"/>
      <c r="S480" s="962"/>
      <c r="T480" s="960"/>
      <c r="U480" s="962"/>
      <c r="V480" s="960"/>
      <c r="W480" s="960"/>
    </row>
    <row r="481" spans="1:23" ht="15.75" customHeight="1" x14ac:dyDescent="0.2">
      <c r="A481" s="958"/>
      <c r="B481" s="960"/>
      <c r="C481" s="960"/>
      <c r="D481" s="960"/>
      <c r="E481" s="960"/>
      <c r="F481" s="960"/>
      <c r="G481" s="960"/>
      <c r="H481" s="960"/>
      <c r="I481" s="960"/>
      <c r="J481" s="960"/>
      <c r="K481" s="960"/>
      <c r="L481" s="960"/>
      <c r="M481" s="960"/>
      <c r="N481" s="960"/>
      <c r="O481" s="960"/>
      <c r="P481" s="960"/>
      <c r="Q481" s="960"/>
      <c r="R481" s="960"/>
      <c r="S481" s="962"/>
      <c r="T481" s="960"/>
      <c r="U481" s="962"/>
      <c r="V481" s="960"/>
      <c r="W481" s="960"/>
    </row>
    <row r="482" spans="1:23" ht="15.75" customHeight="1" x14ac:dyDescent="0.2">
      <c r="A482" s="958"/>
      <c r="B482" s="960"/>
      <c r="C482" s="960"/>
      <c r="D482" s="960"/>
      <c r="E482" s="960"/>
      <c r="F482" s="960"/>
      <c r="G482" s="960"/>
      <c r="H482" s="960"/>
      <c r="I482" s="960"/>
      <c r="J482" s="960"/>
      <c r="K482" s="960"/>
      <c r="L482" s="960"/>
      <c r="M482" s="960"/>
      <c r="N482" s="960"/>
      <c r="O482" s="960"/>
      <c r="P482" s="960"/>
      <c r="Q482" s="960"/>
      <c r="R482" s="960"/>
      <c r="S482" s="962"/>
      <c r="T482" s="960"/>
      <c r="U482" s="962"/>
      <c r="V482" s="960"/>
      <c r="W482" s="960"/>
    </row>
    <row r="483" spans="1:23" ht="15.75" customHeight="1" x14ac:dyDescent="0.2">
      <c r="A483" s="958"/>
      <c r="B483" s="960"/>
      <c r="C483" s="960"/>
      <c r="D483" s="960"/>
      <c r="E483" s="960"/>
      <c r="F483" s="960"/>
      <c r="G483" s="960"/>
      <c r="H483" s="960"/>
      <c r="I483" s="960"/>
      <c r="J483" s="960"/>
      <c r="K483" s="960"/>
      <c r="L483" s="960"/>
      <c r="M483" s="960"/>
      <c r="N483" s="960"/>
      <c r="O483" s="960"/>
      <c r="P483" s="960"/>
      <c r="Q483" s="960"/>
      <c r="R483" s="960"/>
      <c r="S483" s="962"/>
      <c r="T483" s="960"/>
      <c r="U483" s="962"/>
      <c r="V483" s="960"/>
      <c r="W483" s="960"/>
    </row>
    <row r="484" spans="1:23" ht="15.75" customHeight="1" x14ac:dyDescent="0.2">
      <c r="A484" s="958"/>
      <c r="B484" s="960"/>
      <c r="C484" s="960"/>
      <c r="D484" s="960"/>
      <c r="E484" s="960"/>
      <c r="F484" s="960"/>
      <c r="G484" s="960"/>
      <c r="H484" s="960"/>
      <c r="I484" s="960"/>
      <c r="J484" s="960"/>
      <c r="K484" s="960"/>
      <c r="L484" s="960"/>
      <c r="M484" s="960"/>
      <c r="N484" s="960"/>
      <c r="O484" s="960"/>
      <c r="P484" s="960"/>
      <c r="Q484" s="960"/>
      <c r="R484" s="960"/>
      <c r="S484" s="962"/>
      <c r="T484" s="960"/>
      <c r="U484" s="962"/>
      <c r="V484" s="960"/>
      <c r="W484" s="960"/>
    </row>
    <row r="485" spans="1:23" ht="15.75" customHeight="1" x14ac:dyDescent="0.2">
      <c r="A485" s="958"/>
      <c r="B485" s="960"/>
      <c r="C485" s="960"/>
      <c r="D485" s="960"/>
      <c r="E485" s="960"/>
      <c r="F485" s="960"/>
      <c r="G485" s="960"/>
      <c r="H485" s="960"/>
      <c r="I485" s="960"/>
      <c r="J485" s="960"/>
      <c r="K485" s="960"/>
      <c r="L485" s="960"/>
      <c r="M485" s="960"/>
      <c r="N485" s="960"/>
      <c r="O485" s="960"/>
      <c r="P485" s="960"/>
      <c r="Q485" s="960"/>
      <c r="R485" s="960"/>
      <c r="S485" s="962"/>
      <c r="T485" s="960"/>
      <c r="U485" s="962"/>
      <c r="V485" s="960"/>
      <c r="W485" s="960"/>
    </row>
    <row r="486" spans="1:23" ht="15.75" customHeight="1" x14ac:dyDescent="0.2">
      <c r="A486" s="958"/>
      <c r="B486" s="960"/>
      <c r="C486" s="960"/>
      <c r="D486" s="960"/>
      <c r="E486" s="960"/>
      <c r="F486" s="960"/>
      <c r="G486" s="960"/>
      <c r="H486" s="960"/>
      <c r="I486" s="960"/>
      <c r="J486" s="960"/>
      <c r="K486" s="960"/>
      <c r="L486" s="960"/>
      <c r="M486" s="960"/>
      <c r="N486" s="960"/>
      <c r="O486" s="960"/>
      <c r="P486" s="960"/>
      <c r="Q486" s="960"/>
      <c r="R486" s="960"/>
      <c r="S486" s="962"/>
      <c r="T486" s="960"/>
      <c r="U486" s="962"/>
      <c r="V486" s="960"/>
      <c r="W486" s="960"/>
    </row>
    <row r="487" spans="1:23" ht="15.75" customHeight="1" x14ac:dyDescent="0.2">
      <c r="A487" s="958"/>
      <c r="B487" s="960"/>
      <c r="C487" s="960"/>
      <c r="D487" s="960"/>
      <c r="E487" s="960"/>
      <c r="F487" s="960"/>
      <c r="G487" s="960"/>
      <c r="H487" s="960"/>
      <c r="I487" s="960"/>
      <c r="J487" s="960"/>
      <c r="K487" s="960"/>
      <c r="L487" s="960"/>
      <c r="M487" s="960"/>
      <c r="N487" s="960"/>
      <c r="O487" s="960"/>
      <c r="P487" s="960"/>
      <c r="Q487" s="960"/>
      <c r="R487" s="960"/>
      <c r="S487" s="962"/>
      <c r="T487" s="960"/>
      <c r="U487" s="962"/>
      <c r="V487" s="960"/>
      <c r="W487" s="960"/>
    </row>
    <row r="488" spans="1:23" ht="15.75" customHeight="1" x14ac:dyDescent="0.2">
      <c r="A488" s="958"/>
      <c r="B488" s="960"/>
      <c r="C488" s="960"/>
      <c r="D488" s="960"/>
      <c r="E488" s="960"/>
      <c r="F488" s="960"/>
      <c r="G488" s="960"/>
      <c r="H488" s="960"/>
      <c r="I488" s="960"/>
      <c r="J488" s="960"/>
      <c r="K488" s="960"/>
      <c r="L488" s="960"/>
      <c r="M488" s="960"/>
      <c r="N488" s="960"/>
      <c r="O488" s="960"/>
      <c r="P488" s="960"/>
      <c r="Q488" s="960"/>
      <c r="R488" s="960"/>
      <c r="S488" s="962"/>
      <c r="T488" s="960"/>
      <c r="U488" s="962"/>
      <c r="V488" s="960"/>
      <c r="W488" s="960"/>
    </row>
    <row r="489" spans="1:23" ht="15.75" customHeight="1" x14ac:dyDescent="0.2">
      <c r="A489" s="958"/>
      <c r="B489" s="960"/>
      <c r="C489" s="960"/>
      <c r="D489" s="960"/>
      <c r="E489" s="960"/>
      <c r="F489" s="960"/>
      <c r="G489" s="960"/>
      <c r="H489" s="960"/>
      <c r="I489" s="960"/>
      <c r="J489" s="960"/>
      <c r="K489" s="960"/>
      <c r="L489" s="960"/>
      <c r="M489" s="960"/>
      <c r="N489" s="960"/>
      <c r="O489" s="960"/>
      <c r="P489" s="960"/>
      <c r="Q489" s="960"/>
      <c r="R489" s="960"/>
      <c r="S489" s="962"/>
      <c r="T489" s="960"/>
      <c r="U489" s="962"/>
      <c r="V489" s="960"/>
      <c r="W489" s="960"/>
    </row>
    <row r="490" spans="1:23" ht="15.75" customHeight="1" x14ac:dyDescent="0.2">
      <c r="A490" s="958"/>
      <c r="B490" s="960"/>
      <c r="C490" s="960"/>
      <c r="D490" s="960"/>
      <c r="E490" s="960"/>
      <c r="F490" s="960"/>
      <c r="G490" s="960"/>
      <c r="H490" s="960"/>
      <c r="I490" s="960"/>
      <c r="J490" s="960"/>
      <c r="K490" s="960"/>
      <c r="L490" s="960"/>
      <c r="M490" s="960"/>
      <c r="N490" s="960"/>
      <c r="O490" s="960"/>
      <c r="P490" s="960"/>
      <c r="Q490" s="960"/>
      <c r="R490" s="960"/>
      <c r="S490" s="962"/>
      <c r="T490" s="960"/>
      <c r="U490" s="962"/>
      <c r="V490" s="960"/>
      <c r="W490" s="960"/>
    </row>
    <row r="491" spans="1:23" ht="15.75" customHeight="1" x14ac:dyDescent="0.2">
      <c r="A491" s="958"/>
      <c r="B491" s="960"/>
      <c r="C491" s="960"/>
      <c r="D491" s="960"/>
      <c r="E491" s="960"/>
      <c r="F491" s="960"/>
      <c r="G491" s="960"/>
      <c r="H491" s="960"/>
      <c r="I491" s="960"/>
      <c r="J491" s="960"/>
      <c r="K491" s="960"/>
      <c r="L491" s="960"/>
      <c r="M491" s="960"/>
      <c r="N491" s="960"/>
      <c r="O491" s="960"/>
      <c r="P491" s="960"/>
      <c r="Q491" s="960"/>
      <c r="R491" s="960"/>
      <c r="S491" s="962"/>
      <c r="T491" s="960"/>
      <c r="U491" s="962"/>
      <c r="V491" s="960"/>
      <c r="W491" s="960"/>
    </row>
    <row r="492" spans="1:23" ht="15.75" customHeight="1" x14ac:dyDescent="0.2">
      <c r="A492" s="958"/>
      <c r="B492" s="960"/>
      <c r="C492" s="960"/>
      <c r="D492" s="960"/>
      <c r="E492" s="960"/>
      <c r="F492" s="960"/>
      <c r="G492" s="960"/>
      <c r="H492" s="960"/>
      <c r="I492" s="960"/>
      <c r="J492" s="960"/>
      <c r="K492" s="960"/>
      <c r="L492" s="960"/>
      <c r="M492" s="960"/>
      <c r="N492" s="960"/>
      <c r="O492" s="960"/>
      <c r="P492" s="960"/>
      <c r="Q492" s="960"/>
      <c r="R492" s="960"/>
      <c r="S492" s="962"/>
      <c r="T492" s="960"/>
      <c r="U492" s="962"/>
      <c r="V492" s="960"/>
      <c r="W492" s="960"/>
    </row>
    <row r="493" spans="1:23" ht="15.75" customHeight="1" x14ac:dyDescent="0.2">
      <c r="A493" s="958"/>
      <c r="B493" s="960"/>
      <c r="C493" s="960"/>
      <c r="D493" s="960"/>
      <c r="E493" s="960"/>
      <c r="F493" s="960"/>
      <c r="G493" s="960"/>
      <c r="H493" s="960"/>
      <c r="I493" s="960"/>
      <c r="J493" s="960"/>
      <c r="K493" s="960"/>
      <c r="L493" s="960"/>
      <c r="M493" s="960"/>
      <c r="N493" s="960"/>
      <c r="O493" s="960"/>
      <c r="P493" s="960"/>
      <c r="Q493" s="960"/>
      <c r="R493" s="960"/>
      <c r="S493" s="962"/>
      <c r="T493" s="960"/>
      <c r="U493" s="962"/>
      <c r="V493" s="960"/>
      <c r="W493" s="960"/>
    </row>
    <row r="494" spans="1:23" ht="15.75" customHeight="1" x14ac:dyDescent="0.2">
      <c r="A494" s="958"/>
      <c r="B494" s="960"/>
      <c r="C494" s="960"/>
      <c r="D494" s="960"/>
      <c r="E494" s="960"/>
      <c r="F494" s="960"/>
      <c r="G494" s="960"/>
      <c r="H494" s="960"/>
      <c r="I494" s="960"/>
      <c r="J494" s="960"/>
      <c r="K494" s="960"/>
      <c r="L494" s="960"/>
      <c r="M494" s="960"/>
      <c r="N494" s="960"/>
      <c r="O494" s="960"/>
      <c r="P494" s="960"/>
      <c r="Q494" s="960"/>
      <c r="R494" s="960"/>
      <c r="S494" s="962"/>
      <c r="T494" s="960"/>
      <c r="U494" s="962"/>
      <c r="V494" s="960"/>
      <c r="W494" s="960"/>
    </row>
    <row r="495" spans="1:23" ht="15.75" customHeight="1" x14ac:dyDescent="0.2">
      <c r="A495" s="958"/>
      <c r="B495" s="960"/>
      <c r="C495" s="960"/>
      <c r="D495" s="960"/>
      <c r="E495" s="960"/>
      <c r="F495" s="960"/>
      <c r="G495" s="960"/>
      <c r="H495" s="960"/>
      <c r="I495" s="960"/>
      <c r="J495" s="960"/>
      <c r="K495" s="960"/>
      <c r="L495" s="960"/>
      <c r="M495" s="960"/>
      <c r="N495" s="960"/>
      <c r="O495" s="960"/>
      <c r="P495" s="960"/>
      <c r="Q495" s="960"/>
      <c r="R495" s="960"/>
      <c r="S495" s="962"/>
      <c r="T495" s="960"/>
      <c r="U495" s="962"/>
      <c r="V495" s="960"/>
      <c r="W495" s="960"/>
    </row>
    <row r="496" spans="1:23" ht="15.75" customHeight="1" x14ac:dyDescent="0.2">
      <c r="A496" s="958"/>
      <c r="B496" s="960"/>
      <c r="C496" s="960"/>
      <c r="D496" s="960"/>
      <c r="E496" s="960"/>
      <c r="F496" s="960"/>
      <c r="G496" s="960"/>
      <c r="H496" s="960"/>
      <c r="I496" s="960"/>
      <c r="J496" s="960"/>
      <c r="K496" s="960"/>
      <c r="L496" s="960"/>
      <c r="M496" s="960"/>
      <c r="N496" s="960"/>
      <c r="O496" s="960"/>
      <c r="P496" s="960"/>
      <c r="Q496" s="960"/>
      <c r="R496" s="960"/>
      <c r="S496" s="962"/>
      <c r="T496" s="960"/>
      <c r="U496" s="962"/>
      <c r="V496" s="960"/>
      <c r="W496" s="960"/>
    </row>
    <row r="497" spans="1:23" ht="15.75" customHeight="1" x14ac:dyDescent="0.2">
      <c r="A497" s="958"/>
      <c r="B497" s="960"/>
      <c r="C497" s="960"/>
      <c r="D497" s="960"/>
      <c r="E497" s="960"/>
      <c r="F497" s="960"/>
      <c r="G497" s="960"/>
      <c r="H497" s="960"/>
      <c r="I497" s="960"/>
      <c r="J497" s="960"/>
      <c r="K497" s="960"/>
      <c r="L497" s="960"/>
      <c r="M497" s="960"/>
      <c r="N497" s="960"/>
      <c r="O497" s="960"/>
      <c r="P497" s="960"/>
      <c r="Q497" s="960"/>
      <c r="R497" s="960"/>
      <c r="S497" s="962"/>
      <c r="T497" s="960"/>
      <c r="U497" s="962"/>
      <c r="V497" s="960"/>
      <c r="W497" s="960"/>
    </row>
    <row r="498" spans="1:23" ht="15.75" customHeight="1" x14ac:dyDescent="0.2">
      <c r="A498" s="958"/>
      <c r="B498" s="960"/>
      <c r="C498" s="960"/>
      <c r="D498" s="960"/>
      <c r="E498" s="960"/>
      <c r="F498" s="960"/>
      <c r="G498" s="960"/>
      <c r="H498" s="960"/>
      <c r="I498" s="960"/>
      <c r="J498" s="960"/>
      <c r="K498" s="960"/>
      <c r="L498" s="960"/>
      <c r="M498" s="960"/>
      <c r="N498" s="960"/>
      <c r="O498" s="960"/>
      <c r="P498" s="960"/>
      <c r="Q498" s="960"/>
      <c r="R498" s="960"/>
      <c r="S498" s="962"/>
      <c r="T498" s="960"/>
      <c r="U498" s="962"/>
      <c r="V498" s="960"/>
      <c r="W498" s="960"/>
    </row>
    <row r="499" spans="1:23" ht="15.75" customHeight="1" x14ac:dyDescent="0.2">
      <c r="A499" s="958"/>
      <c r="B499" s="960"/>
      <c r="C499" s="960"/>
      <c r="D499" s="960"/>
      <c r="E499" s="960"/>
      <c r="F499" s="960"/>
      <c r="G499" s="960"/>
      <c r="H499" s="960"/>
      <c r="I499" s="960"/>
      <c r="J499" s="960"/>
      <c r="K499" s="960"/>
      <c r="L499" s="960"/>
      <c r="M499" s="960"/>
      <c r="N499" s="960"/>
      <c r="O499" s="960"/>
      <c r="P499" s="960"/>
      <c r="Q499" s="960"/>
      <c r="R499" s="960"/>
      <c r="S499" s="962"/>
      <c r="T499" s="960"/>
      <c r="U499" s="962"/>
      <c r="V499" s="960"/>
      <c r="W499" s="960"/>
    </row>
    <row r="500" spans="1:23" ht="15.75" customHeight="1" x14ac:dyDescent="0.2">
      <c r="A500" s="958"/>
      <c r="B500" s="960"/>
      <c r="C500" s="960"/>
      <c r="D500" s="960"/>
      <c r="E500" s="960"/>
      <c r="F500" s="960"/>
      <c r="G500" s="960"/>
      <c r="H500" s="960"/>
      <c r="I500" s="960"/>
      <c r="J500" s="960"/>
      <c r="K500" s="960"/>
      <c r="L500" s="960"/>
      <c r="M500" s="960"/>
      <c r="N500" s="960"/>
      <c r="O500" s="960"/>
      <c r="P500" s="960"/>
      <c r="Q500" s="960"/>
      <c r="R500" s="960"/>
      <c r="S500" s="962"/>
      <c r="T500" s="960"/>
      <c r="U500" s="962"/>
      <c r="V500" s="960"/>
      <c r="W500" s="960"/>
    </row>
    <row r="501" spans="1:23" ht="15.75" customHeight="1" x14ac:dyDescent="0.2">
      <c r="A501" s="958"/>
      <c r="B501" s="960"/>
      <c r="C501" s="960"/>
      <c r="D501" s="960"/>
      <c r="E501" s="960"/>
      <c r="F501" s="960"/>
      <c r="G501" s="960"/>
      <c r="H501" s="960"/>
      <c r="I501" s="960"/>
      <c r="J501" s="960"/>
      <c r="K501" s="960"/>
      <c r="L501" s="960"/>
      <c r="M501" s="960"/>
      <c r="N501" s="960"/>
      <c r="O501" s="960"/>
      <c r="P501" s="960"/>
      <c r="Q501" s="960"/>
      <c r="R501" s="960"/>
      <c r="S501" s="962"/>
      <c r="T501" s="960"/>
      <c r="U501" s="962"/>
      <c r="V501" s="960"/>
      <c r="W501" s="960"/>
    </row>
    <row r="502" spans="1:23" ht="15.75" customHeight="1" x14ac:dyDescent="0.2">
      <c r="A502" s="958"/>
      <c r="B502" s="960"/>
      <c r="C502" s="960"/>
      <c r="D502" s="960"/>
      <c r="E502" s="960"/>
      <c r="F502" s="960"/>
      <c r="G502" s="960"/>
      <c r="H502" s="960"/>
      <c r="I502" s="960"/>
      <c r="J502" s="960"/>
      <c r="K502" s="960"/>
      <c r="L502" s="960"/>
      <c r="M502" s="960"/>
      <c r="N502" s="960"/>
      <c r="O502" s="960"/>
      <c r="P502" s="960"/>
      <c r="Q502" s="960"/>
      <c r="R502" s="960"/>
      <c r="S502" s="962"/>
      <c r="T502" s="960"/>
      <c r="U502" s="962"/>
      <c r="V502" s="960"/>
      <c r="W502" s="960"/>
    </row>
    <row r="503" spans="1:23" ht="15.75" customHeight="1" x14ac:dyDescent="0.2">
      <c r="A503" s="958"/>
      <c r="B503" s="960"/>
      <c r="C503" s="960"/>
      <c r="D503" s="960"/>
      <c r="E503" s="960"/>
      <c r="F503" s="960"/>
      <c r="G503" s="960"/>
      <c r="H503" s="960"/>
      <c r="I503" s="960"/>
      <c r="J503" s="960"/>
      <c r="K503" s="960"/>
      <c r="L503" s="960"/>
      <c r="M503" s="960"/>
      <c r="N503" s="960"/>
      <c r="O503" s="960"/>
      <c r="P503" s="960"/>
      <c r="Q503" s="960"/>
      <c r="R503" s="960"/>
      <c r="S503" s="962"/>
      <c r="T503" s="960"/>
      <c r="U503" s="962"/>
      <c r="V503" s="960"/>
      <c r="W503" s="960"/>
    </row>
    <row r="504" spans="1:23" ht="15.75" customHeight="1" x14ac:dyDescent="0.2">
      <c r="A504" s="958"/>
      <c r="B504" s="960"/>
      <c r="C504" s="960"/>
      <c r="D504" s="960"/>
      <c r="E504" s="960"/>
      <c r="F504" s="960"/>
      <c r="G504" s="960"/>
      <c r="H504" s="960"/>
      <c r="I504" s="960"/>
      <c r="J504" s="960"/>
      <c r="K504" s="960"/>
      <c r="L504" s="960"/>
      <c r="M504" s="960"/>
      <c r="N504" s="960"/>
      <c r="O504" s="960"/>
      <c r="P504" s="960"/>
      <c r="Q504" s="960"/>
      <c r="R504" s="960"/>
      <c r="S504" s="962"/>
      <c r="T504" s="960"/>
      <c r="U504" s="962"/>
      <c r="V504" s="960"/>
      <c r="W504" s="960"/>
    </row>
    <row r="505" spans="1:23" ht="15.75" customHeight="1" x14ac:dyDescent="0.2">
      <c r="A505" s="958"/>
      <c r="B505" s="960"/>
      <c r="C505" s="960"/>
      <c r="D505" s="960"/>
      <c r="E505" s="960"/>
      <c r="F505" s="960"/>
      <c r="G505" s="960"/>
      <c r="H505" s="960"/>
      <c r="I505" s="960"/>
      <c r="J505" s="960"/>
      <c r="K505" s="960"/>
      <c r="L505" s="960"/>
      <c r="M505" s="960"/>
      <c r="N505" s="960"/>
      <c r="O505" s="960"/>
      <c r="P505" s="960"/>
      <c r="Q505" s="960"/>
      <c r="R505" s="960"/>
      <c r="S505" s="962"/>
      <c r="T505" s="960"/>
      <c r="U505" s="962"/>
      <c r="V505" s="960"/>
      <c r="W505" s="960"/>
    </row>
    <row r="506" spans="1:23" ht="15.75" customHeight="1" x14ac:dyDescent="0.2">
      <c r="A506" s="958"/>
      <c r="B506" s="960"/>
      <c r="C506" s="960"/>
      <c r="D506" s="960"/>
      <c r="E506" s="960"/>
      <c r="F506" s="960"/>
      <c r="G506" s="960"/>
      <c r="H506" s="960"/>
      <c r="I506" s="960"/>
      <c r="J506" s="960"/>
      <c r="K506" s="960"/>
      <c r="L506" s="960"/>
      <c r="M506" s="960"/>
      <c r="N506" s="960"/>
      <c r="O506" s="960"/>
      <c r="P506" s="960"/>
      <c r="Q506" s="960"/>
      <c r="R506" s="960"/>
      <c r="S506" s="962"/>
      <c r="T506" s="960"/>
      <c r="U506" s="962"/>
      <c r="V506" s="960"/>
      <c r="W506" s="960"/>
    </row>
    <row r="507" spans="1:23" ht="15.75" customHeight="1" x14ac:dyDescent="0.2">
      <c r="A507" s="958"/>
      <c r="B507" s="960"/>
      <c r="C507" s="960"/>
      <c r="D507" s="960"/>
      <c r="E507" s="960"/>
      <c r="F507" s="960"/>
      <c r="G507" s="960"/>
      <c r="H507" s="960"/>
      <c r="I507" s="960"/>
      <c r="J507" s="960"/>
      <c r="K507" s="960"/>
      <c r="L507" s="960"/>
      <c r="M507" s="960"/>
      <c r="N507" s="960"/>
      <c r="O507" s="960"/>
      <c r="P507" s="960"/>
      <c r="Q507" s="960"/>
      <c r="R507" s="960"/>
      <c r="S507" s="962"/>
      <c r="T507" s="960"/>
      <c r="U507" s="962"/>
      <c r="V507" s="960"/>
      <c r="W507" s="960"/>
    </row>
    <row r="508" spans="1:23" ht="15.75" customHeight="1" x14ac:dyDescent="0.2">
      <c r="A508" s="958"/>
      <c r="B508" s="960"/>
      <c r="C508" s="960"/>
      <c r="D508" s="960"/>
      <c r="E508" s="960"/>
      <c r="F508" s="960"/>
      <c r="G508" s="960"/>
      <c r="H508" s="960"/>
      <c r="I508" s="960"/>
      <c r="J508" s="960"/>
      <c r="K508" s="960"/>
      <c r="L508" s="960"/>
      <c r="M508" s="960"/>
      <c r="N508" s="960"/>
      <c r="O508" s="960"/>
      <c r="P508" s="960"/>
      <c r="Q508" s="960"/>
      <c r="R508" s="960"/>
      <c r="S508" s="962"/>
      <c r="T508" s="960"/>
      <c r="U508" s="962"/>
      <c r="V508" s="960"/>
      <c r="W508" s="960"/>
    </row>
    <row r="509" spans="1:23" ht="15.75" customHeight="1" x14ac:dyDescent="0.2">
      <c r="A509" s="958"/>
      <c r="B509" s="960"/>
      <c r="C509" s="960"/>
      <c r="D509" s="960"/>
      <c r="E509" s="960"/>
      <c r="F509" s="960"/>
      <c r="G509" s="960"/>
      <c r="H509" s="960"/>
      <c r="I509" s="960"/>
      <c r="J509" s="960"/>
      <c r="K509" s="960"/>
      <c r="L509" s="960"/>
      <c r="M509" s="960"/>
      <c r="N509" s="960"/>
      <c r="O509" s="960"/>
      <c r="P509" s="960"/>
      <c r="Q509" s="960"/>
      <c r="R509" s="960"/>
      <c r="S509" s="962"/>
      <c r="T509" s="960"/>
      <c r="U509" s="962"/>
      <c r="V509" s="960"/>
      <c r="W509" s="960"/>
    </row>
    <row r="510" spans="1:23" ht="15.75" customHeight="1" x14ac:dyDescent="0.2">
      <c r="A510" s="958"/>
      <c r="B510" s="960"/>
      <c r="C510" s="960"/>
      <c r="D510" s="960"/>
      <c r="E510" s="960"/>
      <c r="F510" s="960"/>
      <c r="G510" s="960"/>
      <c r="H510" s="960"/>
      <c r="I510" s="960"/>
      <c r="J510" s="960"/>
      <c r="K510" s="960"/>
      <c r="L510" s="960"/>
      <c r="M510" s="960"/>
      <c r="N510" s="960"/>
      <c r="O510" s="960"/>
      <c r="P510" s="960"/>
      <c r="Q510" s="960"/>
      <c r="R510" s="960"/>
      <c r="S510" s="962"/>
      <c r="T510" s="960"/>
      <c r="U510" s="962"/>
      <c r="V510" s="960"/>
      <c r="W510" s="960"/>
    </row>
    <row r="511" spans="1:23" ht="15.75" customHeight="1" x14ac:dyDescent="0.2">
      <c r="A511" s="958"/>
      <c r="B511" s="960"/>
      <c r="C511" s="960"/>
      <c r="D511" s="960"/>
      <c r="E511" s="960"/>
      <c r="F511" s="960"/>
      <c r="G511" s="960"/>
      <c r="H511" s="960"/>
      <c r="I511" s="960"/>
      <c r="J511" s="960"/>
      <c r="K511" s="960"/>
      <c r="L511" s="960"/>
      <c r="M511" s="960"/>
      <c r="N511" s="960"/>
      <c r="O511" s="960"/>
      <c r="P511" s="960"/>
      <c r="Q511" s="960"/>
      <c r="R511" s="960"/>
      <c r="S511" s="962"/>
      <c r="T511" s="960"/>
      <c r="U511" s="962"/>
      <c r="V511" s="960"/>
      <c r="W511" s="960"/>
    </row>
    <row r="512" spans="1:23" ht="15.75" customHeight="1" x14ac:dyDescent="0.2">
      <c r="A512" s="958"/>
      <c r="B512" s="960"/>
      <c r="C512" s="960"/>
      <c r="D512" s="960"/>
      <c r="E512" s="960"/>
      <c r="F512" s="960"/>
      <c r="G512" s="960"/>
      <c r="H512" s="960"/>
      <c r="I512" s="960"/>
      <c r="J512" s="960"/>
      <c r="K512" s="960"/>
      <c r="L512" s="960"/>
      <c r="M512" s="960"/>
      <c r="N512" s="960"/>
      <c r="O512" s="960"/>
      <c r="P512" s="960"/>
      <c r="Q512" s="960"/>
      <c r="R512" s="960"/>
      <c r="S512" s="962"/>
      <c r="T512" s="960"/>
      <c r="U512" s="962"/>
      <c r="V512" s="960"/>
      <c r="W512" s="960"/>
    </row>
    <row r="513" spans="1:23" ht="15.75" customHeight="1" x14ac:dyDescent="0.2">
      <c r="A513" s="958"/>
      <c r="B513" s="960"/>
      <c r="C513" s="960"/>
      <c r="D513" s="960"/>
      <c r="E513" s="960"/>
      <c r="F513" s="960"/>
      <c r="G513" s="960"/>
      <c r="H513" s="960"/>
      <c r="I513" s="960"/>
      <c r="J513" s="960"/>
      <c r="K513" s="960"/>
      <c r="L513" s="960"/>
      <c r="M513" s="960"/>
      <c r="N513" s="960"/>
      <c r="O513" s="960"/>
      <c r="P513" s="960"/>
      <c r="Q513" s="960"/>
      <c r="R513" s="960"/>
      <c r="S513" s="962"/>
      <c r="T513" s="960"/>
      <c r="U513" s="962"/>
      <c r="V513" s="960"/>
      <c r="W513" s="960"/>
    </row>
    <row r="514" spans="1:23" ht="15.75" customHeight="1" x14ac:dyDescent="0.2">
      <c r="A514" s="958"/>
      <c r="B514" s="960"/>
      <c r="C514" s="960"/>
      <c r="D514" s="960"/>
      <c r="E514" s="960"/>
      <c r="F514" s="960"/>
      <c r="G514" s="960"/>
      <c r="H514" s="960"/>
      <c r="I514" s="960"/>
      <c r="J514" s="960"/>
      <c r="K514" s="960"/>
      <c r="L514" s="960"/>
      <c r="M514" s="960"/>
      <c r="N514" s="960"/>
      <c r="O514" s="960"/>
      <c r="P514" s="960"/>
      <c r="Q514" s="960"/>
      <c r="R514" s="960"/>
      <c r="S514" s="962"/>
      <c r="T514" s="960"/>
      <c r="U514" s="962"/>
      <c r="V514" s="960"/>
      <c r="W514" s="960"/>
    </row>
    <row r="515" spans="1:23" ht="15.75" customHeight="1" x14ac:dyDescent="0.2">
      <c r="A515" s="958"/>
      <c r="B515" s="960"/>
      <c r="C515" s="960"/>
      <c r="D515" s="960"/>
      <c r="E515" s="960"/>
      <c r="F515" s="960"/>
      <c r="G515" s="960"/>
      <c r="H515" s="960"/>
      <c r="I515" s="960"/>
      <c r="J515" s="960"/>
      <c r="K515" s="960"/>
      <c r="L515" s="960"/>
      <c r="M515" s="960"/>
      <c r="N515" s="960"/>
      <c r="O515" s="960"/>
      <c r="P515" s="960"/>
      <c r="Q515" s="960"/>
      <c r="R515" s="960"/>
      <c r="S515" s="962"/>
      <c r="T515" s="960"/>
      <c r="U515" s="962"/>
      <c r="V515" s="960"/>
      <c r="W515" s="960"/>
    </row>
    <row r="516" spans="1:23" ht="15.75" customHeight="1" x14ac:dyDescent="0.2">
      <c r="A516" s="958"/>
      <c r="B516" s="960"/>
      <c r="C516" s="960"/>
      <c r="D516" s="960"/>
      <c r="E516" s="960"/>
      <c r="F516" s="960"/>
      <c r="G516" s="960"/>
      <c r="H516" s="960"/>
      <c r="I516" s="960"/>
      <c r="J516" s="960"/>
      <c r="K516" s="960"/>
      <c r="L516" s="960"/>
      <c r="M516" s="960"/>
      <c r="N516" s="960"/>
      <c r="O516" s="960"/>
      <c r="P516" s="960"/>
      <c r="Q516" s="960"/>
      <c r="R516" s="960"/>
      <c r="S516" s="962"/>
      <c r="T516" s="960"/>
      <c r="U516" s="962"/>
      <c r="V516" s="960"/>
      <c r="W516" s="960"/>
    </row>
    <row r="517" spans="1:23" ht="15.75" customHeight="1" x14ac:dyDescent="0.2">
      <c r="A517" s="958"/>
      <c r="B517" s="960"/>
      <c r="C517" s="960"/>
      <c r="D517" s="960"/>
      <c r="E517" s="960"/>
      <c r="F517" s="960"/>
      <c r="G517" s="960"/>
      <c r="H517" s="960"/>
      <c r="I517" s="960"/>
      <c r="J517" s="960"/>
      <c r="K517" s="960"/>
      <c r="L517" s="960"/>
      <c r="M517" s="960"/>
      <c r="N517" s="960"/>
      <c r="O517" s="960"/>
      <c r="P517" s="960"/>
      <c r="Q517" s="960"/>
      <c r="R517" s="960"/>
      <c r="S517" s="962"/>
      <c r="T517" s="960"/>
      <c r="U517" s="962"/>
      <c r="V517" s="960"/>
      <c r="W517" s="960"/>
    </row>
    <row r="518" spans="1:23" ht="15.75" customHeight="1" x14ac:dyDescent="0.2">
      <c r="A518" s="958"/>
      <c r="B518" s="960"/>
      <c r="C518" s="960"/>
      <c r="D518" s="960"/>
      <c r="E518" s="960"/>
      <c r="F518" s="960"/>
      <c r="G518" s="960"/>
      <c r="H518" s="960"/>
      <c r="I518" s="960"/>
      <c r="J518" s="960"/>
      <c r="K518" s="960"/>
      <c r="L518" s="960"/>
      <c r="M518" s="960"/>
      <c r="N518" s="960"/>
      <c r="O518" s="960"/>
      <c r="P518" s="960"/>
      <c r="Q518" s="960"/>
      <c r="R518" s="960"/>
      <c r="S518" s="962"/>
      <c r="T518" s="960"/>
      <c r="U518" s="962"/>
      <c r="V518" s="960"/>
      <c r="W518" s="960"/>
    </row>
    <row r="519" spans="1:23" ht="15.75" customHeight="1" x14ac:dyDescent="0.2">
      <c r="A519" s="958"/>
      <c r="B519" s="960"/>
      <c r="C519" s="960"/>
      <c r="D519" s="960"/>
      <c r="E519" s="960"/>
      <c r="F519" s="960"/>
      <c r="G519" s="960"/>
      <c r="H519" s="960"/>
      <c r="I519" s="960"/>
      <c r="J519" s="960"/>
      <c r="K519" s="960"/>
      <c r="L519" s="960"/>
      <c r="M519" s="960"/>
      <c r="N519" s="960"/>
      <c r="O519" s="960"/>
      <c r="P519" s="960"/>
      <c r="Q519" s="960"/>
      <c r="R519" s="960"/>
      <c r="S519" s="962"/>
      <c r="T519" s="960"/>
      <c r="U519" s="962"/>
      <c r="V519" s="960"/>
      <c r="W519" s="960"/>
    </row>
    <row r="520" spans="1:23" ht="15.75" customHeight="1" x14ac:dyDescent="0.2">
      <c r="A520" s="958"/>
      <c r="B520" s="960"/>
      <c r="C520" s="960"/>
      <c r="D520" s="960"/>
      <c r="E520" s="960"/>
      <c r="F520" s="960"/>
      <c r="G520" s="960"/>
      <c r="H520" s="960"/>
      <c r="I520" s="960"/>
      <c r="J520" s="960"/>
      <c r="K520" s="960"/>
      <c r="L520" s="960"/>
      <c r="M520" s="960"/>
      <c r="N520" s="960"/>
      <c r="O520" s="960"/>
      <c r="P520" s="960"/>
      <c r="Q520" s="960"/>
      <c r="R520" s="960"/>
      <c r="S520" s="962"/>
      <c r="T520" s="960"/>
      <c r="U520" s="962"/>
      <c r="V520" s="960"/>
      <c r="W520" s="960"/>
    </row>
    <row r="521" spans="1:23" ht="15.75" customHeight="1" x14ac:dyDescent="0.2">
      <c r="A521" s="958"/>
      <c r="B521" s="960"/>
      <c r="C521" s="960"/>
      <c r="D521" s="960"/>
      <c r="E521" s="960"/>
      <c r="F521" s="960"/>
      <c r="G521" s="960"/>
      <c r="H521" s="960"/>
      <c r="I521" s="960"/>
      <c r="J521" s="960"/>
      <c r="K521" s="960"/>
      <c r="L521" s="960"/>
      <c r="M521" s="960"/>
      <c r="N521" s="960"/>
      <c r="O521" s="960"/>
      <c r="P521" s="960"/>
      <c r="Q521" s="960"/>
      <c r="R521" s="960"/>
      <c r="S521" s="962"/>
      <c r="T521" s="960"/>
      <c r="U521" s="962"/>
      <c r="V521" s="960"/>
      <c r="W521" s="960"/>
    </row>
    <row r="522" spans="1:23" ht="15.75" customHeight="1" x14ac:dyDescent="0.2">
      <c r="A522" s="958"/>
      <c r="B522" s="960"/>
      <c r="C522" s="960"/>
      <c r="D522" s="960"/>
      <c r="E522" s="960"/>
      <c r="F522" s="960"/>
      <c r="G522" s="960"/>
      <c r="H522" s="960"/>
      <c r="I522" s="960"/>
      <c r="J522" s="960"/>
      <c r="K522" s="960"/>
      <c r="L522" s="960"/>
      <c r="M522" s="960"/>
      <c r="N522" s="960"/>
      <c r="O522" s="960"/>
      <c r="P522" s="960"/>
      <c r="Q522" s="960"/>
      <c r="R522" s="960"/>
      <c r="S522" s="962"/>
      <c r="T522" s="960"/>
      <c r="U522" s="962"/>
      <c r="V522" s="960"/>
      <c r="W522" s="960"/>
    </row>
    <row r="523" spans="1:23" ht="15.75" customHeight="1" x14ac:dyDescent="0.2">
      <c r="A523" s="958"/>
      <c r="B523" s="960"/>
      <c r="C523" s="960"/>
      <c r="D523" s="960"/>
      <c r="E523" s="960"/>
      <c r="F523" s="960"/>
      <c r="G523" s="960"/>
      <c r="H523" s="960"/>
      <c r="I523" s="960"/>
      <c r="J523" s="960"/>
      <c r="K523" s="960"/>
      <c r="L523" s="960"/>
      <c r="M523" s="960"/>
      <c r="N523" s="960"/>
      <c r="O523" s="960"/>
      <c r="P523" s="960"/>
      <c r="Q523" s="960"/>
      <c r="R523" s="960"/>
      <c r="S523" s="962"/>
      <c r="T523" s="960"/>
      <c r="U523" s="962"/>
      <c r="V523" s="960"/>
      <c r="W523" s="960"/>
    </row>
    <row r="524" spans="1:23" ht="15.75" customHeight="1" x14ac:dyDescent="0.2">
      <c r="A524" s="958"/>
      <c r="B524" s="960"/>
      <c r="C524" s="960"/>
      <c r="D524" s="960"/>
      <c r="E524" s="960"/>
      <c r="F524" s="960"/>
      <c r="G524" s="960"/>
      <c r="H524" s="960"/>
      <c r="I524" s="960"/>
      <c r="J524" s="960"/>
      <c r="K524" s="960"/>
      <c r="L524" s="960"/>
      <c r="M524" s="960"/>
      <c r="N524" s="960"/>
      <c r="O524" s="960"/>
      <c r="P524" s="960"/>
      <c r="Q524" s="960"/>
      <c r="R524" s="960"/>
      <c r="S524" s="962"/>
      <c r="T524" s="960"/>
      <c r="U524" s="962"/>
      <c r="V524" s="960"/>
      <c r="W524" s="960"/>
    </row>
    <row r="525" spans="1:23" ht="15.75" customHeight="1" x14ac:dyDescent="0.2">
      <c r="A525" s="958"/>
      <c r="B525" s="960"/>
      <c r="C525" s="960"/>
      <c r="D525" s="960"/>
      <c r="E525" s="960"/>
      <c r="F525" s="960"/>
      <c r="G525" s="960"/>
      <c r="H525" s="960"/>
      <c r="I525" s="960"/>
      <c r="J525" s="960"/>
      <c r="K525" s="960"/>
      <c r="L525" s="960"/>
      <c r="M525" s="960"/>
      <c r="N525" s="960"/>
      <c r="O525" s="960"/>
      <c r="P525" s="960"/>
      <c r="Q525" s="960"/>
      <c r="R525" s="960"/>
      <c r="S525" s="962"/>
      <c r="T525" s="960"/>
      <c r="U525" s="962"/>
      <c r="V525" s="960"/>
      <c r="W525" s="960"/>
    </row>
    <row r="526" spans="1:23" ht="15.75" customHeight="1" x14ac:dyDescent="0.2">
      <c r="A526" s="958"/>
      <c r="B526" s="960"/>
      <c r="C526" s="960"/>
      <c r="D526" s="960"/>
      <c r="E526" s="960"/>
      <c r="F526" s="960"/>
      <c r="G526" s="960"/>
      <c r="H526" s="960"/>
      <c r="I526" s="960"/>
      <c r="J526" s="960"/>
      <c r="K526" s="960"/>
      <c r="L526" s="960"/>
      <c r="M526" s="960"/>
      <c r="N526" s="960"/>
      <c r="O526" s="960"/>
      <c r="P526" s="960"/>
      <c r="Q526" s="960"/>
      <c r="R526" s="960"/>
      <c r="S526" s="962"/>
      <c r="T526" s="960"/>
      <c r="U526" s="962"/>
      <c r="V526" s="960"/>
      <c r="W526" s="960"/>
    </row>
    <row r="527" spans="1:23" ht="15.75" customHeight="1" x14ac:dyDescent="0.2">
      <c r="A527" s="958"/>
      <c r="B527" s="960"/>
      <c r="C527" s="960"/>
      <c r="D527" s="960"/>
      <c r="E527" s="960"/>
      <c r="F527" s="960"/>
      <c r="G527" s="960"/>
      <c r="H527" s="960"/>
      <c r="I527" s="960"/>
      <c r="J527" s="960"/>
      <c r="K527" s="960"/>
      <c r="L527" s="960"/>
      <c r="M527" s="960"/>
      <c r="N527" s="960"/>
      <c r="O527" s="960"/>
      <c r="P527" s="960"/>
      <c r="Q527" s="960"/>
      <c r="R527" s="960"/>
      <c r="S527" s="962"/>
      <c r="T527" s="960"/>
      <c r="U527" s="962"/>
      <c r="V527" s="960"/>
      <c r="W527" s="960"/>
    </row>
    <row r="528" spans="1:23" ht="15.75" customHeight="1" x14ac:dyDescent="0.2">
      <c r="A528" s="958"/>
      <c r="B528" s="960"/>
      <c r="C528" s="960"/>
      <c r="D528" s="960"/>
      <c r="E528" s="960"/>
      <c r="F528" s="960"/>
      <c r="G528" s="960"/>
      <c r="H528" s="960"/>
      <c r="I528" s="960"/>
      <c r="J528" s="960"/>
      <c r="K528" s="960"/>
      <c r="L528" s="960"/>
      <c r="M528" s="960"/>
      <c r="N528" s="960"/>
      <c r="O528" s="960"/>
      <c r="P528" s="960"/>
      <c r="Q528" s="960"/>
      <c r="R528" s="960"/>
      <c r="S528" s="962"/>
      <c r="T528" s="960"/>
      <c r="U528" s="962"/>
      <c r="V528" s="960"/>
      <c r="W528" s="960"/>
    </row>
    <row r="529" spans="1:23" ht="15.75" customHeight="1" x14ac:dyDescent="0.2">
      <c r="A529" s="958"/>
      <c r="B529" s="960"/>
      <c r="C529" s="960"/>
      <c r="D529" s="960"/>
      <c r="E529" s="960"/>
      <c r="F529" s="960"/>
      <c r="G529" s="960"/>
      <c r="H529" s="960"/>
      <c r="I529" s="960"/>
      <c r="J529" s="960"/>
      <c r="K529" s="960"/>
      <c r="L529" s="960"/>
      <c r="M529" s="960"/>
      <c r="N529" s="960"/>
      <c r="O529" s="960"/>
      <c r="P529" s="960"/>
      <c r="Q529" s="960"/>
      <c r="R529" s="960"/>
      <c r="S529" s="962"/>
      <c r="T529" s="960"/>
      <c r="U529" s="962"/>
      <c r="V529" s="960"/>
      <c r="W529" s="960"/>
    </row>
    <row r="530" spans="1:23" ht="15.75" customHeight="1" x14ac:dyDescent="0.2">
      <c r="A530" s="958"/>
      <c r="B530" s="960"/>
      <c r="C530" s="960"/>
      <c r="D530" s="960"/>
      <c r="E530" s="960"/>
      <c r="F530" s="960"/>
      <c r="G530" s="960"/>
      <c r="H530" s="960"/>
      <c r="I530" s="960"/>
      <c r="J530" s="960"/>
      <c r="K530" s="960"/>
      <c r="L530" s="960"/>
      <c r="M530" s="960"/>
      <c r="N530" s="960"/>
      <c r="O530" s="960"/>
      <c r="P530" s="960"/>
      <c r="Q530" s="960"/>
      <c r="R530" s="960"/>
      <c r="S530" s="962"/>
      <c r="T530" s="960"/>
      <c r="U530" s="962"/>
      <c r="V530" s="960"/>
      <c r="W530" s="960"/>
    </row>
    <row r="531" spans="1:23" ht="15.75" customHeight="1" x14ac:dyDescent="0.2">
      <c r="A531" s="958"/>
      <c r="B531" s="960"/>
      <c r="C531" s="960"/>
      <c r="D531" s="960"/>
      <c r="E531" s="960"/>
      <c r="F531" s="960"/>
      <c r="G531" s="960"/>
      <c r="H531" s="960"/>
      <c r="I531" s="960"/>
      <c r="J531" s="960"/>
      <c r="K531" s="960"/>
      <c r="L531" s="960"/>
      <c r="M531" s="960"/>
      <c r="N531" s="960"/>
      <c r="O531" s="960"/>
      <c r="P531" s="960"/>
      <c r="Q531" s="960"/>
      <c r="R531" s="960"/>
      <c r="S531" s="962"/>
      <c r="T531" s="960"/>
      <c r="U531" s="962"/>
      <c r="V531" s="960"/>
      <c r="W531" s="960"/>
    </row>
    <row r="532" spans="1:23" ht="15.75" customHeight="1" x14ac:dyDescent="0.2">
      <c r="A532" s="958"/>
      <c r="B532" s="960"/>
      <c r="C532" s="960"/>
      <c r="D532" s="960"/>
      <c r="E532" s="960"/>
      <c r="F532" s="960"/>
      <c r="G532" s="960"/>
      <c r="H532" s="960"/>
      <c r="I532" s="960"/>
      <c r="J532" s="960"/>
      <c r="K532" s="960"/>
      <c r="L532" s="960"/>
      <c r="M532" s="960"/>
      <c r="N532" s="960"/>
      <c r="O532" s="960"/>
      <c r="P532" s="960"/>
      <c r="Q532" s="960"/>
      <c r="R532" s="960"/>
      <c r="S532" s="962"/>
      <c r="T532" s="960"/>
      <c r="U532" s="962"/>
      <c r="V532" s="960"/>
      <c r="W532" s="960"/>
    </row>
    <row r="533" spans="1:23" ht="15.75" customHeight="1" x14ac:dyDescent="0.2">
      <c r="A533" s="958"/>
      <c r="B533" s="960"/>
      <c r="C533" s="960"/>
      <c r="D533" s="960"/>
      <c r="E533" s="960"/>
      <c r="F533" s="960"/>
      <c r="G533" s="960"/>
      <c r="H533" s="960"/>
      <c r="I533" s="960"/>
      <c r="J533" s="960"/>
      <c r="K533" s="960"/>
      <c r="L533" s="960"/>
      <c r="M533" s="960"/>
      <c r="N533" s="960"/>
      <c r="O533" s="960"/>
      <c r="P533" s="960"/>
      <c r="Q533" s="960"/>
      <c r="R533" s="960"/>
      <c r="S533" s="962"/>
      <c r="T533" s="960"/>
      <c r="U533" s="962"/>
      <c r="V533" s="960"/>
      <c r="W533" s="960"/>
    </row>
    <row r="534" spans="1:23" ht="15.75" customHeight="1" x14ac:dyDescent="0.2">
      <c r="A534" s="958"/>
      <c r="B534" s="960"/>
      <c r="C534" s="960"/>
      <c r="D534" s="960"/>
      <c r="E534" s="960"/>
      <c r="F534" s="960"/>
      <c r="G534" s="960"/>
      <c r="H534" s="960"/>
      <c r="I534" s="960"/>
      <c r="J534" s="960"/>
      <c r="K534" s="960"/>
      <c r="L534" s="960"/>
      <c r="M534" s="960"/>
      <c r="N534" s="960"/>
      <c r="O534" s="960"/>
      <c r="P534" s="960"/>
      <c r="Q534" s="960"/>
      <c r="R534" s="960"/>
      <c r="S534" s="962"/>
      <c r="T534" s="960"/>
      <c r="U534" s="962"/>
      <c r="V534" s="960"/>
      <c r="W534" s="960"/>
    </row>
    <row r="535" spans="1:23" ht="15.75" customHeight="1" x14ac:dyDescent="0.2">
      <c r="A535" s="958"/>
      <c r="B535" s="960"/>
      <c r="C535" s="960"/>
      <c r="D535" s="960"/>
      <c r="E535" s="960"/>
      <c r="F535" s="960"/>
      <c r="G535" s="960"/>
      <c r="H535" s="960"/>
      <c r="I535" s="960"/>
      <c r="J535" s="960"/>
      <c r="K535" s="960"/>
      <c r="L535" s="960"/>
      <c r="M535" s="960"/>
      <c r="N535" s="960"/>
      <c r="O535" s="960"/>
      <c r="P535" s="960"/>
      <c r="Q535" s="960"/>
      <c r="R535" s="960"/>
      <c r="S535" s="962"/>
      <c r="T535" s="960"/>
      <c r="U535" s="962"/>
      <c r="V535" s="960"/>
      <c r="W535" s="960"/>
    </row>
    <row r="536" spans="1:23" ht="15.75" customHeight="1" x14ac:dyDescent="0.2">
      <c r="A536" s="958"/>
      <c r="B536" s="960"/>
      <c r="C536" s="960"/>
      <c r="D536" s="960"/>
      <c r="E536" s="960"/>
      <c r="F536" s="960"/>
      <c r="G536" s="960"/>
      <c r="H536" s="960"/>
      <c r="I536" s="960"/>
      <c r="J536" s="960"/>
      <c r="K536" s="960"/>
      <c r="L536" s="960"/>
      <c r="M536" s="960"/>
      <c r="N536" s="960"/>
      <c r="O536" s="960"/>
      <c r="P536" s="960"/>
      <c r="Q536" s="960"/>
      <c r="R536" s="960"/>
      <c r="S536" s="962"/>
      <c r="T536" s="960"/>
      <c r="U536" s="962"/>
      <c r="V536" s="960"/>
      <c r="W536" s="960"/>
    </row>
    <row r="537" spans="1:23" ht="15.75" customHeight="1" x14ac:dyDescent="0.2">
      <c r="A537" s="958"/>
      <c r="B537" s="960"/>
      <c r="C537" s="960"/>
      <c r="D537" s="960"/>
      <c r="E537" s="960"/>
      <c r="F537" s="960"/>
      <c r="G537" s="960"/>
      <c r="H537" s="960"/>
      <c r="I537" s="960"/>
      <c r="J537" s="960"/>
      <c r="K537" s="960"/>
      <c r="L537" s="960"/>
      <c r="M537" s="960"/>
      <c r="N537" s="960"/>
      <c r="O537" s="960"/>
      <c r="P537" s="960"/>
      <c r="Q537" s="960"/>
      <c r="R537" s="960"/>
      <c r="S537" s="962"/>
      <c r="T537" s="960"/>
      <c r="U537" s="962"/>
      <c r="V537" s="960"/>
      <c r="W537" s="960"/>
    </row>
    <row r="538" spans="1:23" ht="15.75" customHeight="1" x14ac:dyDescent="0.2">
      <c r="A538" s="958"/>
      <c r="B538" s="960"/>
      <c r="C538" s="960"/>
      <c r="D538" s="960"/>
      <c r="E538" s="960"/>
      <c r="F538" s="960"/>
      <c r="G538" s="960"/>
      <c r="H538" s="960"/>
      <c r="I538" s="960"/>
      <c r="J538" s="960"/>
      <c r="K538" s="960"/>
      <c r="L538" s="960"/>
      <c r="M538" s="960"/>
      <c r="N538" s="960"/>
      <c r="O538" s="960"/>
      <c r="P538" s="960"/>
      <c r="Q538" s="960"/>
      <c r="R538" s="960"/>
      <c r="S538" s="962"/>
      <c r="T538" s="960"/>
      <c r="U538" s="962"/>
      <c r="V538" s="960"/>
      <c r="W538" s="960"/>
    </row>
    <row r="539" spans="1:23" ht="15.75" customHeight="1" x14ac:dyDescent="0.2">
      <c r="A539" s="958"/>
      <c r="B539" s="960"/>
      <c r="C539" s="960"/>
      <c r="D539" s="960"/>
      <c r="E539" s="960"/>
      <c r="F539" s="960"/>
      <c r="G539" s="960"/>
      <c r="H539" s="960"/>
      <c r="I539" s="960"/>
      <c r="J539" s="960"/>
      <c r="K539" s="960"/>
      <c r="L539" s="960"/>
      <c r="M539" s="960"/>
      <c r="N539" s="960"/>
      <c r="O539" s="960"/>
      <c r="P539" s="960"/>
      <c r="Q539" s="960"/>
      <c r="R539" s="960"/>
      <c r="S539" s="962"/>
      <c r="T539" s="960"/>
      <c r="U539" s="962"/>
      <c r="V539" s="960"/>
      <c r="W539" s="960"/>
    </row>
    <row r="540" spans="1:23" ht="15.75" customHeight="1" x14ac:dyDescent="0.2">
      <c r="A540" s="958"/>
      <c r="B540" s="960"/>
      <c r="C540" s="960"/>
      <c r="D540" s="960"/>
      <c r="E540" s="960"/>
      <c r="F540" s="960"/>
      <c r="G540" s="960"/>
      <c r="H540" s="960"/>
      <c r="I540" s="960"/>
      <c r="J540" s="960"/>
      <c r="K540" s="960"/>
      <c r="L540" s="960"/>
      <c r="M540" s="960"/>
      <c r="N540" s="960"/>
      <c r="O540" s="960"/>
      <c r="P540" s="960"/>
      <c r="Q540" s="960"/>
      <c r="R540" s="960"/>
      <c r="S540" s="962"/>
      <c r="T540" s="960"/>
      <c r="U540" s="962"/>
      <c r="V540" s="960"/>
      <c r="W540" s="960"/>
    </row>
    <row r="541" spans="1:23" ht="15.75" customHeight="1" x14ac:dyDescent="0.2">
      <c r="A541" s="958"/>
      <c r="B541" s="960"/>
      <c r="C541" s="960"/>
      <c r="D541" s="960"/>
      <c r="E541" s="960"/>
      <c r="F541" s="960"/>
      <c r="G541" s="960"/>
      <c r="H541" s="960"/>
      <c r="I541" s="960"/>
      <c r="J541" s="960"/>
      <c r="K541" s="960"/>
      <c r="L541" s="960"/>
      <c r="M541" s="960"/>
      <c r="N541" s="960"/>
      <c r="O541" s="960"/>
      <c r="P541" s="960"/>
      <c r="Q541" s="960"/>
      <c r="R541" s="960"/>
      <c r="S541" s="962"/>
      <c r="T541" s="960"/>
      <c r="U541" s="962"/>
      <c r="V541" s="960"/>
      <c r="W541" s="960"/>
    </row>
    <row r="542" spans="1:23" ht="15.75" customHeight="1" x14ac:dyDescent="0.2">
      <c r="A542" s="958"/>
      <c r="B542" s="960"/>
      <c r="C542" s="960"/>
      <c r="D542" s="960"/>
      <c r="E542" s="960"/>
      <c r="F542" s="960"/>
      <c r="G542" s="960"/>
      <c r="H542" s="960"/>
      <c r="I542" s="960"/>
      <c r="J542" s="960"/>
      <c r="K542" s="960"/>
      <c r="L542" s="960"/>
      <c r="M542" s="960"/>
      <c r="N542" s="960"/>
      <c r="O542" s="960"/>
      <c r="P542" s="960"/>
      <c r="Q542" s="960"/>
      <c r="R542" s="960"/>
      <c r="S542" s="962"/>
      <c r="T542" s="960"/>
      <c r="U542" s="962"/>
      <c r="V542" s="960"/>
      <c r="W542" s="960"/>
    </row>
    <row r="543" spans="1:23" ht="15.75" customHeight="1" x14ac:dyDescent="0.2">
      <c r="A543" s="958"/>
      <c r="B543" s="960"/>
      <c r="C543" s="960"/>
      <c r="D543" s="960"/>
      <c r="E543" s="960"/>
      <c r="F543" s="960"/>
      <c r="G543" s="960"/>
      <c r="H543" s="960"/>
      <c r="I543" s="960"/>
      <c r="J543" s="960"/>
      <c r="K543" s="960"/>
      <c r="L543" s="960"/>
      <c r="M543" s="960"/>
      <c r="N543" s="960"/>
      <c r="O543" s="960"/>
      <c r="P543" s="960"/>
      <c r="Q543" s="960"/>
      <c r="R543" s="960"/>
      <c r="S543" s="962"/>
      <c r="T543" s="960"/>
      <c r="U543" s="962"/>
      <c r="V543" s="960"/>
      <c r="W543" s="960"/>
    </row>
    <row r="544" spans="1:23" ht="15.75" customHeight="1" x14ac:dyDescent="0.2">
      <c r="A544" s="958"/>
      <c r="B544" s="960"/>
      <c r="C544" s="960"/>
      <c r="D544" s="960"/>
      <c r="E544" s="960"/>
      <c r="F544" s="960"/>
      <c r="G544" s="960"/>
      <c r="H544" s="960"/>
      <c r="I544" s="960"/>
      <c r="J544" s="960"/>
      <c r="K544" s="960"/>
      <c r="L544" s="960"/>
      <c r="M544" s="960"/>
      <c r="N544" s="960"/>
      <c r="O544" s="960"/>
      <c r="P544" s="960"/>
      <c r="Q544" s="960"/>
      <c r="R544" s="960"/>
      <c r="S544" s="962"/>
      <c r="T544" s="960"/>
      <c r="U544" s="962"/>
      <c r="V544" s="960"/>
      <c r="W544" s="960"/>
    </row>
    <row r="545" spans="1:23" ht="15.75" customHeight="1" x14ac:dyDescent="0.2">
      <c r="A545" s="958"/>
      <c r="B545" s="960"/>
      <c r="C545" s="960"/>
      <c r="D545" s="960"/>
      <c r="E545" s="960"/>
      <c r="F545" s="960"/>
      <c r="G545" s="960"/>
      <c r="H545" s="960"/>
      <c r="I545" s="960"/>
      <c r="J545" s="960"/>
      <c r="K545" s="960"/>
      <c r="L545" s="960"/>
      <c r="M545" s="960"/>
      <c r="N545" s="960"/>
      <c r="O545" s="960"/>
      <c r="P545" s="960"/>
      <c r="Q545" s="960"/>
      <c r="R545" s="960"/>
      <c r="S545" s="962"/>
      <c r="T545" s="960"/>
      <c r="U545" s="962"/>
      <c r="V545" s="960"/>
      <c r="W545" s="960"/>
    </row>
    <row r="546" spans="1:23" ht="15.75" customHeight="1" x14ac:dyDescent="0.2">
      <c r="A546" s="958"/>
      <c r="B546" s="960"/>
      <c r="C546" s="960"/>
      <c r="D546" s="960"/>
      <c r="E546" s="960"/>
      <c r="F546" s="960"/>
      <c r="G546" s="960"/>
      <c r="H546" s="960"/>
      <c r="I546" s="960"/>
      <c r="J546" s="960"/>
      <c r="K546" s="960"/>
      <c r="L546" s="960"/>
      <c r="M546" s="960"/>
      <c r="N546" s="960"/>
      <c r="O546" s="960"/>
      <c r="P546" s="960"/>
      <c r="Q546" s="960"/>
      <c r="R546" s="960"/>
      <c r="S546" s="962"/>
      <c r="T546" s="960"/>
      <c r="U546" s="962"/>
      <c r="V546" s="960"/>
      <c r="W546" s="960"/>
    </row>
    <row r="547" spans="1:23" ht="15.75" customHeight="1" x14ac:dyDescent="0.2">
      <c r="A547" s="958"/>
      <c r="B547" s="960"/>
      <c r="C547" s="960"/>
      <c r="D547" s="960"/>
      <c r="E547" s="960"/>
      <c r="F547" s="960"/>
      <c r="G547" s="960"/>
      <c r="H547" s="960"/>
      <c r="I547" s="960"/>
      <c r="J547" s="960"/>
      <c r="K547" s="960"/>
      <c r="L547" s="960"/>
      <c r="M547" s="960"/>
      <c r="N547" s="960"/>
      <c r="O547" s="960"/>
      <c r="P547" s="960"/>
      <c r="Q547" s="960"/>
      <c r="R547" s="960"/>
      <c r="S547" s="962"/>
      <c r="T547" s="960"/>
      <c r="U547" s="962"/>
      <c r="V547" s="960"/>
      <c r="W547" s="960"/>
    </row>
    <row r="548" spans="1:23" ht="15.75" customHeight="1" x14ac:dyDescent="0.2">
      <c r="A548" s="958"/>
      <c r="B548" s="960"/>
      <c r="C548" s="960"/>
      <c r="D548" s="960"/>
      <c r="E548" s="960"/>
      <c r="F548" s="960"/>
      <c r="G548" s="960"/>
      <c r="H548" s="960"/>
      <c r="I548" s="960"/>
      <c r="J548" s="960"/>
      <c r="K548" s="960"/>
      <c r="L548" s="960"/>
      <c r="M548" s="960"/>
      <c r="N548" s="960"/>
      <c r="O548" s="960"/>
      <c r="P548" s="960"/>
      <c r="Q548" s="960"/>
      <c r="R548" s="960"/>
      <c r="S548" s="962"/>
      <c r="T548" s="960"/>
      <c r="U548" s="962"/>
      <c r="V548" s="960"/>
      <c r="W548" s="960"/>
    </row>
    <row r="549" spans="1:23" ht="15.75" customHeight="1" x14ac:dyDescent="0.2">
      <c r="A549" s="958"/>
      <c r="B549" s="960"/>
      <c r="C549" s="960"/>
      <c r="D549" s="960"/>
      <c r="E549" s="960"/>
      <c r="F549" s="960"/>
      <c r="G549" s="960"/>
      <c r="H549" s="960"/>
      <c r="I549" s="960"/>
      <c r="J549" s="960"/>
      <c r="K549" s="960"/>
      <c r="L549" s="960"/>
      <c r="M549" s="960"/>
      <c r="N549" s="960"/>
      <c r="O549" s="960"/>
      <c r="P549" s="960"/>
      <c r="Q549" s="960"/>
      <c r="R549" s="960"/>
      <c r="S549" s="962"/>
      <c r="T549" s="960"/>
      <c r="U549" s="962"/>
      <c r="V549" s="960"/>
      <c r="W549" s="960"/>
    </row>
    <row r="550" spans="1:23" ht="15.75" customHeight="1" x14ac:dyDescent="0.2">
      <c r="A550" s="958"/>
      <c r="B550" s="960"/>
      <c r="C550" s="960"/>
      <c r="D550" s="960"/>
      <c r="E550" s="960"/>
      <c r="F550" s="960"/>
      <c r="G550" s="960"/>
      <c r="H550" s="960"/>
      <c r="I550" s="960"/>
      <c r="J550" s="960"/>
      <c r="K550" s="960"/>
      <c r="L550" s="960"/>
      <c r="M550" s="960"/>
      <c r="N550" s="960"/>
      <c r="O550" s="960"/>
      <c r="P550" s="960"/>
      <c r="Q550" s="960"/>
      <c r="R550" s="960"/>
      <c r="S550" s="962"/>
      <c r="T550" s="960"/>
      <c r="U550" s="962"/>
      <c r="V550" s="960"/>
      <c r="W550" s="960"/>
    </row>
    <row r="551" spans="1:23" ht="15.75" customHeight="1" x14ac:dyDescent="0.2">
      <c r="A551" s="958"/>
      <c r="B551" s="960"/>
      <c r="C551" s="960"/>
      <c r="D551" s="960"/>
      <c r="E551" s="960"/>
      <c r="F551" s="960"/>
      <c r="G551" s="960"/>
      <c r="H551" s="960"/>
      <c r="I551" s="960"/>
      <c r="J551" s="960"/>
      <c r="K551" s="960"/>
      <c r="L551" s="960"/>
      <c r="M551" s="960"/>
      <c r="N551" s="960"/>
      <c r="O551" s="960"/>
      <c r="P551" s="960"/>
      <c r="Q551" s="960"/>
      <c r="R551" s="960"/>
      <c r="S551" s="962"/>
      <c r="T551" s="960"/>
      <c r="U551" s="962"/>
      <c r="V551" s="960"/>
      <c r="W551" s="960"/>
    </row>
    <row r="552" spans="1:23" ht="15.75" customHeight="1" x14ac:dyDescent="0.2">
      <c r="A552" s="958"/>
      <c r="B552" s="960"/>
      <c r="C552" s="960"/>
      <c r="D552" s="960"/>
      <c r="E552" s="960"/>
      <c r="F552" s="960"/>
      <c r="G552" s="960"/>
      <c r="H552" s="960"/>
      <c r="I552" s="960"/>
      <c r="J552" s="960"/>
      <c r="K552" s="960"/>
      <c r="L552" s="960"/>
      <c r="M552" s="960"/>
      <c r="N552" s="960"/>
      <c r="O552" s="960"/>
      <c r="P552" s="960"/>
      <c r="Q552" s="960"/>
      <c r="R552" s="960"/>
      <c r="S552" s="962"/>
      <c r="T552" s="960"/>
      <c r="U552" s="962"/>
      <c r="V552" s="960"/>
      <c r="W552" s="960"/>
    </row>
    <row r="553" spans="1:23" ht="15.75" customHeight="1" x14ac:dyDescent="0.2">
      <c r="A553" s="958"/>
      <c r="B553" s="960"/>
      <c r="C553" s="960"/>
      <c r="D553" s="960"/>
      <c r="E553" s="960"/>
      <c r="F553" s="960"/>
      <c r="G553" s="960"/>
      <c r="H553" s="960"/>
      <c r="I553" s="960"/>
      <c r="J553" s="960"/>
      <c r="K553" s="960"/>
      <c r="L553" s="960"/>
      <c r="M553" s="960"/>
      <c r="N553" s="960"/>
      <c r="O553" s="960"/>
      <c r="P553" s="960"/>
      <c r="Q553" s="960"/>
      <c r="R553" s="960"/>
      <c r="S553" s="962"/>
      <c r="T553" s="960"/>
      <c r="U553" s="962"/>
      <c r="V553" s="960"/>
      <c r="W553" s="960"/>
    </row>
    <row r="554" spans="1:23" ht="15.75" customHeight="1" x14ac:dyDescent="0.2">
      <c r="A554" s="958"/>
      <c r="B554" s="960"/>
      <c r="C554" s="960"/>
      <c r="D554" s="960"/>
      <c r="E554" s="960"/>
      <c r="F554" s="960"/>
      <c r="G554" s="960"/>
      <c r="H554" s="960"/>
      <c r="I554" s="960"/>
      <c r="J554" s="960"/>
      <c r="K554" s="960"/>
      <c r="L554" s="960"/>
      <c r="M554" s="960"/>
      <c r="N554" s="960"/>
      <c r="O554" s="960"/>
      <c r="P554" s="960"/>
      <c r="Q554" s="960"/>
      <c r="R554" s="960"/>
      <c r="S554" s="962"/>
      <c r="T554" s="960"/>
      <c r="U554" s="962"/>
      <c r="V554" s="960"/>
      <c r="W554" s="960"/>
    </row>
    <row r="555" spans="1:23" ht="15.75" customHeight="1" x14ac:dyDescent="0.2">
      <c r="A555" s="958"/>
      <c r="B555" s="960"/>
      <c r="C555" s="960"/>
      <c r="D555" s="960"/>
      <c r="E555" s="960"/>
      <c r="F555" s="960"/>
      <c r="G555" s="960"/>
      <c r="H555" s="960"/>
      <c r="I555" s="960"/>
      <c r="J555" s="960"/>
      <c r="K555" s="960"/>
      <c r="L555" s="960"/>
      <c r="M555" s="960"/>
      <c r="N555" s="960"/>
      <c r="O555" s="960"/>
      <c r="P555" s="960"/>
      <c r="Q555" s="960"/>
      <c r="R555" s="960"/>
      <c r="S555" s="962"/>
      <c r="T555" s="960"/>
      <c r="U555" s="962"/>
      <c r="V555" s="960"/>
      <c r="W555" s="960"/>
    </row>
    <row r="556" spans="1:23" ht="15.75" customHeight="1" x14ac:dyDescent="0.2">
      <c r="A556" s="958"/>
      <c r="B556" s="960"/>
      <c r="C556" s="960"/>
      <c r="D556" s="960"/>
      <c r="E556" s="960"/>
      <c r="F556" s="960"/>
      <c r="G556" s="960"/>
      <c r="H556" s="960"/>
      <c r="I556" s="960"/>
      <c r="J556" s="960"/>
      <c r="K556" s="960"/>
      <c r="L556" s="960"/>
      <c r="M556" s="960"/>
      <c r="N556" s="960"/>
      <c r="O556" s="960"/>
      <c r="P556" s="960"/>
      <c r="Q556" s="960"/>
      <c r="R556" s="960"/>
      <c r="S556" s="962"/>
      <c r="T556" s="960"/>
      <c r="U556" s="962"/>
      <c r="V556" s="960"/>
      <c r="W556" s="960"/>
    </row>
    <row r="557" spans="1:23" ht="15.75" customHeight="1" x14ac:dyDescent="0.2">
      <c r="A557" s="958"/>
      <c r="B557" s="960"/>
      <c r="C557" s="960"/>
      <c r="D557" s="960"/>
      <c r="E557" s="960"/>
      <c r="F557" s="960"/>
      <c r="G557" s="960"/>
      <c r="H557" s="960"/>
      <c r="I557" s="960"/>
      <c r="J557" s="960"/>
      <c r="K557" s="960"/>
      <c r="L557" s="960"/>
      <c r="M557" s="960"/>
      <c r="N557" s="960"/>
      <c r="O557" s="960"/>
      <c r="P557" s="960"/>
      <c r="Q557" s="960"/>
      <c r="R557" s="960"/>
      <c r="S557" s="962"/>
      <c r="T557" s="960"/>
      <c r="U557" s="962"/>
      <c r="V557" s="960"/>
      <c r="W557" s="960"/>
    </row>
    <row r="558" spans="1:23" ht="15.75" customHeight="1" x14ac:dyDescent="0.2">
      <c r="A558" s="958"/>
      <c r="B558" s="960"/>
      <c r="C558" s="960"/>
      <c r="D558" s="960"/>
      <c r="E558" s="960"/>
      <c r="F558" s="960"/>
      <c r="G558" s="960"/>
      <c r="H558" s="960"/>
      <c r="I558" s="960"/>
      <c r="J558" s="960"/>
      <c r="K558" s="960"/>
      <c r="L558" s="960"/>
      <c r="M558" s="960"/>
      <c r="N558" s="960"/>
      <c r="O558" s="960"/>
      <c r="P558" s="960"/>
      <c r="Q558" s="960"/>
      <c r="R558" s="960"/>
      <c r="S558" s="962"/>
      <c r="T558" s="960"/>
      <c r="U558" s="962"/>
      <c r="V558" s="960"/>
      <c r="W558" s="960"/>
    </row>
    <row r="559" spans="1:23" ht="15.75" customHeight="1" x14ac:dyDescent="0.2">
      <c r="A559" s="958"/>
      <c r="B559" s="960"/>
      <c r="C559" s="960"/>
      <c r="D559" s="960"/>
      <c r="E559" s="960"/>
      <c r="F559" s="960"/>
      <c r="G559" s="960"/>
      <c r="H559" s="960"/>
      <c r="I559" s="960"/>
      <c r="J559" s="960"/>
      <c r="K559" s="960"/>
      <c r="L559" s="960"/>
      <c r="M559" s="960"/>
      <c r="N559" s="960"/>
      <c r="O559" s="960"/>
      <c r="P559" s="960"/>
      <c r="Q559" s="960"/>
      <c r="R559" s="960"/>
      <c r="S559" s="962"/>
      <c r="T559" s="960"/>
      <c r="U559" s="962"/>
      <c r="V559" s="960"/>
      <c r="W559" s="960"/>
    </row>
    <row r="560" spans="1:23" ht="15.75" customHeight="1" x14ac:dyDescent="0.2">
      <c r="A560" s="958"/>
      <c r="B560" s="960"/>
      <c r="C560" s="960"/>
      <c r="D560" s="960"/>
      <c r="E560" s="960"/>
      <c r="F560" s="960"/>
      <c r="G560" s="960"/>
      <c r="H560" s="960"/>
      <c r="I560" s="960"/>
      <c r="J560" s="960"/>
      <c r="K560" s="960"/>
      <c r="L560" s="960"/>
      <c r="M560" s="960"/>
      <c r="N560" s="960"/>
      <c r="O560" s="960"/>
      <c r="P560" s="960"/>
      <c r="Q560" s="960"/>
      <c r="R560" s="960"/>
      <c r="S560" s="962"/>
      <c r="T560" s="960"/>
      <c r="U560" s="962"/>
      <c r="V560" s="960"/>
      <c r="W560" s="960"/>
    </row>
    <row r="561" spans="1:23" ht="15.75" customHeight="1" x14ac:dyDescent="0.2">
      <c r="A561" s="958"/>
      <c r="B561" s="960"/>
      <c r="C561" s="960"/>
      <c r="D561" s="960"/>
      <c r="E561" s="960"/>
      <c r="F561" s="960"/>
      <c r="G561" s="960"/>
      <c r="H561" s="960"/>
      <c r="I561" s="960"/>
      <c r="J561" s="960"/>
      <c r="K561" s="960"/>
      <c r="L561" s="960"/>
      <c r="M561" s="960"/>
      <c r="N561" s="960"/>
      <c r="O561" s="960"/>
      <c r="P561" s="960"/>
      <c r="Q561" s="960"/>
      <c r="R561" s="960"/>
      <c r="S561" s="962"/>
      <c r="T561" s="960"/>
      <c r="U561" s="962"/>
      <c r="V561" s="960"/>
      <c r="W561" s="960"/>
    </row>
    <row r="562" spans="1:23" ht="15.75" customHeight="1" x14ac:dyDescent="0.2">
      <c r="A562" s="958"/>
      <c r="B562" s="960"/>
      <c r="C562" s="960"/>
      <c r="D562" s="960"/>
      <c r="E562" s="960"/>
      <c r="F562" s="960"/>
      <c r="G562" s="960"/>
      <c r="H562" s="960"/>
      <c r="I562" s="960"/>
      <c r="J562" s="960"/>
      <c r="K562" s="960"/>
      <c r="L562" s="960"/>
      <c r="M562" s="960"/>
      <c r="N562" s="960"/>
      <c r="O562" s="960"/>
      <c r="P562" s="960"/>
      <c r="Q562" s="960"/>
      <c r="R562" s="960"/>
      <c r="S562" s="962"/>
      <c r="T562" s="960"/>
      <c r="U562" s="962"/>
      <c r="V562" s="960"/>
      <c r="W562" s="960"/>
    </row>
    <row r="563" spans="1:23" ht="15.75" customHeight="1" x14ac:dyDescent="0.2">
      <c r="A563" s="958"/>
      <c r="B563" s="960"/>
      <c r="C563" s="960"/>
      <c r="D563" s="960"/>
      <c r="E563" s="960"/>
      <c r="F563" s="960"/>
      <c r="G563" s="960"/>
      <c r="H563" s="960"/>
      <c r="I563" s="960"/>
      <c r="J563" s="960"/>
      <c r="K563" s="960"/>
      <c r="L563" s="960"/>
      <c r="M563" s="960"/>
      <c r="N563" s="960"/>
      <c r="O563" s="960"/>
      <c r="P563" s="960"/>
      <c r="Q563" s="960"/>
      <c r="R563" s="960"/>
      <c r="S563" s="962"/>
      <c r="T563" s="960"/>
      <c r="U563" s="962"/>
      <c r="V563" s="960"/>
      <c r="W563" s="960"/>
    </row>
    <row r="564" spans="1:23" ht="15.75" customHeight="1" x14ac:dyDescent="0.2">
      <c r="A564" s="958"/>
      <c r="B564" s="960"/>
      <c r="C564" s="960"/>
      <c r="D564" s="960"/>
      <c r="E564" s="960"/>
      <c r="F564" s="960"/>
      <c r="G564" s="960"/>
      <c r="H564" s="960"/>
      <c r="I564" s="960"/>
      <c r="J564" s="960"/>
      <c r="K564" s="960"/>
      <c r="L564" s="960"/>
      <c r="M564" s="960"/>
      <c r="N564" s="960"/>
      <c r="O564" s="960"/>
      <c r="P564" s="960"/>
      <c r="Q564" s="960"/>
      <c r="R564" s="960"/>
      <c r="S564" s="962"/>
      <c r="T564" s="960"/>
      <c r="U564" s="962"/>
      <c r="V564" s="960"/>
      <c r="W564" s="960"/>
    </row>
    <row r="565" spans="1:23" ht="15.75" customHeight="1" x14ac:dyDescent="0.2">
      <c r="A565" s="958"/>
      <c r="B565" s="960"/>
      <c r="C565" s="960"/>
      <c r="D565" s="960"/>
      <c r="E565" s="960"/>
      <c r="F565" s="960"/>
      <c r="G565" s="960"/>
      <c r="H565" s="960"/>
      <c r="I565" s="960"/>
      <c r="J565" s="960"/>
      <c r="K565" s="960"/>
      <c r="L565" s="960"/>
      <c r="M565" s="960"/>
      <c r="N565" s="960"/>
      <c r="O565" s="960"/>
      <c r="P565" s="960"/>
      <c r="Q565" s="960"/>
      <c r="R565" s="960"/>
      <c r="S565" s="962"/>
      <c r="T565" s="960"/>
      <c r="U565" s="962"/>
      <c r="V565" s="960"/>
      <c r="W565" s="960"/>
    </row>
    <row r="566" spans="1:23" ht="15.75" customHeight="1" x14ac:dyDescent="0.2">
      <c r="A566" s="958"/>
      <c r="B566" s="960"/>
      <c r="C566" s="960"/>
      <c r="D566" s="960"/>
      <c r="E566" s="960"/>
      <c r="F566" s="960"/>
      <c r="G566" s="960"/>
      <c r="H566" s="960"/>
      <c r="I566" s="960"/>
      <c r="J566" s="960"/>
      <c r="K566" s="960"/>
      <c r="L566" s="960"/>
      <c r="M566" s="960"/>
      <c r="N566" s="960"/>
      <c r="O566" s="960"/>
      <c r="P566" s="960"/>
      <c r="Q566" s="960"/>
      <c r="R566" s="960"/>
      <c r="S566" s="962"/>
      <c r="T566" s="960"/>
      <c r="U566" s="962"/>
      <c r="V566" s="960"/>
      <c r="W566" s="960"/>
    </row>
    <row r="567" spans="1:23" ht="15.75" customHeight="1" x14ac:dyDescent="0.2">
      <c r="A567" s="958"/>
      <c r="B567" s="960"/>
      <c r="C567" s="960"/>
      <c r="D567" s="960"/>
      <c r="E567" s="960"/>
      <c r="F567" s="960"/>
      <c r="G567" s="960"/>
      <c r="H567" s="960"/>
      <c r="I567" s="960"/>
      <c r="J567" s="960"/>
      <c r="K567" s="960"/>
      <c r="L567" s="960"/>
      <c r="M567" s="960"/>
      <c r="N567" s="960"/>
      <c r="O567" s="960"/>
      <c r="P567" s="960"/>
      <c r="Q567" s="960"/>
      <c r="R567" s="960"/>
      <c r="S567" s="962"/>
      <c r="T567" s="960"/>
      <c r="U567" s="962"/>
      <c r="V567" s="960"/>
      <c r="W567" s="960"/>
    </row>
    <row r="568" spans="1:23" ht="15.75" customHeight="1" x14ac:dyDescent="0.2">
      <c r="A568" s="958"/>
      <c r="B568" s="960"/>
      <c r="C568" s="960"/>
      <c r="D568" s="960"/>
      <c r="E568" s="960"/>
      <c r="F568" s="960"/>
      <c r="G568" s="960"/>
      <c r="H568" s="960"/>
      <c r="I568" s="960"/>
      <c r="J568" s="960"/>
      <c r="K568" s="960"/>
      <c r="L568" s="960"/>
      <c r="M568" s="960"/>
      <c r="N568" s="960"/>
      <c r="O568" s="960"/>
      <c r="P568" s="960"/>
      <c r="Q568" s="960"/>
      <c r="R568" s="960"/>
      <c r="S568" s="962"/>
      <c r="T568" s="960"/>
      <c r="U568" s="962"/>
      <c r="V568" s="960"/>
      <c r="W568" s="960"/>
    </row>
    <row r="569" spans="1:23" ht="15.75" customHeight="1" x14ac:dyDescent="0.2">
      <c r="A569" s="958"/>
      <c r="B569" s="960"/>
      <c r="C569" s="960"/>
      <c r="D569" s="960"/>
      <c r="E569" s="960"/>
      <c r="F569" s="960"/>
      <c r="G569" s="960"/>
      <c r="H569" s="960"/>
      <c r="I569" s="960"/>
      <c r="J569" s="960"/>
      <c r="K569" s="960"/>
      <c r="L569" s="960"/>
      <c r="M569" s="960"/>
      <c r="N569" s="960"/>
      <c r="O569" s="960"/>
      <c r="P569" s="960"/>
      <c r="Q569" s="960"/>
      <c r="R569" s="960"/>
      <c r="S569" s="962"/>
      <c r="T569" s="960"/>
      <c r="U569" s="962"/>
      <c r="V569" s="960"/>
      <c r="W569" s="960"/>
    </row>
    <row r="570" spans="1:23" ht="15.75" customHeight="1" x14ac:dyDescent="0.2">
      <c r="A570" s="958"/>
      <c r="B570" s="960"/>
      <c r="C570" s="960"/>
      <c r="D570" s="960"/>
      <c r="E570" s="960"/>
      <c r="F570" s="960"/>
      <c r="G570" s="960"/>
      <c r="H570" s="960"/>
      <c r="I570" s="960"/>
      <c r="J570" s="960"/>
      <c r="K570" s="960"/>
      <c r="L570" s="960"/>
      <c r="M570" s="960"/>
      <c r="N570" s="960"/>
      <c r="O570" s="960"/>
      <c r="P570" s="960"/>
      <c r="Q570" s="960"/>
      <c r="R570" s="960"/>
      <c r="S570" s="962"/>
      <c r="T570" s="960"/>
      <c r="U570" s="962"/>
      <c r="V570" s="960"/>
      <c r="W570" s="960"/>
    </row>
    <row r="571" spans="1:23" ht="15.75" customHeight="1" x14ac:dyDescent="0.2">
      <c r="A571" s="958"/>
      <c r="B571" s="960"/>
      <c r="C571" s="960"/>
      <c r="D571" s="960"/>
      <c r="E571" s="960"/>
      <c r="F571" s="960"/>
      <c r="G571" s="960"/>
      <c r="H571" s="960"/>
      <c r="I571" s="960"/>
      <c r="J571" s="960"/>
      <c r="K571" s="960"/>
      <c r="L571" s="960"/>
      <c r="M571" s="960"/>
      <c r="N571" s="960"/>
      <c r="O571" s="960"/>
      <c r="P571" s="960"/>
      <c r="Q571" s="960"/>
      <c r="R571" s="960"/>
      <c r="S571" s="962"/>
      <c r="T571" s="960"/>
      <c r="U571" s="962"/>
      <c r="V571" s="960"/>
      <c r="W571" s="960"/>
    </row>
    <row r="572" spans="1:23" ht="15.75" customHeight="1" x14ac:dyDescent="0.2">
      <c r="A572" s="958"/>
      <c r="B572" s="960"/>
      <c r="C572" s="960"/>
      <c r="D572" s="960"/>
      <c r="E572" s="960"/>
      <c r="F572" s="960"/>
      <c r="G572" s="960"/>
      <c r="H572" s="960"/>
      <c r="I572" s="960"/>
      <c r="J572" s="960"/>
      <c r="K572" s="960"/>
      <c r="L572" s="960"/>
      <c r="M572" s="960"/>
      <c r="N572" s="960"/>
      <c r="O572" s="960"/>
      <c r="P572" s="960"/>
      <c r="Q572" s="960"/>
      <c r="R572" s="960"/>
      <c r="S572" s="962"/>
      <c r="T572" s="960"/>
      <c r="U572" s="962"/>
      <c r="V572" s="960"/>
      <c r="W572" s="960"/>
    </row>
    <row r="573" spans="1:23" ht="15.75" customHeight="1" x14ac:dyDescent="0.2">
      <c r="A573" s="958"/>
      <c r="B573" s="960"/>
      <c r="C573" s="960"/>
      <c r="D573" s="960"/>
      <c r="E573" s="960"/>
      <c r="F573" s="960"/>
      <c r="G573" s="960"/>
      <c r="H573" s="960"/>
      <c r="I573" s="960"/>
      <c r="J573" s="960"/>
      <c r="K573" s="960"/>
      <c r="L573" s="960"/>
      <c r="M573" s="960"/>
      <c r="N573" s="960"/>
      <c r="O573" s="960"/>
      <c r="P573" s="960"/>
      <c r="Q573" s="960"/>
      <c r="R573" s="960"/>
      <c r="S573" s="962"/>
      <c r="T573" s="960"/>
      <c r="U573" s="962"/>
      <c r="V573" s="960"/>
      <c r="W573" s="960"/>
    </row>
    <row r="574" spans="1:23" ht="15.75" customHeight="1" x14ac:dyDescent="0.2">
      <c r="A574" s="958"/>
      <c r="B574" s="960"/>
      <c r="C574" s="960"/>
      <c r="D574" s="960"/>
      <c r="E574" s="960"/>
      <c r="F574" s="960"/>
      <c r="G574" s="960"/>
      <c r="H574" s="960"/>
      <c r="I574" s="960"/>
      <c r="J574" s="960"/>
      <c r="K574" s="960"/>
      <c r="L574" s="960"/>
      <c r="M574" s="960"/>
      <c r="N574" s="960"/>
      <c r="O574" s="960"/>
      <c r="P574" s="960"/>
      <c r="Q574" s="960"/>
      <c r="R574" s="960"/>
      <c r="S574" s="962"/>
      <c r="T574" s="960"/>
      <c r="U574" s="962"/>
      <c r="V574" s="960"/>
      <c r="W574" s="960"/>
    </row>
    <row r="575" spans="1:23" ht="15.75" customHeight="1" x14ac:dyDescent="0.2">
      <c r="A575" s="958"/>
      <c r="B575" s="960"/>
      <c r="C575" s="960"/>
      <c r="D575" s="960"/>
      <c r="E575" s="960"/>
      <c r="F575" s="960"/>
      <c r="G575" s="960"/>
      <c r="H575" s="960"/>
      <c r="I575" s="960"/>
      <c r="J575" s="960"/>
      <c r="K575" s="960"/>
      <c r="L575" s="960"/>
      <c r="M575" s="960"/>
      <c r="N575" s="960"/>
      <c r="O575" s="960"/>
      <c r="P575" s="960"/>
      <c r="Q575" s="960"/>
      <c r="R575" s="960"/>
      <c r="S575" s="962"/>
      <c r="T575" s="960"/>
      <c r="U575" s="962"/>
      <c r="V575" s="960"/>
      <c r="W575" s="960"/>
    </row>
    <row r="576" spans="1:23" ht="15.75" customHeight="1" x14ac:dyDescent="0.2">
      <c r="A576" s="958"/>
      <c r="B576" s="960"/>
      <c r="C576" s="960"/>
      <c r="D576" s="960"/>
      <c r="E576" s="960"/>
      <c r="F576" s="960"/>
      <c r="G576" s="960"/>
      <c r="H576" s="960"/>
      <c r="I576" s="960"/>
      <c r="J576" s="960"/>
      <c r="K576" s="960"/>
      <c r="L576" s="960"/>
      <c r="M576" s="960"/>
      <c r="N576" s="960"/>
      <c r="O576" s="960"/>
      <c r="P576" s="960"/>
      <c r="Q576" s="960"/>
      <c r="R576" s="960"/>
      <c r="S576" s="962"/>
      <c r="T576" s="960"/>
      <c r="U576" s="962"/>
      <c r="V576" s="960"/>
      <c r="W576" s="960"/>
    </row>
    <row r="577" spans="1:23" ht="15.75" customHeight="1" x14ac:dyDescent="0.2">
      <c r="A577" s="958"/>
      <c r="B577" s="960"/>
      <c r="C577" s="960"/>
      <c r="D577" s="960"/>
      <c r="E577" s="960"/>
      <c r="F577" s="960"/>
      <c r="G577" s="960"/>
      <c r="H577" s="960"/>
      <c r="I577" s="960"/>
      <c r="J577" s="960"/>
      <c r="K577" s="960"/>
      <c r="L577" s="960"/>
      <c r="M577" s="960"/>
      <c r="N577" s="960"/>
      <c r="O577" s="960"/>
      <c r="P577" s="960"/>
      <c r="Q577" s="960"/>
      <c r="R577" s="960"/>
      <c r="S577" s="962"/>
      <c r="T577" s="960"/>
      <c r="U577" s="962"/>
      <c r="V577" s="960"/>
      <c r="W577" s="960"/>
    </row>
    <row r="578" spans="1:23" ht="15.75" customHeight="1" x14ac:dyDescent="0.2">
      <c r="A578" s="958"/>
      <c r="B578" s="960"/>
      <c r="C578" s="960"/>
      <c r="D578" s="960"/>
      <c r="E578" s="960"/>
      <c r="F578" s="960"/>
      <c r="G578" s="960"/>
      <c r="H578" s="960"/>
      <c r="I578" s="960"/>
      <c r="J578" s="960"/>
      <c r="K578" s="960"/>
      <c r="L578" s="960"/>
      <c r="M578" s="960"/>
      <c r="N578" s="960"/>
      <c r="O578" s="960"/>
      <c r="P578" s="960"/>
      <c r="Q578" s="960"/>
      <c r="R578" s="960"/>
      <c r="S578" s="962"/>
      <c r="T578" s="960"/>
      <c r="U578" s="962"/>
      <c r="V578" s="960"/>
      <c r="W578" s="960"/>
    </row>
    <row r="579" spans="1:23" ht="15.75" customHeight="1" x14ac:dyDescent="0.2">
      <c r="A579" s="958"/>
      <c r="B579" s="960"/>
      <c r="C579" s="960"/>
      <c r="D579" s="960"/>
      <c r="E579" s="960"/>
      <c r="F579" s="960"/>
      <c r="G579" s="960"/>
      <c r="H579" s="960"/>
      <c r="I579" s="960"/>
      <c r="J579" s="960"/>
      <c r="K579" s="960"/>
      <c r="L579" s="960"/>
      <c r="M579" s="960"/>
      <c r="N579" s="960"/>
      <c r="O579" s="960"/>
      <c r="P579" s="960"/>
      <c r="Q579" s="960"/>
      <c r="R579" s="960"/>
      <c r="S579" s="962"/>
      <c r="T579" s="960"/>
      <c r="U579" s="962"/>
      <c r="V579" s="960"/>
      <c r="W579" s="960"/>
    </row>
    <row r="580" spans="1:23" ht="15.75" customHeight="1" x14ac:dyDescent="0.2">
      <c r="A580" s="958"/>
      <c r="B580" s="960"/>
      <c r="C580" s="960"/>
      <c r="D580" s="960"/>
      <c r="E580" s="960"/>
      <c r="F580" s="960"/>
      <c r="G580" s="960"/>
      <c r="H580" s="960"/>
      <c r="I580" s="960"/>
      <c r="J580" s="960"/>
      <c r="K580" s="960"/>
      <c r="L580" s="960"/>
      <c r="M580" s="960"/>
      <c r="N580" s="960"/>
      <c r="O580" s="960"/>
      <c r="P580" s="960"/>
      <c r="Q580" s="960"/>
      <c r="R580" s="960"/>
      <c r="S580" s="962"/>
      <c r="T580" s="960"/>
      <c r="U580" s="962"/>
      <c r="V580" s="960"/>
      <c r="W580" s="960"/>
    </row>
    <row r="581" spans="1:23" ht="15.75" customHeight="1" x14ac:dyDescent="0.2">
      <c r="A581" s="958"/>
      <c r="B581" s="960"/>
      <c r="C581" s="960"/>
      <c r="D581" s="960"/>
      <c r="E581" s="960"/>
      <c r="F581" s="960"/>
      <c r="G581" s="960"/>
      <c r="H581" s="960"/>
      <c r="I581" s="960"/>
      <c r="J581" s="960"/>
      <c r="K581" s="960"/>
      <c r="L581" s="960"/>
      <c r="M581" s="960"/>
      <c r="N581" s="960"/>
      <c r="O581" s="960"/>
      <c r="P581" s="960"/>
      <c r="Q581" s="960"/>
      <c r="R581" s="960"/>
      <c r="S581" s="962"/>
      <c r="T581" s="960"/>
      <c r="U581" s="962"/>
      <c r="V581" s="960"/>
      <c r="W581" s="960"/>
    </row>
    <row r="582" spans="1:23" ht="15.75" customHeight="1" x14ac:dyDescent="0.2">
      <c r="A582" s="958"/>
      <c r="B582" s="960"/>
      <c r="C582" s="960"/>
      <c r="D582" s="960"/>
      <c r="E582" s="960"/>
      <c r="F582" s="960"/>
      <c r="G582" s="960"/>
      <c r="H582" s="960"/>
      <c r="I582" s="960"/>
      <c r="J582" s="960"/>
      <c r="K582" s="960"/>
      <c r="L582" s="960"/>
      <c r="M582" s="960"/>
      <c r="N582" s="960"/>
      <c r="O582" s="960"/>
      <c r="P582" s="960"/>
      <c r="Q582" s="960"/>
      <c r="R582" s="960"/>
      <c r="S582" s="962"/>
      <c r="T582" s="960"/>
      <c r="U582" s="962"/>
      <c r="V582" s="960"/>
      <c r="W582" s="960"/>
    </row>
    <row r="583" spans="1:23" ht="15.75" customHeight="1" x14ac:dyDescent="0.2">
      <c r="A583" s="958"/>
      <c r="B583" s="960"/>
      <c r="C583" s="960"/>
      <c r="D583" s="960"/>
      <c r="E583" s="960"/>
      <c r="F583" s="960"/>
      <c r="G583" s="960"/>
      <c r="H583" s="960"/>
      <c r="I583" s="960"/>
      <c r="J583" s="960"/>
      <c r="K583" s="960"/>
      <c r="L583" s="960"/>
      <c r="M583" s="960"/>
      <c r="N583" s="960"/>
      <c r="O583" s="960"/>
      <c r="P583" s="960"/>
      <c r="Q583" s="960"/>
      <c r="R583" s="960"/>
      <c r="S583" s="962"/>
      <c r="T583" s="960"/>
      <c r="U583" s="962"/>
      <c r="V583" s="960"/>
      <c r="W583" s="960"/>
    </row>
    <row r="584" spans="1:23" ht="15.75" customHeight="1" x14ac:dyDescent="0.2">
      <c r="A584" s="958"/>
      <c r="B584" s="960"/>
      <c r="C584" s="960"/>
      <c r="D584" s="960"/>
      <c r="E584" s="960"/>
      <c r="F584" s="960"/>
      <c r="G584" s="960"/>
      <c r="H584" s="960"/>
      <c r="I584" s="960"/>
      <c r="J584" s="960"/>
      <c r="K584" s="960"/>
      <c r="L584" s="960"/>
      <c r="M584" s="960"/>
      <c r="N584" s="960"/>
      <c r="O584" s="960"/>
      <c r="P584" s="960"/>
      <c r="Q584" s="960"/>
      <c r="R584" s="960"/>
      <c r="S584" s="962"/>
      <c r="T584" s="960"/>
      <c r="U584" s="962"/>
      <c r="V584" s="960"/>
      <c r="W584" s="960"/>
    </row>
    <row r="585" spans="1:23" ht="15.75" customHeight="1" x14ac:dyDescent="0.2">
      <c r="A585" s="958"/>
      <c r="B585" s="960"/>
      <c r="C585" s="960"/>
      <c r="D585" s="960"/>
      <c r="E585" s="960"/>
      <c r="F585" s="960"/>
      <c r="G585" s="960"/>
      <c r="H585" s="960"/>
      <c r="I585" s="960"/>
      <c r="J585" s="960"/>
      <c r="K585" s="960"/>
      <c r="L585" s="960"/>
      <c r="M585" s="960"/>
      <c r="N585" s="960"/>
      <c r="O585" s="960"/>
      <c r="P585" s="960"/>
      <c r="Q585" s="960"/>
      <c r="R585" s="960"/>
      <c r="S585" s="962"/>
      <c r="T585" s="960"/>
      <c r="U585" s="962"/>
      <c r="V585" s="960"/>
      <c r="W585" s="960"/>
    </row>
    <row r="586" spans="1:23" ht="15.75" customHeight="1" x14ac:dyDescent="0.2">
      <c r="A586" s="958"/>
      <c r="B586" s="960"/>
      <c r="C586" s="960"/>
      <c r="D586" s="960"/>
      <c r="E586" s="960"/>
      <c r="F586" s="960"/>
      <c r="G586" s="960"/>
      <c r="H586" s="960"/>
      <c r="I586" s="960"/>
      <c r="J586" s="960"/>
      <c r="K586" s="960"/>
      <c r="L586" s="960"/>
      <c r="M586" s="960"/>
      <c r="N586" s="960"/>
      <c r="O586" s="960"/>
      <c r="P586" s="960"/>
      <c r="Q586" s="960"/>
      <c r="R586" s="960"/>
      <c r="S586" s="962"/>
      <c r="T586" s="960"/>
      <c r="U586" s="962"/>
      <c r="V586" s="960"/>
      <c r="W586" s="960"/>
    </row>
    <row r="587" spans="1:23" ht="15.75" customHeight="1" x14ac:dyDescent="0.2">
      <c r="A587" s="958"/>
      <c r="B587" s="960"/>
      <c r="C587" s="960"/>
      <c r="D587" s="960"/>
      <c r="E587" s="960"/>
      <c r="F587" s="960"/>
      <c r="G587" s="960"/>
      <c r="H587" s="960"/>
      <c r="I587" s="960"/>
      <c r="J587" s="960"/>
      <c r="K587" s="960"/>
      <c r="L587" s="960"/>
      <c r="M587" s="960"/>
      <c r="N587" s="960"/>
      <c r="O587" s="960"/>
      <c r="P587" s="960"/>
      <c r="Q587" s="960"/>
      <c r="R587" s="960"/>
      <c r="S587" s="962"/>
      <c r="T587" s="960"/>
      <c r="U587" s="962"/>
      <c r="V587" s="960"/>
      <c r="W587" s="960"/>
    </row>
    <row r="588" spans="1:23" ht="15.75" customHeight="1" x14ac:dyDescent="0.2">
      <c r="A588" s="958"/>
      <c r="B588" s="960"/>
      <c r="C588" s="960"/>
      <c r="D588" s="960"/>
      <c r="E588" s="960"/>
      <c r="F588" s="960"/>
      <c r="G588" s="960"/>
      <c r="H588" s="960"/>
      <c r="I588" s="960"/>
      <c r="J588" s="960"/>
      <c r="K588" s="960"/>
      <c r="L588" s="960"/>
      <c r="M588" s="960"/>
      <c r="N588" s="960"/>
      <c r="O588" s="960"/>
      <c r="P588" s="960"/>
      <c r="Q588" s="960"/>
      <c r="R588" s="960"/>
      <c r="S588" s="962"/>
      <c r="T588" s="960"/>
      <c r="U588" s="962"/>
      <c r="V588" s="960"/>
      <c r="W588" s="960"/>
    </row>
    <row r="589" spans="1:23" ht="15.75" customHeight="1" x14ac:dyDescent="0.2">
      <c r="A589" s="958"/>
      <c r="B589" s="960"/>
      <c r="C589" s="960"/>
      <c r="D589" s="960"/>
      <c r="E589" s="960"/>
      <c r="F589" s="960"/>
      <c r="G589" s="960"/>
      <c r="H589" s="960"/>
      <c r="I589" s="960"/>
      <c r="J589" s="960"/>
      <c r="K589" s="960"/>
      <c r="L589" s="960"/>
      <c r="M589" s="960"/>
      <c r="N589" s="960"/>
      <c r="O589" s="960"/>
      <c r="P589" s="960"/>
      <c r="Q589" s="960"/>
      <c r="R589" s="960"/>
      <c r="S589" s="962"/>
      <c r="T589" s="960"/>
      <c r="U589" s="962"/>
      <c r="V589" s="960"/>
      <c r="W589" s="960"/>
    </row>
    <row r="590" spans="1:23" ht="15.75" customHeight="1" x14ac:dyDescent="0.2">
      <c r="A590" s="958"/>
      <c r="B590" s="960"/>
      <c r="C590" s="960"/>
      <c r="D590" s="960"/>
      <c r="E590" s="960"/>
      <c r="F590" s="960"/>
      <c r="G590" s="960"/>
      <c r="H590" s="960"/>
      <c r="I590" s="960"/>
      <c r="J590" s="960"/>
      <c r="K590" s="960"/>
      <c r="L590" s="960"/>
      <c r="M590" s="960"/>
      <c r="N590" s="960"/>
      <c r="O590" s="960"/>
      <c r="P590" s="960"/>
      <c r="Q590" s="960"/>
      <c r="R590" s="960"/>
      <c r="S590" s="962"/>
      <c r="T590" s="960"/>
      <c r="U590" s="962"/>
      <c r="V590" s="960"/>
      <c r="W590" s="960"/>
    </row>
    <row r="591" spans="1:23" ht="15.75" customHeight="1" x14ac:dyDescent="0.2">
      <c r="A591" s="958"/>
      <c r="B591" s="960"/>
      <c r="C591" s="960"/>
      <c r="D591" s="960"/>
      <c r="E591" s="960"/>
      <c r="F591" s="960"/>
      <c r="G591" s="960"/>
      <c r="H591" s="960"/>
      <c r="I591" s="960"/>
      <c r="J591" s="960"/>
      <c r="K591" s="960"/>
      <c r="L591" s="960"/>
      <c r="M591" s="960"/>
      <c r="N591" s="960"/>
      <c r="O591" s="960"/>
      <c r="P591" s="960"/>
      <c r="Q591" s="960"/>
      <c r="R591" s="960"/>
      <c r="S591" s="962"/>
      <c r="T591" s="960"/>
      <c r="U591" s="962"/>
      <c r="V591" s="960"/>
      <c r="W591" s="960"/>
    </row>
    <row r="592" spans="1:23" ht="15.75" customHeight="1" x14ac:dyDescent="0.2">
      <c r="A592" s="958"/>
      <c r="B592" s="960"/>
      <c r="C592" s="960"/>
      <c r="D592" s="960"/>
      <c r="E592" s="960"/>
      <c r="F592" s="960"/>
      <c r="G592" s="960"/>
      <c r="H592" s="960"/>
      <c r="I592" s="960"/>
      <c r="J592" s="960"/>
      <c r="K592" s="960"/>
      <c r="L592" s="960"/>
      <c r="M592" s="960"/>
      <c r="N592" s="960"/>
      <c r="O592" s="960"/>
      <c r="P592" s="960"/>
      <c r="Q592" s="960"/>
      <c r="R592" s="960"/>
      <c r="S592" s="962"/>
      <c r="T592" s="960"/>
      <c r="U592" s="962"/>
      <c r="V592" s="960"/>
      <c r="W592" s="960"/>
    </row>
    <row r="593" spans="1:23" ht="15.75" customHeight="1" x14ac:dyDescent="0.2">
      <c r="A593" s="958"/>
      <c r="B593" s="960"/>
      <c r="C593" s="960"/>
      <c r="D593" s="960"/>
      <c r="E593" s="960"/>
      <c r="F593" s="960"/>
      <c r="G593" s="960"/>
      <c r="H593" s="960"/>
      <c r="I593" s="960"/>
      <c r="J593" s="960"/>
      <c r="K593" s="960"/>
      <c r="L593" s="960"/>
      <c r="M593" s="960"/>
      <c r="N593" s="960"/>
      <c r="O593" s="960"/>
      <c r="P593" s="960"/>
      <c r="Q593" s="960"/>
      <c r="R593" s="960"/>
      <c r="S593" s="962"/>
      <c r="T593" s="960"/>
      <c r="U593" s="962"/>
      <c r="V593" s="960"/>
      <c r="W593" s="960"/>
    </row>
    <row r="594" spans="1:23" ht="15.75" customHeight="1" x14ac:dyDescent="0.2">
      <c r="A594" s="958"/>
      <c r="B594" s="960"/>
      <c r="C594" s="960"/>
      <c r="D594" s="960"/>
      <c r="E594" s="960"/>
      <c r="F594" s="960"/>
      <c r="G594" s="960"/>
      <c r="H594" s="960"/>
      <c r="I594" s="960"/>
      <c r="J594" s="960"/>
      <c r="K594" s="960"/>
      <c r="L594" s="960"/>
      <c r="M594" s="960"/>
      <c r="N594" s="960"/>
      <c r="O594" s="960"/>
      <c r="P594" s="960"/>
      <c r="Q594" s="960"/>
      <c r="R594" s="960"/>
      <c r="S594" s="962"/>
      <c r="T594" s="960"/>
      <c r="U594" s="962"/>
      <c r="V594" s="960"/>
      <c r="W594" s="960"/>
    </row>
    <row r="595" spans="1:23" ht="15.75" customHeight="1" x14ac:dyDescent="0.2">
      <c r="A595" s="958"/>
      <c r="B595" s="960"/>
      <c r="C595" s="960"/>
      <c r="D595" s="960"/>
      <c r="E595" s="960"/>
      <c r="F595" s="960"/>
      <c r="G595" s="960"/>
      <c r="H595" s="960"/>
      <c r="I595" s="960"/>
      <c r="J595" s="960"/>
      <c r="K595" s="960"/>
      <c r="L595" s="960"/>
      <c r="M595" s="960"/>
      <c r="N595" s="960"/>
      <c r="O595" s="960"/>
      <c r="P595" s="960"/>
      <c r="Q595" s="960"/>
      <c r="R595" s="960"/>
      <c r="S595" s="962"/>
      <c r="T595" s="960"/>
      <c r="U595" s="962"/>
      <c r="V595" s="960"/>
      <c r="W595" s="960"/>
    </row>
    <row r="596" spans="1:23" ht="15.75" customHeight="1" x14ac:dyDescent="0.2">
      <c r="A596" s="958"/>
      <c r="B596" s="960"/>
      <c r="C596" s="960"/>
      <c r="D596" s="960"/>
      <c r="E596" s="960"/>
      <c r="F596" s="960"/>
      <c r="G596" s="960"/>
      <c r="H596" s="960"/>
      <c r="I596" s="960"/>
      <c r="J596" s="960"/>
      <c r="K596" s="960"/>
      <c r="L596" s="960"/>
      <c r="M596" s="960"/>
      <c r="N596" s="960"/>
      <c r="O596" s="960"/>
      <c r="P596" s="960"/>
      <c r="Q596" s="960"/>
      <c r="R596" s="960"/>
      <c r="S596" s="962"/>
      <c r="T596" s="960"/>
      <c r="U596" s="962"/>
      <c r="V596" s="960"/>
      <c r="W596" s="960"/>
    </row>
    <row r="597" spans="1:23" ht="15.75" customHeight="1" x14ac:dyDescent="0.2">
      <c r="A597" s="958"/>
      <c r="B597" s="960"/>
      <c r="C597" s="960"/>
      <c r="D597" s="960"/>
      <c r="E597" s="960"/>
      <c r="F597" s="960"/>
      <c r="G597" s="960"/>
      <c r="H597" s="960"/>
      <c r="I597" s="960"/>
      <c r="J597" s="960"/>
      <c r="K597" s="960"/>
      <c r="L597" s="960"/>
      <c r="M597" s="960"/>
      <c r="N597" s="960"/>
      <c r="O597" s="960"/>
      <c r="P597" s="960"/>
      <c r="Q597" s="960"/>
      <c r="R597" s="960"/>
      <c r="S597" s="962"/>
      <c r="T597" s="960"/>
      <c r="U597" s="962"/>
      <c r="V597" s="960"/>
      <c r="W597" s="960"/>
    </row>
    <row r="598" spans="1:23" ht="15.75" customHeight="1" x14ac:dyDescent="0.2">
      <c r="A598" s="958"/>
      <c r="B598" s="960"/>
      <c r="C598" s="960"/>
      <c r="D598" s="960"/>
      <c r="E598" s="960"/>
      <c r="F598" s="960"/>
      <c r="G598" s="960"/>
      <c r="H598" s="960"/>
      <c r="I598" s="960"/>
      <c r="J598" s="960"/>
      <c r="K598" s="960"/>
      <c r="L598" s="960"/>
      <c r="M598" s="960"/>
      <c r="N598" s="960"/>
      <c r="O598" s="960"/>
      <c r="P598" s="960"/>
      <c r="Q598" s="960"/>
      <c r="R598" s="960"/>
      <c r="S598" s="962"/>
      <c r="T598" s="960"/>
      <c r="U598" s="962"/>
      <c r="V598" s="960"/>
      <c r="W598" s="960"/>
    </row>
    <row r="599" spans="1:23" ht="15.75" customHeight="1" x14ac:dyDescent="0.2">
      <c r="A599" s="958"/>
      <c r="B599" s="960"/>
      <c r="C599" s="960"/>
      <c r="D599" s="960"/>
      <c r="E599" s="960"/>
      <c r="F599" s="960"/>
      <c r="G599" s="960"/>
      <c r="H599" s="960"/>
      <c r="I599" s="960"/>
      <c r="J599" s="960"/>
      <c r="K599" s="960"/>
      <c r="L599" s="960"/>
      <c r="M599" s="960"/>
      <c r="N599" s="960"/>
      <c r="O599" s="960"/>
      <c r="P599" s="960"/>
      <c r="Q599" s="960"/>
      <c r="R599" s="960"/>
      <c r="S599" s="962"/>
      <c r="T599" s="960"/>
      <c r="U599" s="962"/>
      <c r="V599" s="960"/>
      <c r="W599" s="960"/>
    </row>
    <row r="600" spans="1:23" ht="15.75" customHeight="1" x14ac:dyDescent="0.2">
      <c r="A600" s="958"/>
      <c r="B600" s="960"/>
      <c r="C600" s="960"/>
      <c r="D600" s="960"/>
      <c r="E600" s="960"/>
      <c r="F600" s="960"/>
      <c r="G600" s="960"/>
      <c r="H600" s="960"/>
      <c r="I600" s="960"/>
      <c r="J600" s="960"/>
      <c r="K600" s="960"/>
      <c r="L600" s="960"/>
      <c r="M600" s="960"/>
      <c r="N600" s="960"/>
      <c r="O600" s="960"/>
      <c r="P600" s="960"/>
      <c r="Q600" s="960"/>
      <c r="R600" s="960"/>
      <c r="S600" s="962"/>
      <c r="T600" s="960"/>
      <c r="U600" s="962"/>
      <c r="V600" s="960"/>
      <c r="W600" s="960"/>
    </row>
    <row r="601" spans="1:23" ht="15.75" customHeight="1" x14ac:dyDescent="0.2">
      <c r="A601" s="958"/>
      <c r="B601" s="960"/>
      <c r="C601" s="960"/>
      <c r="D601" s="960"/>
      <c r="E601" s="960"/>
      <c r="F601" s="960"/>
      <c r="G601" s="960"/>
      <c r="H601" s="960"/>
      <c r="I601" s="960"/>
      <c r="J601" s="960"/>
      <c r="K601" s="960"/>
      <c r="L601" s="960"/>
      <c r="M601" s="960"/>
      <c r="N601" s="960"/>
      <c r="O601" s="960"/>
      <c r="P601" s="960"/>
      <c r="Q601" s="960"/>
      <c r="R601" s="960"/>
      <c r="S601" s="962"/>
      <c r="T601" s="960"/>
      <c r="U601" s="962"/>
      <c r="V601" s="960"/>
      <c r="W601" s="960"/>
    </row>
    <row r="602" spans="1:23" ht="15.75" customHeight="1" x14ac:dyDescent="0.2">
      <c r="A602" s="958"/>
      <c r="B602" s="960"/>
      <c r="C602" s="960"/>
      <c r="D602" s="960"/>
      <c r="E602" s="960"/>
      <c r="F602" s="960"/>
      <c r="G602" s="960"/>
      <c r="H602" s="960"/>
      <c r="I602" s="960"/>
      <c r="J602" s="960"/>
      <c r="K602" s="960"/>
      <c r="L602" s="960"/>
      <c r="M602" s="960"/>
      <c r="N602" s="960"/>
      <c r="O602" s="960"/>
      <c r="P602" s="960"/>
      <c r="Q602" s="960"/>
      <c r="R602" s="960"/>
      <c r="S602" s="962"/>
      <c r="T602" s="960"/>
      <c r="U602" s="962"/>
      <c r="V602" s="960"/>
      <c r="W602" s="960"/>
    </row>
    <row r="603" spans="1:23" ht="15.75" customHeight="1" x14ac:dyDescent="0.2">
      <c r="A603" s="958"/>
      <c r="B603" s="960"/>
      <c r="C603" s="960"/>
      <c r="D603" s="960"/>
      <c r="E603" s="960"/>
      <c r="F603" s="960"/>
      <c r="G603" s="960"/>
      <c r="H603" s="960"/>
      <c r="I603" s="960"/>
      <c r="J603" s="960"/>
      <c r="K603" s="960"/>
      <c r="L603" s="960"/>
      <c r="M603" s="960"/>
      <c r="N603" s="960"/>
      <c r="O603" s="960"/>
      <c r="P603" s="960"/>
      <c r="Q603" s="960"/>
      <c r="R603" s="960"/>
      <c r="S603" s="962"/>
      <c r="T603" s="960"/>
      <c r="U603" s="962"/>
      <c r="V603" s="960"/>
      <c r="W603" s="960"/>
    </row>
    <row r="604" spans="1:23" ht="15.75" customHeight="1" x14ac:dyDescent="0.2">
      <c r="A604" s="958"/>
      <c r="B604" s="960"/>
      <c r="C604" s="960"/>
      <c r="D604" s="960"/>
      <c r="E604" s="960"/>
      <c r="F604" s="960"/>
      <c r="G604" s="960"/>
      <c r="H604" s="960"/>
      <c r="I604" s="960"/>
      <c r="J604" s="960"/>
      <c r="K604" s="960"/>
      <c r="L604" s="960"/>
      <c r="M604" s="960"/>
      <c r="N604" s="960"/>
      <c r="O604" s="960"/>
      <c r="P604" s="960"/>
      <c r="Q604" s="960"/>
      <c r="R604" s="960"/>
      <c r="S604" s="962"/>
      <c r="T604" s="960"/>
      <c r="U604" s="962"/>
      <c r="V604" s="960"/>
      <c r="W604" s="960"/>
    </row>
    <row r="605" spans="1:23" ht="15.75" customHeight="1" x14ac:dyDescent="0.2">
      <c r="A605" s="958"/>
      <c r="B605" s="960"/>
      <c r="C605" s="960"/>
      <c r="D605" s="960"/>
      <c r="E605" s="960"/>
      <c r="F605" s="960"/>
      <c r="G605" s="960"/>
      <c r="H605" s="960"/>
      <c r="I605" s="960"/>
      <c r="J605" s="960"/>
      <c r="K605" s="960"/>
      <c r="L605" s="960"/>
      <c r="M605" s="960"/>
      <c r="N605" s="960"/>
      <c r="O605" s="960"/>
      <c r="P605" s="960"/>
      <c r="Q605" s="960"/>
      <c r="R605" s="960"/>
      <c r="S605" s="962"/>
      <c r="T605" s="960"/>
      <c r="U605" s="962"/>
      <c r="V605" s="960"/>
      <c r="W605" s="960"/>
    </row>
    <row r="606" spans="1:23" ht="15.75" customHeight="1" x14ac:dyDescent="0.2">
      <c r="A606" s="958"/>
      <c r="B606" s="960"/>
      <c r="C606" s="960"/>
      <c r="D606" s="960"/>
      <c r="E606" s="960"/>
      <c r="F606" s="960"/>
      <c r="G606" s="960"/>
      <c r="H606" s="960"/>
      <c r="I606" s="960"/>
      <c r="J606" s="960"/>
      <c r="K606" s="960"/>
      <c r="L606" s="960"/>
      <c r="M606" s="960"/>
      <c r="N606" s="960"/>
      <c r="O606" s="960"/>
      <c r="P606" s="960"/>
      <c r="Q606" s="960"/>
      <c r="R606" s="960"/>
      <c r="S606" s="962"/>
      <c r="T606" s="960"/>
      <c r="U606" s="962"/>
      <c r="V606" s="960"/>
      <c r="W606" s="960"/>
    </row>
    <row r="607" spans="1:23" ht="15.75" customHeight="1" x14ac:dyDescent="0.2">
      <c r="A607" s="958"/>
      <c r="B607" s="960"/>
      <c r="C607" s="960"/>
      <c r="D607" s="960"/>
      <c r="E607" s="960"/>
      <c r="F607" s="960"/>
      <c r="G607" s="960"/>
      <c r="H607" s="960"/>
      <c r="I607" s="960"/>
      <c r="J607" s="960"/>
      <c r="K607" s="960"/>
      <c r="L607" s="960"/>
      <c r="M607" s="960"/>
      <c r="N607" s="960"/>
      <c r="O607" s="960"/>
      <c r="P607" s="960"/>
      <c r="Q607" s="960"/>
      <c r="R607" s="960"/>
      <c r="S607" s="962"/>
      <c r="T607" s="960"/>
      <c r="U607" s="962"/>
      <c r="V607" s="960"/>
      <c r="W607" s="960"/>
    </row>
    <row r="608" spans="1:23" ht="15.75" customHeight="1" x14ac:dyDescent="0.2">
      <c r="A608" s="958"/>
      <c r="B608" s="960"/>
      <c r="C608" s="960"/>
      <c r="D608" s="960"/>
      <c r="E608" s="960"/>
      <c r="F608" s="960"/>
      <c r="G608" s="960"/>
      <c r="H608" s="960"/>
      <c r="I608" s="960"/>
      <c r="J608" s="960"/>
      <c r="K608" s="960"/>
      <c r="L608" s="960"/>
      <c r="M608" s="960"/>
      <c r="N608" s="960"/>
      <c r="O608" s="960"/>
      <c r="P608" s="960"/>
      <c r="Q608" s="960"/>
      <c r="R608" s="960"/>
      <c r="S608" s="962"/>
      <c r="T608" s="960"/>
      <c r="U608" s="962"/>
      <c r="V608" s="960"/>
      <c r="W608" s="960"/>
    </row>
    <row r="609" spans="1:23" ht="15.75" customHeight="1" x14ac:dyDescent="0.2">
      <c r="A609" s="958"/>
      <c r="B609" s="960"/>
      <c r="C609" s="960"/>
      <c r="D609" s="960"/>
      <c r="E609" s="960"/>
      <c r="F609" s="960"/>
      <c r="G609" s="960"/>
      <c r="H609" s="960"/>
      <c r="I609" s="960"/>
      <c r="J609" s="960"/>
      <c r="K609" s="960"/>
      <c r="L609" s="960"/>
      <c r="M609" s="960"/>
      <c r="N609" s="960"/>
      <c r="O609" s="960"/>
      <c r="P609" s="960"/>
      <c r="Q609" s="960"/>
      <c r="R609" s="960"/>
      <c r="S609" s="962"/>
      <c r="T609" s="960"/>
      <c r="U609" s="962"/>
      <c r="V609" s="960"/>
      <c r="W609" s="960"/>
    </row>
    <row r="610" spans="1:23" ht="15.75" customHeight="1" x14ac:dyDescent="0.2">
      <c r="A610" s="958"/>
      <c r="B610" s="960"/>
      <c r="C610" s="960"/>
      <c r="D610" s="960"/>
      <c r="E610" s="960"/>
      <c r="F610" s="960"/>
      <c r="G610" s="960"/>
      <c r="H610" s="960"/>
      <c r="I610" s="960"/>
      <c r="J610" s="960"/>
      <c r="K610" s="960"/>
      <c r="L610" s="960"/>
      <c r="M610" s="960"/>
      <c r="N610" s="960"/>
      <c r="O610" s="960"/>
      <c r="P610" s="960"/>
      <c r="Q610" s="960"/>
      <c r="R610" s="960"/>
      <c r="S610" s="962"/>
      <c r="T610" s="960"/>
      <c r="U610" s="962"/>
      <c r="V610" s="960"/>
      <c r="W610" s="960"/>
    </row>
    <row r="611" spans="1:23" ht="15.75" customHeight="1" x14ac:dyDescent="0.2">
      <c r="A611" s="958"/>
      <c r="B611" s="960"/>
      <c r="C611" s="960"/>
      <c r="D611" s="960"/>
      <c r="E611" s="960"/>
      <c r="F611" s="960"/>
      <c r="G611" s="960"/>
      <c r="H611" s="960"/>
      <c r="I611" s="960"/>
      <c r="J611" s="960"/>
      <c r="K611" s="960"/>
      <c r="L611" s="960"/>
      <c r="M611" s="960"/>
      <c r="N611" s="960"/>
      <c r="O611" s="960"/>
      <c r="P611" s="960"/>
      <c r="Q611" s="960"/>
      <c r="R611" s="960"/>
      <c r="S611" s="962"/>
      <c r="T611" s="960"/>
      <c r="U611" s="962"/>
      <c r="V611" s="960"/>
      <c r="W611" s="960"/>
    </row>
    <row r="612" spans="1:23" ht="15.75" customHeight="1" x14ac:dyDescent="0.2">
      <c r="A612" s="958"/>
      <c r="B612" s="960"/>
      <c r="C612" s="960"/>
      <c r="D612" s="960"/>
      <c r="E612" s="960"/>
      <c r="F612" s="960"/>
      <c r="G612" s="960"/>
      <c r="H612" s="960"/>
      <c r="I612" s="960"/>
      <c r="J612" s="960"/>
      <c r="K612" s="960"/>
      <c r="L612" s="960"/>
      <c r="M612" s="960"/>
      <c r="N612" s="960"/>
      <c r="O612" s="960"/>
      <c r="P612" s="960"/>
      <c r="Q612" s="960"/>
      <c r="R612" s="960"/>
      <c r="S612" s="962"/>
      <c r="T612" s="960"/>
      <c r="U612" s="962"/>
      <c r="V612" s="960"/>
      <c r="W612" s="960"/>
    </row>
    <row r="613" spans="1:23" ht="15.75" customHeight="1" x14ac:dyDescent="0.2">
      <c r="A613" s="958"/>
      <c r="B613" s="960"/>
      <c r="C613" s="960"/>
      <c r="D613" s="960"/>
      <c r="E613" s="960"/>
      <c r="F613" s="960"/>
      <c r="G613" s="960"/>
      <c r="H613" s="960"/>
      <c r="I613" s="960"/>
      <c r="J613" s="960"/>
      <c r="K613" s="960"/>
      <c r="L613" s="960"/>
      <c r="M613" s="960"/>
      <c r="N613" s="960"/>
      <c r="O613" s="960"/>
      <c r="P613" s="960"/>
      <c r="Q613" s="960"/>
      <c r="R613" s="960"/>
      <c r="S613" s="962"/>
      <c r="T613" s="960"/>
      <c r="U613" s="962"/>
      <c r="V613" s="960"/>
      <c r="W613" s="960"/>
    </row>
    <row r="614" spans="1:23" ht="15.75" customHeight="1" x14ac:dyDescent="0.2">
      <c r="A614" s="958"/>
      <c r="B614" s="960"/>
      <c r="C614" s="960"/>
      <c r="D614" s="960"/>
      <c r="E614" s="960"/>
      <c r="F614" s="960"/>
      <c r="G614" s="960"/>
      <c r="H614" s="960"/>
      <c r="I614" s="960"/>
      <c r="J614" s="960"/>
      <c r="K614" s="960"/>
      <c r="L614" s="960"/>
      <c r="M614" s="960"/>
      <c r="N614" s="960"/>
      <c r="O614" s="960"/>
      <c r="P614" s="960"/>
      <c r="Q614" s="960"/>
      <c r="R614" s="960"/>
      <c r="S614" s="962"/>
      <c r="T614" s="960"/>
      <c r="U614" s="962"/>
      <c r="V614" s="960"/>
      <c r="W614" s="960"/>
    </row>
    <row r="615" spans="1:23" ht="15.75" customHeight="1" x14ac:dyDescent="0.2">
      <c r="A615" s="958"/>
      <c r="B615" s="960"/>
      <c r="C615" s="960"/>
      <c r="D615" s="960"/>
      <c r="E615" s="960"/>
      <c r="F615" s="960"/>
      <c r="G615" s="960"/>
      <c r="H615" s="960"/>
      <c r="I615" s="960"/>
      <c r="J615" s="960"/>
      <c r="K615" s="960"/>
      <c r="L615" s="960"/>
      <c r="M615" s="960"/>
      <c r="N615" s="960"/>
      <c r="O615" s="960"/>
      <c r="P615" s="960"/>
      <c r="Q615" s="960"/>
      <c r="R615" s="960"/>
      <c r="S615" s="962"/>
      <c r="T615" s="960"/>
      <c r="U615" s="962"/>
      <c r="V615" s="960"/>
      <c r="W615" s="960"/>
    </row>
    <row r="616" spans="1:23" ht="15.75" customHeight="1" x14ac:dyDescent="0.2">
      <c r="A616" s="958"/>
      <c r="B616" s="960"/>
      <c r="C616" s="960"/>
      <c r="D616" s="960"/>
      <c r="E616" s="960"/>
      <c r="F616" s="960"/>
      <c r="G616" s="960"/>
      <c r="H616" s="960"/>
      <c r="I616" s="960"/>
      <c r="J616" s="960"/>
      <c r="K616" s="960"/>
      <c r="L616" s="960"/>
      <c r="M616" s="960"/>
      <c r="N616" s="960"/>
      <c r="O616" s="960"/>
      <c r="P616" s="960"/>
      <c r="Q616" s="960"/>
      <c r="R616" s="960"/>
      <c r="S616" s="962"/>
      <c r="T616" s="960"/>
      <c r="U616" s="962"/>
      <c r="V616" s="960"/>
      <c r="W616" s="960"/>
    </row>
    <row r="617" spans="1:23" ht="15.75" customHeight="1" x14ac:dyDescent="0.2">
      <c r="A617" s="958"/>
      <c r="B617" s="960"/>
      <c r="C617" s="960"/>
      <c r="D617" s="960"/>
      <c r="E617" s="960"/>
      <c r="F617" s="960"/>
      <c r="G617" s="960"/>
      <c r="H617" s="960"/>
      <c r="I617" s="960"/>
      <c r="J617" s="960"/>
      <c r="K617" s="960"/>
      <c r="L617" s="960"/>
      <c r="M617" s="960"/>
      <c r="N617" s="960"/>
      <c r="O617" s="960"/>
      <c r="P617" s="960"/>
      <c r="Q617" s="960"/>
      <c r="R617" s="960"/>
      <c r="S617" s="962"/>
      <c r="T617" s="960"/>
      <c r="U617" s="962"/>
      <c r="V617" s="960"/>
      <c r="W617" s="960"/>
    </row>
    <row r="618" spans="1:23" ht="15.75" customHeight="1" x14ac:dyDescent="0.2">
      <c r="A618" s="958"/>
      <c r="B618" s="960"/>
      <c r="C618" s="960"/>
      <c r="D618" s="960"/>
      <c r="E618" s="960"/>
      <c r="F618" s="960"/>
      <c r="G618" s="960"/>
      <c r="H618" s="960"/>
      <c r="I618" s="960"/>
      <c r="J618" s="960"/>
      <c r="K618" s="960"/>
      <c r="L618" s="960"/>
      <c r="M618" s="960"/>
      <c r="N618" s="960"/>
      <c r="O618" s="960"/>
      <c r="P618" s="960"/>
      <c r="Q618" s="960"/>
      <c r="R618" s="960"/>
      <c r="S618" s="962"/>
      <c r="T618" s="960"/>
      <c r="U618" s="962"/>
      <c r="V618" s="960"/>
      <c r="W618" s="960"/>
    </row>
    <row r="619" spans="1:23" ht="15.75" customHeight="1" x14ac:dyDescent="0.2">
      <c r="A619" s="958"/>
      <c r="B619" s="960"/>
      <c r="C619" s="960"/>
      <c r="D619" s="960"/>
      <c r="E619" s="960"/>
      <c r="F619" s="960"/>
      <c r="G619" s="960"/>
      <c r="H619" s="960"/>
      <c r="I619" s="960"/>
      <c r="J619" s="960"/>
      <c r="K619" s="960"/>
      <c r="L619" s="960"/>
      <c r="M619" s="960"/>
      <c r="N619" s="960"/>
      <c r="O619" s="960"/>
      <c r="P619" s="960"/>
      <c r="Q619" s="960"/>
      <c r="R619" s="960"/>
      <c r="S619" s="962"/>
      <c r="T619" s="960"/>
      <c r="U619" s="962"/>
      <c r="V619" s="960"/>
      <c r="W619" s="960"/>
    </row>
    <row r="620" spans="1:23" ht="15.75" customHeight="1" x14ac:dyDescent="0.2">
      <c r="A620" s="958"/>
      <c r="B620" s="960"/>
      <c r="C620" s="960"/>
      <c r="D620" s="960"/>
      <c r="E620" s="960"/>
      <c r="F620" s="960"/>
      <c r="G620" s="960"/>
      <c r="H620" s="960"/>
      <c r="I620" s="960"/>
      <c r="J620" s="960"/>
      <c r="K620" s="960"/>
      <c r="L620" s="960"/>
      <c r="M620" s="960"/>
      <c r="N620" s="960"/>
      <c r="O620" s="960"/>
      <c r="P620" s="960"/>
      <c r="Q620" s="960"/>
      <c r="R620" s="960"/>
      <c r="S620" s="962"/>
      <c r="T620" s="960"/>
      <c r="U620" s="962"/>
      <c r="V620" s="960"/>
      <c r="W620" s="960"/>
    </row>
    <row r="621" spans="1:23" ht="15.75" customHeight="1" x14ac:dyDescent="0.2">
      <c r="A621" s="958"/>
      <c r="B621" s="960"/>
      <c r="C621" s="960"/>
      <c r="D621" s="960"/>
      <c r="E621" s="960"/>
      <c r="F621" s="960"/>
      <c r="G621" s="960"/>
      <c r="H621" s="960"/>
      <c r="I621" s="960"/>
      <c r="J621" s="960"/>
      <c r="K621" s="960"/>
      <c r="L621" s="960"/>
      <c r="M621" s="960"/>
      <c r="N621" s="960"/>
      <c r="O621" s="960"/>
      <c r="P621" s="960"/>
      <c r="Q621" s="960"/>
      <c r="R621" s="960"/>
      <c r="S621" s="962"/>
      <c r="T621" s="960"/>
      <c r="U621" s="962"/>
      <c r="V621" s="960"/>
      <c r="W621" s="960"/>
    </row>
    <row r="622" spans="1:23" ht="15.75" customHeight="1" x14ac:dyDescent="0.2">
      <c r="A622" s="958"/>
      <c r="B622" s="960"/>
      <c r="C622" s="960"/>
      <c r="D622" s="960"/>
      <c r="E622" s="960"/>
      <c r="F622" s="960"/>
      <c r="G622" s="960"/>
      <c r="H622" s="960"/>
      <c r="I622" s="960"/>
      <c r="J622" s="960"/>
      <c r="K622" s="960"/>
      <c r="L622" s="960"/>
      <c r="M622" s="960"/>
      <c r="N622" s="960"/>
      <c r="O622" s="960"/>
      <c r="P622" s="960"/>
      <c r="Q622" s="960"/>
      <c r="R622" s="960"/>
      <c r="S622" s="962"/>
      <c r="T622" s="960"/>
      <c r="U622" s="962"/>
      <c r="V622" s="960"/>
      <c r="W622" s="960"/>
    </row>
    <row r="623" spans="1:23" ht="15.75" customHeight="1" x14ac:dyDescent="0.2">
      <c r="A623" s="958"/>
      <c r="B623" s="960"/>
      <c r="C623" s="960"/>
      <c r="D623" s="960"/>
      <c r="E623" s="960"/>
      <c r="F623" s="960"/>
      <c r="G623" s="960"/>
      <c r="H623" s="960"/>
      <c r="I623" s="960"/>
      <c r="J623" s="960"/>
      <c r="K623" s="960"/>
      <c r="L623" s="960"/>
      <c r="M623" s="960"/>
      <c r="N623" s="960"/>
      <c r="O623" s="960"/>
      <c r="P623" s="960"/>
      <c r="Q623" s="960"/>
      <c r="R623" s="960"/>
      <c r="S623" s="962"/>
      <c r="T623" s="960"/>
      <c r="U623" s="962"/>
      <c r="V623" s="960"/>
      <c r="W623" s="960"/>
    </row>
    <row r="624" spans="1:23" ht="15.75" customHeight="1" x14ac:dyDescent="0.2">
      <c r="A624" s="958"/>
      <c r="B624" s="960"/>
      <c r="C624" s="960"/>
      <c r="D624" s="960"/>
      <c r="E624" s="960"/>
      <c r="F624" s="960"/>
      <c r="G624" s="960"/>
      <c r="H624" s="960"/>
      <c r="I624" s="960"/>
      <c r="J624" s="960"/>
      <c r="K624" s="960"/>
      <c r="L624" s="960"/>
      <c r="M624" s="960"/>
      <c r="N624" s="960"/>
      <c r="O624" s="960"/>
      <c r="P624" s="960"/>
      <c r="Q624" s="960"/>
      <c r="R624" s="960"/>
      <c r="S624" s="962"/>
      <c r="T624" s="960"/>
      <c r="U624" s="962"/>
      <c r="V624" s="960"/>
      <c r="W624" s="960"/>
    </row>
    <row r="625" spans="1:23" ht="15.75" customHeight="1" x14ac:dyDescent="0.2">
      <c r="A625" s="958"/>
      <c r="B625" s="960"/>
      <c r="C625" s="960"/>
      <c r="D625" s="960"/>
      <c r="E625" s="960"/>
      <c r="F625" s="960"/>
      <c r="G625" s="960"/>
      <c r="H625" s="960"/>
      <c r="I625" s="960"/>
      <c r="J625" s="960"/>
      <c r="K625" s="960"/>
      <c r="L625" s="960"/>
      <c r="M625" s="960"/>
      <c r="N625" s="960"/>
      <c r="O625" s="960"/>
      <c r="P625" s="960"/>
      <c r="Q625" s="960"/>
      <c r="R625" s="960"/>
      <c r="S625" s="962"/>
      <c r="T625" s="960"/>
      <c r="U625" s="962"/>
      <c r="V625" s="960"/>
      <c r="W625" s="960"/>
    </row>
    <row r="626" spans="1:23" ht="15.75" customHeight="1" x14ac:dyDescent="0.2">
      <c r="A626" s="958"/>
      <c r="B626" s="960"/>
      <c r="C626" s="960"/>
      <c r="D626" s="960"/>
      <c r="E626" s="960"/>
      <c r="F626" s="960"/>
      <c r="G626" s="960"/>
      <c r="H626" s="960"/>
      <c r="I626" s="960"/>
      <c r="J626" s="960"/>
      <c r="K626" s="960"/>
      <c r="L626" s="960"/>
      <c r="M626" s="960"/>
      <c r="N626" s="960"/>
      <c r="O626" s="960"/>
      <c r="P626" s="960"/>
      <c r="Q626" s="960"/>
      <c r="R626" s="960"/>
      <c r="S626" s="962"/>
      <c r="T626" s="960"/>
      <c r="U626" s="962"/>
      <c r="V626" s="960"/>
      <c r="W626" s="960"/>
    </row>
    <row r="627" spans="1:23" ht="15.75" customHeight="1" x14ac:dyDescent="0.2">
      <c r="A627" s="958"/>
      <c r="B627" s="960"/>
      <c r="C627" s="960"/>
      <c r="D627" s="960"/>
      <c r="E627" s="960"/>
      <c r="F627" s="960"/>
      <c r="G627" s="960"/>
      <c r="H627" s="960"/>
      <c r="I627" s="960"/>
      <c r="J627" s="960"/>
      <c r="K627" s="960"/>
      <c r="L627" s="960"/>
      <c r="M627" s="960"/>
      <c r="N627" s="960"/>
      <c r="O627" s="960"/>
      <c r="P627" s="960"/>
      <c r="Q627" s="960"/>
      <c r="R627" s="960"/>
      <c r="S627" s="962"/>
      <c r="T627" s="960"/>
      <c r="U627" s="962"/>
      <c r="V627" s="960"/>
      <c r="W627" s="960"/>
    </row>
    <row r="628" spans="1:23" ht="15.75" customHeight="1" x14ac:dyDescent="0.2">
      <c r="A628" s="958"/>
      <c r="B628" s="960"/>
      <c r="C628" s="960"/>
      <c r="D628" s="960"/>
      <c r="E628" s="960"/>
      <c r="F628" s="960"/>
      <c r="G628" s="960"/>
      <c r="H628" s="960"/>
      <c r="I628" s="960"/>
      <c r="J628" s="960"/>
      <c r="K628" s="960"/>
      <c r="L628" s="960"/>
      <c r="M628" s="960"/>
      <c r="N628" s="960"/>
      <c r="O628" s="960"/>
      <c r="P628" s="960"/>
      <c r="Q628" s="960"/>
      <c r="R628" s="960"/>
      <c r="S628" s="962"/>
      <c r="T628" s="960"/>
      <c r="U628" s="962"/>
      <c r="V628" s="960"/>
      <c r="W628" s="960"/>
    </row>
    <row r="629" spans="1:23" ht="15.75" customHeight="1" x14ac:dyDescent="0.2">
      <c r="A629" s="958"/>
      <c r="B629" s="960"/>
      <c r="C629" s="960"/>
      <c r="D629" s="960"/>
      <c r="E629" s="960"/>
      <c r="F629" s="960"/>
      <c r="G629" s="960"/>
      <c r="H629" s="960"/>
      <c r="I629" s="960"/>
      <c r="J629" s="960"/>
      <c r="K629" s="960"/>
      <c r="L629" s="960"/>
      <c r="M629" s="960"/>
      <c r="N629" s="960"/>
      <c r="O629" s="960"/>
      <c r="P629" s="960"/>
      <c r="Q629" s="960"/>
      <c r="R629" s="960"/>
      <c r="S629" s="962"/>
      <c r="T629" s="960"/>
      <c r="U629" s="962"/>
      <c r="V629" s="960"/>
      <c r="W629" s="960"/>
    </row>
    <row r="630" spans="1:23" ht="15.75" customHeight="1" x14ac:dyDescent="0.2">
      <c r="A630" s="958"/>
      <c r="B630" s="960"/>
      <c r="C630" s="960"/>
      <c r="D630" s="960"/>
      <c r="E630" s="960"/>
      <c r="F630" s="960"/>
      <c r="G630" s="960"/>
      <c r="H630" s="960"/>
      <c r="I630" s="960"/>
      <c r="J630" s="960"/>
      <c r="K630" s="960"/>
      <c r="L630" s="960"/>
      <c r="M630" s="960"/>
      <c r="N630" s="960"/>
      <c r="O630" s="960"/>
      <c r="P630" s="960"/>
      <c r="Q630" s="960"/>
      <c r="R630" s="960"/>
      <c r="S630" s="962"/>
      <c r="T630" s="960"/>
      <c r="U630" s="962"/>
      <c r="V630" s="960"/>
      <c r="W630" s="960"/>
    </row>
    <row r="631" spans="1:23" ht="15.75" customHeight="1" x14ac:dyDescent="0.2">
      <c r="A631" s="958"/>
      <c r="B631" s="960"/>
      <c r="C631" s="960"/>
      <c r="D631" s="960"/>
      <c r="E631" s="960"/>
      <c r="F631" s="960"/>
      <c r="G631" s="960"/>
      <c r="H631" s="960"/>
      <c r="I631" s="960"/>
      <c r="J631" s="960"/>
      <c r="K631" s="960"/>
      <c r="L631" s="960"/>
      <c r="M631" s="960"/>
      <c r="N631" s="960"/>
      <c r="O631" s="960"/>
      <c r="P631" s="960"/>
      <c r="Q631" s="960"/>
      <c r="R631" s="960"/>
      <c r="S631" s="962"/>
      <c r="T631" s="960"/>
      <c r="U631" s="962"/>
      <c r="V631" s="960"/>
      <c r="W631" s="960"/>
    </row>
    <row r="632" spans="1:23" ht="15.75" customHeight="1" x14ac:dyDescent="0.2">
      <c r="A632" s="958"/>
      <c r="B632" s="960"/>
      <c r="C632" s="960"/>
      <c r="D632" s="960"/>
      <c r="E632" s="960"/>
      <c r="F632" s="960"/>
      <c r="G632" s="960"/>
      <c r="H632" s="960"/>
      <c r="I632" s="960"/>
      <c r="J632" s="960"/>
      <c r="K632" s="960"/>
      <c r="L632" s="960"/>
      <c r="M632" s="960"/>
      <c r="N632" s="960"/>
      <c r="O632" s="960"/>
      <c r="P632" s="960"/>
      <c r="Q632" s="960"/>
      <c r="R632" s="960"/>
      <c r="S632" s="962"/>
      <c r="T632" s="960"/>
      <c r="U632" s="962"/>
      <c r="V632" s="960"/>
      <c r="W632" s="960"/>
    </row>
    <row r="633" spans="1:23" ht="15.75" customHeight="1" x14ac:dyDescent="0.2">
      <c r="A633" s="958"/>
      <c r="B633" s="960"/>
      <c r="C633" s="960"/>
      <c r="D633" s="960"/>
      <c r="E633" s="960"/>
      <c r="F633" s="960"/>
      <c r="G633" s="960"/>
      <c r="H633" s="960"/>
      <c r="I633" s="960"/>
      <c r="J633" s="960"/>
      <c r="K633" s="960"/>
      <c r="L633" s="960"/>
      <c r="M633" s="960"/>
      <c r="N633" s="960"/>
      <c r="O633" s="960"/>
      <c r="P633" s="960"/>
      <c r="Q633" s="960"/>
      <c r="R633" s="960"/>
      <c r="S633" s="962"/>
      <c r="T633" s="960"/>
      <c r="U633" s="962"/>
      <c r="V633" s="960"/>
      <c r="W633" s="960"/>
    </row>
    <row r="634" spans="1:23" ht="15.75" customHeight="1" x14ac:dyDescent="0.2">
      <c r="A634" s="958"/>
      <c r="B634" s="960"/>
      <c r="C634" s="960"/>
      <c r="D634" s="960"/>
      <c r="E634" s="960"/>
      <c r="F634" s="960"/>
      <c r="G634" s="960"/>
      <c r="H634" s="960"/>
      <c r="I634" s="960"/>
      <c r="J634" s="960"/>
      <c r="K634" s="960"/>
      <c r="L634" s="960"/>
      <c r="M634" s="960"/>
      <c r="N634" s="960"/>
      <c r="O634" s="960"/>
      <c r="P634" s="960"/>
      <c r="Q634" s="960"/>
      <c r="R634" s="960"/>
      <c r="S634" s="962"/>
      <c r="T634" s="960"/>
      <c r="U634" s="962"/>
      <c r="V634" s="960"/>
      <c r="W634" s="960"/>
    </row>
    <row r="635" spans="1:23" ht="15.75" customHeight="1" x14ac:dyDescent="0.2">
      <c r="A635" s="958"/>
      <c r="B635" s="960"/>
      <c r="C635" s="960"/>
      <c r="D635" s="960"/>
      <c r="E635" s="960"/>
      <c r="F635" s="960"/>
      <c r="G635" s="960"/>
      <c r="H635" s="960"/>
      <c r="I635" s="960"/>
      <c r="J635" s="960"/>
      <c r="K635" s="960"/>
      <c r="L635" s="960"/>
      <c r="M635" s="960"/>
      <c r="N635" s="960"/>
      <c r="O635" s="960"/>
      <c r="P635" s="960"/>
      <c r="Q635" s="960"/>
      <c r="R635" s="960"/>
      <c r="S635" s="962"/>
      <c r="T635" s="960"/>
      <c r="U635" s="962"/>
      <c r="V635" s="960"/>
      <c r="W635" s="960"/>
    </row>
    <row r="636" spans="1:23" ht="15.75" customHeight="1" x14ac:dyDescent="0.2">
      <c r="A636" s="958"/>
      <c r="B636" s="960"/>
      <c r="C636" s="960"/>
      <c r="D636" s="960"/>
      <c r="E636" s="960"/>
      <c r="F636" s="960"/>
      <c r="G636" s="960"/>
      <c r="H636" s="960"/>
      <c r="I636" s="960"/>
      <c r="J636" s="960"/>
      <c r="K636" s="960"/>
      <c r="L636" s="960"/>
      <c r="M636" s="960"/>
      <c r="N636" s="960"/>
      <c r="O636" s="960"/>
      <c r="P636" s="960"/>
      <c r="Q636" s="960"/>
      <c r="R636" s="960"/>
      <c r="S636" s="962"/>
      <c r="T636" s="960"/>
      <c r="U636" s="962"/>
      <c r="V636" s="960"/>
      <c r="W636" s="960"/>
    </row>
    <row r="637" spans="1:23" ht="15.75" customHeight="1" x14ac:dyDescent="0.2">
      <c r="A637" s="958"/>
      <c r="B637" s="960"/>
      <c r="C637" s="960"/>
      <c r="D637" s="960"/>
      <c r="E637" s="960"/>
      <c r="F637" s="960"/>
      <c r="G637" s="960"/>
      <c r="H637" s="960"/>
      <c r="I637" s="960"/>
      <c r="J637" s="960"/>
      <c r="K637" s="960"/>
      <c r="L637" s="960"/>
      <c r="M637" s="960"/>
      <c r="N637" s="960"/>
      <c r="O637" s="960"/>
      <c r="P637" s="960"/>
      <c r="Q637" s="960"/>
      <c r="R637" s="960"/>
      <c r="S637" s="962"/>
      <c r="T637" s="960"/>
      <c r="U637" s="962"/>
      <c r="V637" s="960"/>
      <c r="W637" s="960"/>
    </row>
    <row r="638" spans="1:23" ht="15.75" customHeight="1" x14ac:dyDescent="0.2">
      <c r="A638" s="958"/>
      <c r="B638" s="960"/>
      <c r="C638" s="960"/>
      <c r="D638" s="960"/>
      <c r="E638" s="960"/>
      <c r="F638" s="960"/>
      <c r="G638" s="960"/>
      <c r="H638" s="960"/>
      <c r="I638" s="960"/>
      <c r="J638" s="960"/>
      <c r="K638" s="960"/>
      <c r="L638" s="960"/>
      <c r="M638" s="960"/>
      <c r="N638" s="960"/>
      <c r="O638" s="960"/>
      <c r="P638" s="960"/>
      <c r="Q638" s="960"/>
      <c r="R638" s="960"/>
      <c r="S638" s="962"/>
      <c r="T638" s="960"/>
      <c r="U638" s="962"/>
      <c r="V638" s="960"/>
      <c r="W638" s="960"/>
    </row>
    <row r="639" spans="1:23" ht="15.75" customHeight="1" x14ac:dyDescent="0.2">
      <c r="A639" s="958"/>
      <c r="B639" s="960"/>
      <c r="C639" s="960"/>
      <c r="D639" s="960"/>
      <c r="E639" s="960"/>
      <c r="F639" s="960"/>
      <c r="G639" s="960"/>
      <c r="H639" s="960"/>
      <c r="I639" s="960"/>
      <c r="J639" s="960"/>
      <c r="K639" s="960"/>
      <c r="L639" s="960"/>
      <c r="M639" s="960"/>
      <c r="N639" s="960"/>
      <c r="O639" s="960"/>
      <c r="P639" s="960"/>
      <c r="Q639" s="960"/>
      <c r="R639" s="960"/>
      <c r="S639" s="962"/>
      <c r="T639" s="960"/>
      <c r="U639" s="962"/>
      <c r="V639" s="960"/>
      <c r="W639" s="960"/>
    </row>
    <row r="640" spans="1:23" ht="15.75" customHeight="1" x14ac:dyDescent="0.2">
      <c r="A640" s="958"/>
      <c r="B640" s="960"/>
      <c r="C640" s="960"/>
      <c r="D640" s="960"/>
      <c r="E640" s="960"/>
      <c r="F640" s="960"/>
      <c r="G640" s="960"/>
      <c r="H640" s="960"/>
      <c r="I640" s="960"/>
      <c r="J640" s="960"/>
      <c r="K640" s="960"/>
      <c r="L640" s="960"/>
      <c r="M640" s="960"/>
      <c r="N640" s="960"/>
      <c r="O640" s="960"/>
      <c r="P640" s="960"/>
      <c r="Q640" s="960"/>
      <c r="R640" s="960"/>
      <c r="S640" s="962"/>
      <c r="T640" s="960"/>
      <c r="U640" s="962"/>
      <c r="V640" s="960"/>
      <c r="W640" s="960"/>
    </row>
    <row r="641" spans="1:23" ht="15.75" customHeight="1" x14ac:dyDescent="0.2">
      <c r="A641" s="958"/>
      <c r="B641" s="960"/>
      <c r="C641" s="960"/>
      <c r="D641" s="960"/>
      <c r="E641" s="960"/>
      <c r="F641" s="960"/>
      <c r="G641" s="960"/>
      <c r="H641" s="960"/>
      <c r="I641" s="960"/>
      <c r="J641" s="960"/>
      <c r="K641" s="960"/>
      <c r="L641" s="960"/>
      <c r="M641" s="960"/>
      <c r="N641" s="960"/>
      <c r="O641" s="960"/>
      <c r="P641" s="960"/>
      <c r="Q641" s="960"/>
      <c r="R641" s="960"/>
      <c r="S641" s="962"/>
      <c r="T641" s="960"/>
      <c r="U641" s="962"/>
      <c r="V641" s="960"/>
      <c r="W641" s="960"/>
    </row>
    <row r="642" spans="1:23" ht="15.75" customHeight="1" x14ac:dyDescent="0.2">
      <c r="A642" s="958"/>
      <c r="B642" s="960"/>
      <c r="C642" s="960"/>
      <c r="D642" s="960"/>
      <c r="E642" s="960"/>
      <c r="F642" s="960"/>
      <c r="G642" s="960"/>
      <c r="H642" s="960"/>
      <c r="I642" s="960"/>
      <c r="J642" s="960"/>
      <c r="K642" s="960"/>
      <c r="L642" s="960"/>
      <c r="M642" s="960"/>
      <c r="N642" s="960"/>
      <c r="O642" s="960"/>
      <c r="P642" s="960"/>
      <c r="Q642" s="960"/>
      <c r="R642" s="960"/>
      <c r="S642" s="962"/>
      <c r="T642" s="960"/>
      <c r="U642" s="962"/>
      <c r="V642" s="960"/>
      <c r="W642" s="960"/>
    </row>
    <row r="643" spans="1:23" ht="15.75" customHeight="1" x14ac:dyDescent="0.2">
      <c r="A643" s="958"/>
      <c r="B643" s="960"/>
      <c r="C643" s="960"/>
      <c r="D643" s="960"/>
      <c r="E643" s="960"/>
      <c r="F643" s="960"/>
      <c r="G643" s="960"/>
      <c r="H643" s="960"/>
      <c r="I643" s="960"/>
      <c r="J643" s="960"/>
      <c r="K643" s="960"/>
      <c r="L643" s="960"/>
      <c r="M643" s="960"/>
      <c r="N643" s="960"/>
      <c r="O643" s="960"/>
      <c r="P643" s="960"/>
      <c r="Q643" s="960"/>
      <c r="R643" s="960"/>
      <c r="S643" s="962"/>
      <c r="T643" s="960"/>
      <c r="U643" s="962"/>
      <c r="V643" s="960"/>
      <c r="W643" s="960"/>
    </row>
    <row r="644" spans="1:23" ht="15.75" customHeight="1" x14ac:dyDescent="0.2">
      <c r="A644" s="958"/>
      <c r="B644" s="960"/>
      <c r="C644" s="960"/>
      <c r="D644" s="960"/>
      <c r="E644" s="960"/>
      <c r="F644" s="960"/>
      <c r="G644" s="960"/>
      <c r="H644" s="960"/>
      <c r="I644" s="960"/>
      <c r="J644" s="960"/>
      <c r="K644" s="960"/>
      <c r="L644" s="960"/>
      <c r="M644" s="960"/>
      <c r="N644" s="960"/>
      <c r="O644" s="960"/>
      <c r="P644" s="960"/>
      <c r="Q644" s="960"/>
      <c r="R644" s="960"/>
      <c r="S644" s="962"/>
      <c r="T644" s="960"/>
      <c r="U644" s="962"/>
      <c r="V644" s="960"/>
      <c r="W644" s="960"/>
    </row>
    <row r="645" spans="1:23" ht="15.75" customHeight="1" x14ac:dyDescent="0.2">
      <c r="A645" s="958"/>
      <c r="B645" s="960"/>
      <c r="C645" s="960"/>
      <c r="D645" s="960"/>
      <c r="E645" s="960"/>
      <c r="F645" s="960"/>
      <c r="G645" s="960"/>
      <c r="H645" s="960"/>
      <c r="I645" s="960"/>
      <c r="J645" s="960"/>
      <c r="K645" s="960"/>
      <c r="L645" s="960"/>
      <c r="M645" s="960"/>
      <c r="N645" s="960"/>
      <c r="O645" s="960"/>
      <c r="P645" s="960"/>
      <c r="Q645" s="960"/>
      <c r="R645" s="960"/>
      <c r="S645" s="962"/>
      <c r="T645" s="960"/>
      <c r="U645" s="962"/>
      <c r="V645" s="960"/>
      <c r="W645" s="960"/>
    </row>
    <row r="646" spans="1:23" ht="15.75" customHeight="1" x14ac:dyDescent="0.2">
      <c r="A646" s="958"/>
      <c r="B646" s="960"/>
      <c r="C646" s="960"/>
      <c r="D646" s="960"/>
      <c r="E646" s="960"/>
      <c r="F646" s="960"/>
      <c r="G646" s="960"/>
      <c r="H646" s="960"/>
      <c r="I646" s="960"/>
      <c r="J646" s="960"/>
      <c r="K646" s="960"/>
      <c r="L646" s="960"/>
      <c r="M646" s="960"/>
      <c r="N646" s="960"/>
      <c r="O646" s="960"/>
      <c r="P646" s="960"/>
      <c r="Q646" s="960"/>
      <c r="R646" s="960"/>
      <c r="S646" s="962"/>
      <c r="T646" s="960"/>
      <c r="U646" s="962"/>
      <c r="V646" s="960"/>
      <c r="W646" s="960"/>
    </row>
    <row r="647" spans="1:23" ht="15.75" customHeight="1" x14ac:dyDescent="0.2">
      <c r="A647" s="958"/>
      <c r="B647" s="960"/>
      <c r="C647" s="960"/>
      <c r="D647" s="960"/>
      <c r="E647" s="960"/>
      <c r="F647" s="960"/>
      <c r="G647" s="960"/>
      <c r="H647" s="960"/>
      <c r="I647" s="960"/>
      <c r="J647" s="960"/>
      <c r="K647" s="960"/>
      <c r="L647" s="960"/>
      <c r="M647" s="960"/>
      <c r="N647" s="960"/>
      <c r="O647" s="960"/>
      <c r="P647" s="960"/>
      <c r="Q647" s="960"/>
      <c r="R647" s="960"/>
      <c r="S647" s="962"/>
      <c r="T647" s="960"/>
      <c r="U647" s="962"/>
      <c r="V647" s="960"/>
      <c r="W647" s="960"/>
    </row>
    <row r="648" spans="1:23" ht="15.75" customHeight="1" x14ac:dyDescent="0.2">
      <c r="A648" s="958"/>
      <c r="B648" s="960"/>
      <c r="C648" s="960"/>
      <c r="D648" s="960"/>
      <c r="E648" s="960"/>
      <c r="F648" s="960"/>
      <c r="G648" s="960"/>
      <c r="H648" s="960"/>
      <c r="I648" s="960"/>
      <c r="J648" s="960"/>
      <c r="K648" s="960"/>
      <c r="L648" s="960"/>
      <c r="M648" s="960"/>
      <c r="N648" s="960"/>
      <c r="O648" s="960"/>
      <c r="P648" s="960"/>
      <c r="Q648" s="960"/>
      <c r="R648" s="960"/>
      <c r="S648" s="962"/>
      <c r="T648" s="960"/>
      <c r="U648" s="962"/>
      <c r="V648" s="960"/>
      <c r="W648" s="960"/>
    </row>
    <row r="649" spans="1:23" ht="15.75" customHeight="1" x14ac:dyDescent="0.2">
      <c r="A649" s="958"/>
      <c r="B649" s="960"/>
      <c r="C649" s="960"/>
      <c r="D649" s="960"/>
      <c r="E649" s="960"/>
      <c r="F649" s="960"/>
      <c r="G649" s="960"/>
      <c r="H649" s="960"/>
      <c r="I649" s="960"/>
      <c r="J649" s="960"/>
      <c r="K649" s="960"/>
      <c r="L649" s="960"/>
      <c r="M649" s="960"/>
      <c r="N649" s="960"/>
      <c r="O649" s="960"/>
      <c r="P649" s="960"/>
      <c r="Q649" s="960"/>
      <c r="R649" s="960"/>
      <c r="S649" s="962"/>
      <c r="T649" s="960"/>
      <c r="U649" s="962"/>
      <c r="V649" s="960"/>
      <c r="W649" s="960"/>
    </row>
    <row r="650" spans="1:23" ht="15.75" customHeight="1" x14ac:dyDescent="0.2">
      <c r="A650" s="958"/>
      <c r="B650" s="960"/>
      <c r="C650" s="960"/>
      <c r="D650" s="960"/>
      <c r="E650" s="960"/>
      <c r="F650" s="960"/>
      <c r="G650" s="960"/>
      <c r="H650" s="960"/>
      <c r="I650" s="960"/>
      <c r="J650" s="960"/>
      <c r="K650" s="960"/>
      <c r="L650" s="960"/>
      <c r="M650" s="960"/>
      <c r="N650" s="960"/>
      <c r="O650" s="960"/>
      <c r="P650" s="960"/>
      <c r="Q650" s="960"/>
      <c r="R650" s="960"/>
      <c r="S650" s="962"/>
      <c r="T650" s="960"/>
      <c r="U650" s="962"/>
      <c r="V650" s="960"/>
      <c r="W650" s="960"/>
    </row>
    <row r="651" spans="1:23" ht="15.75" customHeight="1" x14ac:dyDescent="0.2">
      <c r="A651" s="958"/>
      <c r="B651" s="960"/>
      <c r="C651" s="960"/>
      <c r="D651" s="960"/>
      <c r="E651" s="960"/>
      <c r="F651" s="960"/>
      <c r="G651" s="960"/>
      <c r="H651" s="960"/>
      <c r="I651" s="960"/>
      <c r="J651" s="960"/>
      <c r="K651" s="960"/>
      <c r="L651" s="960"/>
      <c r="M651" s="960"/>
      <c r="N651" s="960"/>
      <c r="O651" s="960"/>
      <c r="P651" s="960"/>
      <c r="Q651" s="960"/>
      <c r="R651" s="960"/>
      <c r="S651" s="962"/>
      <c r="T651" s="960"/>
      <c r="U651" s="962"/>
      <c r="V651" s="960"/>
      <c r="W651" s="960"/>
    </row>
    <row r="652" spans="1:23" ht="15.75" customHeight="1" x14ac:dyDescent="0.2">
      <c r="A652" s="958"/>
      <c r="B652" s="960"/>
      <c r="C652" s="960"/>
      <c r="D652" s="960"/>
      <c r="E652" s="960"/>
      <c r="F652" s="960"/>
      <c r="G652" s="960"/>
      <c r="H652" s="960"/>
      <c r="I652" s="960"/>
      <c r="J652" s="960"/>
      <c r="K652" s="960"/>
      <c r="L652" s="960"/>
      <c r="M652" s="960"/>
      <c r="N652" s="960"/>
      <c r="O652" s="960"/>
      <c r="P652" s="960"/>
      <c r="Q652" s="960"/>
      <c r="R652" s="960"/>
      <c r="S652" s="962"/>
      <c r="T652" s="960"/>
      <c r="U652" s="962"/>
      <c r="V652" s="960"/>
      <c r="W652" s="960"/>
    </row>
    <row r="653" spans="1:23" ht="15.75" customHeight="1" x14ac:dyDescent="0.2">
      <c r="A653" s="958"/>
      <c r="B653" s="960"/>
      <c r="C653" s="960"/>
      <c r="D653" s="960"/>
      <c r="E653" s="960"/>
      <c r="F653" s="960"/>
      <c r="G653" s="960"/>
      <c r="H653" s="960"/>
      <c r="I653" s="960"/>
      <c r="J653" s="960"/>
      <c r="K653" s="960"/>
      <c r="L653" s="960"/>
      <c r="M653" s="960"/>
      <c r="N653" s="960"/>
      <c r="O653" s="960"/>
      <c r="P653" s="960"/>
      <c r="Q653" s="960"/>
      <c r="R653" s="960"/>
      <c r="S653" s="962"/>
      <c r="T653" s="960"/>
      <c r="U653" s="962"/>
      <c r="V653" s="960"/>
      <c r="W653" s="960"/>
    </row>
    <row r="654" spans="1:23" ht="15.75" customHeight="1" x14ac:dyDescent="0.2">
      <c r="A654" s="958"/>
      <c r="B654" s="960"/>
      <c r="C654" s="960"/>
      <c r="D654" s="960"/>
      <c r="E654" s="960"/>
      <c r="F654" s="960"/>
      <c r="G654" s="960"/>
      <c r="H654" s="960"/>
      <c r="I654" s="960"/>
      <c r="J654" s="960"/>
      <c r="K654" s="960"/>
      <c r="L654" s="960"/>
      <c r="M654" s="960"/>
      <c r="N654" s="960"/>
      <c r="O654" s="960"/>
      <c r="P654" s="960"/>
      <c r="Q654" s="960"/>
      <c r="R654" s="960"/>
      <c r="S654" s="962"/>
      <c r="T654" s="960"/>
      <c r="U654" s="962"/>
      <c r="V654" s="960"/>
      <c r="W654" s="960"/>
    </row>
    <row r="655" spans="1:23" ht="15.75" customHeight="1" x14ac:dyDescent="0.2">
      <c r="A655" s="958"/>
      <c r="B655" s="960"/>
      <c r="C655" s="960"/>
      <c r="D655" s="960"/>
      <c r="E655" s="960"/>
      <c r="F655" s="960"/>
      <c r="G655" s="960"/>
      <c r="H655" s="960"/>
      <c r="I655" s="960"/>
      <c r="J655" s="960"/>
      <c r="K655" s="960"/>
      <c r="L655" s="960"/>
      <c r="M655" s="960"/>
      <c r="N655" s="960"/>
      <c r="O655" s="960"/>
      <c r="P655" s="960"/>
      <c r="Q655" s="960"/>
      <c r="R655" s="960"/>
      <c r="S655" s="962"/>
      <c r="T655" s="960"/>
      <c r="U655" s="962"/>
      <c r="V655" s="960"/>
      <c r="W655" s="960"/>
    </row>
    <row r="656" spans="1:23" ht="15.75" customHeight="1" x14ac:dyDescent="0.2">
      <c r="A656" s="958"/>
      <c r="B656" s="960"/>
      <c r="C656" s="960"/>
      <c r="D656" s="960"/>
      <c r="E656" s="960"/>
      <c r="F656" s="960"/>
      <c r="G656" s="960"/>
      <c r="H656" s="960"/>
      <c r="I656" s="960"/>
      <c r="J656" s="960"/>
      <c r="K656" s="960"/>
      <c r="L656" s="960"/>
      <c r="M656" s="960"/>
      <c r="N656" s="960"/>
      <c r="O656" s="960"/>
      <c r="P656" s="960"/>
      <c r="Q656" s="960"/>
      <c r="R656" s="960"/>
      <c r="S656" s="962"/>
      <c r="T656" s="960"/>
      <c r="U656" s="962"/>
      <c r="V656" s="960"/>
      <c r="W656" s="960"/>
    </row>
    <row r="657" spans="1:23" ht="15.75" customHeight="1" x14ac:dyDescent="0.2">
      <c r="A657" s="958"/>
      <c r="B657" s="960"/>
      <c r="C657" s="960"/>
      <c r="D657" s="960"/>
      <c r="E657" s="960"/>
      <c r="F657" s="960"/>
      <c r="G657" s="960"/>
      <c r="H657" s="960"/>
      <c r="I657" s="960"/>
      <c r="J657" s="960"/>
      <c r="K657" s="960"/>
      <c r="L657" s="960"/>
      <c r="M657" s="960"/>
      <c r="N657" s="960"/>
      <c r="O657" s="960"/>
      <c r="P657" s="960"/>
      <c r="Q657" s="960"/>
      <c r="R657" s="960"/>
      <c r="S657" s="962"/>
      <c r="T657" s="960"/>
      <c r="U657" s="962"/>
      <c r="V657" s="960"/>
      <c r="W657" s="960"/>
    </row>
    <row r="658" spans="1:23" ht="15.75" customHeight="1" x14ac:dyDescent="0.2">
      <c r="A658" s="958"/>
      <c r="B658" s="960"/>
      <c r="C658" s="960"/>
      <c r="D658" s="960"/>
      <c r="E658" s="960"/>
      <c r="F658" s="960"/>
      <c r="G658" s="960"/>
      <c r="H658" s="960"/>
      <c r="I658" s="960"/>
      <c r="J658" s="960"/>
      <c r="K658" s="960"/>
      <c r="L658" s="960"/>
      <c r="M658" s="960"/>
      <c r="N658" s="960"/>
      <c r="O658" s="960"/>
      <c r="P658" s="960"/>
      <c r="Q658" s="960"/>
      <c r="R658" s="960"/>
      <c r="S658" s="962"/>
      <c r="T658" s="960"/>
      <c r="U658" s="962"/>
      <c r="V658" s="960"/>
      <c r="W658" s="960"/>
    </row>
    <row r="659" spans="1:23" ht="15.75" customHeight="1" x14ac:dyDescent="0.2">
      <c r="A659" s="958"/>
      <c r="B659" s="960"/>
      <c r="C659" s="960"/>
      <c r="D659" s="960"/>
      <c r="E659" s="960"/>
      <c r="F659" s="960"/>
      <c r="G659" s="960"/>
      <c r="H659" s="960"/>
      <c r="I659" s="960"/>
      <c r="J659" s="960"/>
      <c r="K659" s="960"/>
      <c r="L659" s="960"/>
      <c r="M659" s="960"/>
      <c r="N659" s="960"/>
      <c r="O659" s="960"/>
      <c r="P659" s="960"/>
      <c r="Q659" s="960"/>
      <c r="R659" s="960"/>
      <c r="S659" s="962"/>
      <c r="T659" s="960"/>
      <c r="U659" s="962"/>
      <c r="V659" s="960"/>
      <c r="W659" s="960"/>
    </row>
    <row r="660" spans="1:23" ht="15.75" customHeight="1" x14ac:dyDescent="0.2">
      <c r="A660" s="958"/>
      <c r="B660" s="960"/>
      <c r="C660" s="960"/>
      <c r="D660" s="960"/>
      <c r="E660" s="960"/>
      <c r="F660" s="960"/>
      <c r="G660" s="960"/>
      <c r="H660" s="960"/>
      <c r="I660" s="960"/>
      <c r="J660" s="960"/>
      <c r="K660" s="960"/>
      <c r="L660" s="960"/>
      <c r="M660" s="960"/>
      <c r="N660" s="960"/>
      <c r="O660" s="960"/>
      <c r="P660" s="960"/>
      <c r="Q660" s="960"/>
      <c r="R660" s="960"/>
      <c r="S660" s="962"/>
      <c r="T660" s="960"/>
      <c r="U660" s="962"/>
      <c r="V660" s="960"/>
      <c r="W660" s="960"/>
    </row>
    <row r="661" spans="1:23" ht="15.75" customHeight="1" x14ac:dyDescent="0.2">
      <c r="A661" s="958"/>
      <c r="B661" s="960"/>
      <c r="C661" s="960"/>
      <c r="D661" s="960"/>
      <c r="E661" s="960"/>
      <c r="F661" s="960"/>
      <c r="G661" s="960"/>
      <c r="H661" s="960"/>
      <c r="I661" s="960"/>
      <c r="J661" s="960"/>
      <c r="K661" s="960"/>
      <c r="L661" s="960"/>
      <c r="M661" s="960"/>
      <c r="N661" s="960"/>
      <c r="O661" s="960"/>
      <c r="P661" s="960"/>
      <c r="Q661" s="960"/>
      <c r="R661" s="960"/>
      <c r="S661" s="962"/>
      <c r="T661" s="960"/>
      <c r="U661" s="962"/>
      <c r="V661" s="960"/>
      <c r="W661" s="960"/>
    </row>
    <row r="662" spans="1:23" ht="15.75" customHeight="1" x14ac:dyDescent="0.2">
      <c r="A662" s="958"/>
      <c r="B662" s="960"/>
      <c r="C662" s="960"/>
      <c r="D662" s="960"/>
      <c r="E662" s="960"/>
      <c r="F662" s="960"/>
      <c r="G662" s="960"/>
      <c r="H662" s="960"/>
      <c r="I662" s="960"/>
      <c r="J662" s="960"/>
      <c r="K662" s="960"/>
      <c r="L662" s="960"/>
      <c r="M662" s="960"/>
      <c r="N662" s="960"/>
      <c r="O662" s="960"/>
      <c r="P662" s="960"/>
      <c r="Q662" s="960"/>
      <c r="R662" s="960"/>
      <c r="S662" s="962"/>
      <c r="T662" s="960"/>
      <c r="U662" s="962"/>
      <c r="V662" s="960"/>
      <c r="W662" s="960"/>
    </row>
    <row r="663" spans="1:23" ht="15.75" customHeight="1" x14ac:dyDescent="0.2">
      <c r="A663" s="958"/>
      <c r="B663" s="960"/>
      <c r="C663" s="960"/>
      <c r="D663" s="960"/>
      <c r="E663" s="960"/>
      <c r="F663" s="960"/>
      <c r="G663" s="960"/>
      <c r="H663" s="960"/>
      <c r="I663" s="960"/>
      <c r="J663" s="960"/>
      <c r="K663" s="960"/>
      <c r="L663" s="960"/>
      <c r="M663" s="960"/>
      <c r="N663" s="960"/>
      <c r="O663" s="960"/>
      <c r="P663" s="960"/>
      <c r="Q663" s="960"/>
      <c r="R663" s="960"/>
      <c r="S663" s="962"/>
      <c r="T663" s="960"/>
      <c r="U663" s="962"/>
      <c r="V663" s="960"/>
      <c r="W663" s="960"/>
    </row>
    <row r="664" spans="1:23" ht="15.75" customHeight="1" x14ac:dyDescent="0.2">
      <c r="A664" s="958"/>
      <c r="B664" s="960"/>
      <c r="C664" s="960"/>
      <c r="D664" s="960"/>
      <c r="E664" s="960"/>
      <c r="F664" s="960"/>
      <c r="G664" s="960"/>
      <c r="H664" s="960"/>
      <c r="I664" s="960"/>
      <c r="J664" s="960"/>
      <c r="K664" s="960"/>
      <c r="L664" s="960"/>
      <c r="M664" s="960"/>
      <c r="N664" s="960"/>
      <c r="O664" s="960"/>
      <c r="P664" s="960"/>
      <c r="Q664" s="960"/>
      <c r="R664" s="960"/>
      <c r="S664" s="962"/>
      <c r="T664" s="960"/>
      <c r="U664" s="962"/>
      <c r="V664" s="960"/>
      <c r="W664" s="960"/>
    </row>
    <row r="665" spans="1:23" ht="15.75" customHeight="1" x14ac:dyDescent="0.2">
      <c r="A665" s="958"/>
      <c r="B665" s="960"/>
      <c r="C665" s="960"/>
      <c r="D665" s="960"/>
      <c r="E665" s="960"/>
      <c r="F665" s="960"/>
      <c r="G665" s="960"/>
      <c r="H665" s="960"/>
      <c r="I665" s="960"/>
      <c r="J665" s="960"/>
      <c r="K665" s="960"/>
      <c r="L665" s="960"/>
      <c r="M665" s="960"/>
      <c r="N665" s="960"/>
      <c r="O665" s="960"/>
      <c r="P665" s="960"/>
      <c r="Q665" s="960"/>
      <c r="R665" s="960"/>
      <c r="S665" s="962"/>
      <c r="T665" s="960"/>
      <c r="U665" s="962"/>
      <c r="V665" s="960"/>
      <c r="W665" s="960"/>
    </row>
    <row r="666" spans="1:23" ht="15.75" customHeight="1" x14ac:dyDescent="0.2">
      <c r="A666" s="958"/>
      <c r="B666" s="960"/>
      <c r="C666" s="960"/>
      <c r="D666" s="960"/>
      <c r="E666" s="960"/>
      <c r="F666" s="960"/>
      <c r="G666" s="960"/>
      <c r="H666" s="960"/>
      <c r="I666" s="960"/>
      <c r="J666" s="960"/>
      <c r="K666" s="960"/>
      <c r="L666" s="960"/>
      <c r="M666" s="960"/>
      <c r="N666" s="960"/>
      <c r="O666" s="960"/>
      <c r="P666" s="960"/>
      <c r="Q666" s="960"/>
      <c r="R666" s="960"/>
      <c r="S666" s="962"/>
      <c r="T666" s="960"/>
      <c r="U666" s="962"/>
      <c r="V666" s="960"/>
      <c r="W666" s="960"/>
    </row>
    <row r="667" spans="1:23" ht="15.75" customHeight="1" x14ac:dyDescent="0.2">
      <c r="A667" s="958"/>
      <c r="B667" s="960"/>
      <c r="C667" s="960"/>
      <c r="D667" s="960"/>
      <c r="E667" s="960"/>
      <c r="F667" s="960"/>
      <c r="G667" s="960"/>
      <c r="H667" s="960"/>
      <c r="I667" s="960"/>
      <c r="J667" s="960"/>
      <c r="K667" s="960"/>
      <c r="L667" s="960"/>
      <c r="M667" s="960"/>
      <c r="N667" s="960"/>
      <c r="O667" s="960"/>
      <c r="P667" s="960"/>
      <c r="Q667" s="960"/>
      <c r="R667" s="960"/>
      <c r="S667" s="962"/>
      <c r="T667" s="960"/>
      <c r="U667" s="962"/>
      <c r="V667" s="960"/>
      <c r="W667" s="960"/>
    </row>
    <row r="668" spans="1:23" ht="15.75" customHeight="1" x14ac:dyDescent="0.2">
      <c r="A668" s="958"/>
      <c r="B668" s="960"/>
      <c r="C668" s="960"/>
      <c r="D668" s="960"/>
      <c r="E668" s="960"/>
      <c r="F668" s="960"/>
      <c r="G668" s="960"/>
      <c r="H668" s="960"/>
      <c r="I668" s="960"/>
      <c r="J668" s="960"/>
      <c r="K668" s="960"/>
      <c r="L668" s="960"/>
      <c r="M668" s="960"/>
      <c r="N668" s="960"/>
      <c r="O668" s="960"/>
      <c r="P668" s="960"/>
      <c r="Q668" s="960"/>
      <c r="R668" s="960"/>
      <c r="S668" s="962"/>
      <c r="T668" s="960"/>
      <c r="U668" s="962"/>
      <c r="V668" s="960"/>
      <c r="W668" s="960"/>
    </row>
    <row r="669" spans="1:23" ht="15.75" customHeight="1" x14ac:dyDescent="0.2">
      <c r="A669" s="958"/>
      <c r="B669" s="960"/>
      <c r="C669" s="960"/>
      <c r="D669" s="960"/>
      <c r="E669" s="960"/>
      <c r="F669" s="960"/>
      <c r="G669" s="960"/>
      <c r="H669" s="960"/>
      <c r="I669" s="960"/>
      <c r="J669" s="960"/>
      <c r="K669" s="960"/>
      <c r="L669" s="960"/>
      <c r="M669" s="960"/>
      <c r="N669" s="960"/>
      <c r="O669" s="960"/>
      <c r="P669" s="960"/>
      <c r="Q669" s="960"/>
      <c r="R669" s="960"/>
      <c r="S669" s="962"/>
      <c r="T669" s="960"/>
      <c r="U669" s="962"/>
      <c r="V669" s="960"/>
      <c r="W669" s="960"/>
    </row>
    <row r="670" spans="1:23" ht="15.75" customHeight="1" x14ac:dyDescent="0.2">
      <c r="A670" s="958"/>
      <c r="B670" s="960"/>
      <c r="C670" s="960"/>
      <c r="D670" s="960"/>
      <c r="E670" s="960"/>
      <c r="F670" s="960"/>
      <c r="G670" s="960"/>
      <c r="H670" s="960"/>
      <c r="I670" s="960"/>
      <c r="J670" s="960"/>
      <c r="K670" s="960"/>
      <c r="L670" s="960"/>
      <c r="M670" s="960"/>
      <c r="N670" s="960"/>
      <c r="O670" s="960"/>
      <c r="P670" s="960"/>
      <c r="Q670" s="960"/>
      <c r="R670" s="960"/>
      <c r="S670" s="962"/>
      <c r="T670" s="960"/>
      <c r="U670" s="962"/>
      <c r="V670" s="960"/>
      <c r="W670" s="960"/>
    </row>
    <row r="671" spans="1:23" ht="15.75" customHeight="1" x14ac:dyDescent="0.2">
      <c r="A671" s="958"/>
      <c r="B671" s="960"/>
      <c r="C671" s="960"/>
      <c r="D671" s="960"/>
      <c r="E671" s="960"/>
      <c r="F671" s="960"/>
      <c r="G671" s="960"/>
      <c r="H671" s="960"/>
      <c r="I671" s="960"/>
      <c r="J671" s="960"/>
      <c r="K671" s="960"/>
      <c r="L671" s="960"/>
      <c r="M671" s="960"/>
      <c r="N671" s="960"/>
      <c r="O671" s="960"/>
      <c r="P671" s="960"/>
      <c r="Q671" s="960"/>
      <c r="R671" s="960"/>
      <c r="S671" s="962"/>
      <c r="T671" s="960"/>
      <c r="U671" s="962"/>
      <c r="V671" s="960"/>
      <c r="W671" s="960"/>
    </row>
    <row r="672" spans="1:23" ht="15.75" customHeight="1" x14ac:dyDescent="0.2">
      <c r="A672" s="958"/>
      <c r="B672" s="960"/>
      <c r="C672" s="960"/>
      <c r="D672" s="960"/>
      <c r="E672" s="960"/>
      <c r="F672" s="960"/>
      <c r="G672" s="960"/>
      <c r="H672" s="960"/>
      <c r="I672" s="960"/>
      <c r="J672" s="960"/>
      <c r="K672" s="960"/>
      <c r="L672" s="960"/>
      <c r="M672" s="960"/>
      <c r="N672" s="960"/>
      <c r="O672" s="960"/>
      <c r="P672" s="960"/>
      <c r="Q672" s="960"/>
      <c r="R672" s="960"/>
      <c r="S672" s="962"/>
      <c r="T672" s="960"/>
      <c r="U672" s="962"/>
      <c r="V672" s="960"/>
      <c r="W672" s="960"/>
    </row>
    <row r="673" spans="1:23" ht="15.75" customHeight="1" x14ac:dyDescent="0.2">
      <c r="A673" s="958"/>
      <c r="B673" s="960"/>
      <c r="C673" s="960"/>
      <c r="D673" s="960"/>
      <c r="E673" s="960"/>
      <c r="F673" s="960"/>
      <c r="G673" s="960"/>
      <c r="H673" s="960"/>
      <c r="I673" s="960"/>
      <c r="J673" s="960"/>
      <c r="K673" s="960"/>
      <c r="L673" s="960"/>
      <c r="M673" s="960"/>
      <c r="N673" s="960"/>
      <c r="O673" s="960"/>
      <c r="P673" s="960"/>
      <c r="Q673" s="960"/>
      <c r="R673" s="960"/>
      <c r="S673" s="962"/>
      <c r="T673" s="960"/>
      <c r="U673" s="962"/>
      <c r="V673" s="960"/>
      <c r="W673" s="960"/>
    </row>
    <row r="674" spans="1:23" ht="15.75" customHeight="1" x14ac:dyDescent="0.2">
      <c r="A674" s="958"/>
      <c r="B674" s="960"/>
      <c r="C674" s="960"/>
      <c r="D674" s="960"/>
      <c r="E674" s="960"/>
      <c r="F674" s="960"/>
      <c r="G674" s="960"/>
      <c r="H674" s="960"/>
      <c r="I674" s="960"/>
      <c r="J674" s="960"/>
      <c r="K674" s="960"/>
      <c r="L674" s="960"/>
      <c r="M674" s="960"/>
      <c r="N674" s="960"/>
      <c r="O674" s="960"/>
      <c r="P674" s="960"/>
      <c r="Q674" s="960"/>
      <c r="R674" s="960"/>
      <c r="S674" s="962"/>
      <c r="T674" s="960"/>
      <c r="U674" s="962"/>
      <c r="V674" s="960"/>
      <c r="W674" s="960"/>
    </row>
    <row r="675" spans="1:23" ht="15.75" customHeight="1" x14ac:dyDescent="0.2">
      <c r="A675" s="958"/>
      <c r="B675" s="960"/>
      <c r="C675" s="960"/>
      <c r="D675" s="960"/>
      <c r="E675" s="960"/>
      <c r="F675" s="960"/>
      <c r="G675" s="960"/>
      <c r="H675" s="960"/>
      <c r="I675" s="960"/>
      <c r="J675" s="960"/>
      <c r="K675" s="960"/>
      <c r="L675" s="960"/>
      <c r="M675" s="960"/>
      <c r="N675" s="960"/>
      <c r="O675" s="960"/>
      <c r="P675" s="960"/>
      <c r="Q675" s="960"/>
      <c r="R675" s="960"/>
      <c r="S675" s="962"/>
      <c r="T675" s="960"/>
      <c r="U675" s="962"/>
      <c r="V675" s="960"/>
      <c r="W675" s="960"/>
    </row>
    <row r="676" spans="1:23" ht="15.75" customHeight="1" x14ac:dyDescent="0.2">
      <c r="A676" s="958"/>
      <c r="B676" s="960"/>
      <c r="C676" s="960"/>
      <c r="D676" s="960"/>
      <c r="E676" s="960"/>
      <c r="F676" s="960"/>
      <c r="G676" s="960"/>
      <c r="H676" s="960"/>
      <c r="I676" s="960"/>
      <c r="J676" s="960"/>
      <c r="K676" s="960"/>
      <c r="L676" s="960"/>
      <c r="M676" s="960"/>
      <c r="N676" s="960"/>
      <c r="O676" s="960"/>
      <c r="P676" s="960"/>
      <c r="Q676" s="960"/>
      <c r="R676" s="960"/>
      <c r="S676" s="962"/>
      <c r="T676" s="960"/>
      <c r="U676" s="962"/>
      <c r="V676" s="960"/>
      <c r="W676" s="960"/>
    </row>
    <row r="677" spans="1:23" ht="15.75" customHeight="1" x14ac:dyDescent="0.2">
      <c r="A677" s="958"/>
      <c r="B677" s="960"/>
      <c r="C677" s="960"/>
      <c r="D677" s="960"/>
      <c r="E677" s="960"/>
      <c r="F677" s="960"/>
      <c r="G677" s="960"/>
      <c r="H677" s="960"/>
      <c r="I677" s="960"/>
      <c r="J677" s="960"/>
      <c r="K677" s="960"/>
      <c r="L677" s="960"/>
      <c r="M677" s="960"/>
      <c r="N677" s="960"/>
      <c r="O677" s="960"/>
      <c r="P677" s="960"/>
      <c r="Q677" s="960"/>
      <c r="R677" s="960"/>
      <c r="S677" s="962"/>
      <c r="T677" s="960"/>
      <c r="U677" s="962"/>
      <c r="V677" s="960"/>
      <c r="W677" s="960"/>
    </row>
    <row r="678" spans="1:23" ht="15.75" customHeight="1" x14ac:dyDescent="0.2">
      <c r="A678" s="958"/>
      <c r="B678" s="960"/>
      <c r="C678" s="960"/>
      <c r="D678" s="960"/>
      <c r="E678" s="960"/>
      <c r="F678" s="960"/>
      <c r="G678" s="960"/>
      <c r="H678" s="960"/>
      <c r="I678" s="960"/>
      <c r="J678" s="960"/>
      <c r="K678" s="960"/>
      <c r="L678" s="960"/>
      <c r="M678" s="960"/>
      <c r="N678" s="960"/>
      <c r="O678" s="960"/>
      <c r="P678" s="960"/>
      <c r="Q678" s="960"/>
      <c r="R678" s="960"/>
      <c r="S678" s="962"/>
      <c r="T678" s="960"/>
      <c r="U678" s="962"/>
      <c r="V678" s="960"/>
      <c r="W678" s="960"/>
    </row>
    <row r="679" spans="1:23" ht="15.75" customHeight="1" x14ac:dyDescent="0.2">
      <c r="A679" s="958"/>
      <c r="B679" s="960"/>
      <c r="C679" s="960"/>
      <c r="D679" s="960"/>
      <c r="E679" s="960"/>
      <c r="F679" s="960"/>
      <c r="G679" s="960"/>
      <c r="H679" s="960"/>
      <c r="I679" s="960"/>
      <c r="J679" s="960"/>
      <c r="K679" s="960"/>
      <c r="L679" s="960"/>
      <c r="M679" s="960"/>
      <c r="N679" s="960"/>
      <c r="O679" s="960"/>
      <c r="P679" s="960"/>
      <c r="Q679" s="960"/>
      <c r="R679" s="960"/>
      <c r="S679" s="962"/>
      <c r="T679" s="960"/>
      <c r="U679" s="962"/>
      <c r="V679" s="960"/>
      <c r="W679" s="960"/>
    </row>
    <row r="680" spans="1:23" ht="15.75" customHeight="1" x14ac:dyDescent="0.2">
      <c r="A680" s="958"/>
      <c r="B680" s="960"/>
      <c r="C680" s="960"/>
      <c r="D680" s="960"/>
      <c r="E680" s="960"/>
      <c r="F680" s="960"/>
      <c r="G680" s="960"/>
      <c r="H680" s="960"/>
      <c r="I680" s="960"/>
      <c r="J680" s="960"/>
      <c r="K680" s="960"/>
      <c r="L680" s="960"/>
      <c r="M680" s="960"/>
      <c r="N680" s="960"/>
      <c r="O680" s="960"/>
      <c r="P680" s="960"/>
      <c r="Q680" s="960"/>
      <c r="R680" s="960"/>
      <c r="S680" s="962"/>
      <c r="T680" s="960"/>
      <c r="U680" s="962"/>
      <c r="V680" s="960"/>
      <c r="W680" s="960"/>
    </row>
    <row r="681" spans="1:23" ht="15.75" customHeight="1" x14ac:dyDescent="0.2">
      <c r="A681" s="958"/>
      <c r="B681" s="960"/>
      <c r="C681" s="960"/>
      <c r="D681" s="960"/>
      <c r="E681" s="960"/>
      <c r="F681" s="960"/>
      <c r="G681" s="960"/>
      <c r="H681" s="960"/>
      <c r="I681" s="960"/>
      <c r="J681" s="960"/>
      <c r="K681" s="960"/>
      <c r="L681" s="960"/>
      <c r="M681" s="960"/>
      <c r="N681" s="960"/>
      <c r="O681" s="960"/>
      <c r="P681" s="960"/>
      <c r="Q681" s="960"/>
      <c r="R681" s="960"/>
      <c r="S681" s="962"/>
      <c r="T681" s="960"/>
      <c r="U681" s="962"/>
      <c r="V681" s="960"/>
      <c r="W681" s="960"/>
    </row>
    <row r="682" spans="1:23" ht="15.75" customHeight="1" x14ac:dyDescent="0.2">
      <c r="A682" s="958"/>
      <c r="B682" s="960"/>
      <c r="C682" s="960"/>
      <c r="D682" s="960"/>
      <c r="E682" s="960"/>
      <c r="F682" s="960"/>
      <c r="G682" s="960"/>
      <c r="H682" s="960"/>
      <c r="I682" s="960"/>
      <c r="J682" s="960"/>
      <c r="K682" s="960"/>
      <c r="L682" s="960"/>
      <c r="M682" s="960"/>
      <c r="N682" s="960"/>
      <c r="O682" s="960"/>
      <c r="P682" s="960"/>
      <c r="Q682" s="960"/>
      <c r="R682" s="960"/>
      <c r="S682" s="962"/>
      <c r="T682" s="960"/>
      <c r="U682" s="962"/>
      <c r="V682" s="960"/>
      <c r="W682" s="960"/>
    </row>
    <row r="683" spans="1:23" ht="15.75" customHeight="1" x14ac:dyDescent="0.2">
      <c r="A683" s="958"/>
      <c r="B683" s="960"/>
      <c r="C683" s="960"/>
      <c r="D683" s="960"/>
      <c r="E683" s="960"/>
      <c r="F683" s="960"/>
      <c r="G683" s="960"/>
      <c r="H683" s="960"/>
      <c r="I683" s="960"/>
      <c r="J683" s="960"/>
      <c r="K683" s="960"/>
      <c r="L683" s="960"/>
      <c r="M683" s="960"/>
      <c r="N683" s="960"/>
      <c r="O683" s="960"/>
      <c r="P683" s="960"/>
      <c r="Q683" s="960"/>
      <c r="R683" s="960"/>
      <c r="S683" s="962"/>
      <c r="T683" s="960"/>
      <c r="U683" s="962"/>
      <c r="V683" s="960"/>
      <c r="W683" s="960"/>
    </row>
    <row r="684" spans="1:23" ht="15.75" customHeight="1" x14ac:dyDescent="0.2">
      <c r="A684" s="958"/>
      <c r="B684" s="960"/>
      <c r="C684" s="960"/>
      <c r="D684" s="960"/>
      <c r="E684" s="960"/>
      <c r="F684" s="960"/>
      <c r="G684" s="960"/>
      <c r="H684" s="960"/>
      <c r="I684" s="960"/>
      <c r="J684" s="960"/>
      <c r="K684" s="960"/>
      <c r="L684" s="960"/>
      <c r="M684" s="960"/>
      <c r="N684" s="960"/>
      <c r="O684" s="960"/>
      <c r="P684" s="960"/>
      <c r="Q684" s="960"/>
      <c r="R684" s="960"/>
      <c r="S684" s="962"/>
      <c r="T684" s="960"/>
      <c r="U684" s="962"/>
      <c r="V684" s="960"/>
      <c r="W684" s="960"/>
    </row>
    <row r="685" spans="1:23" ht="15.75" customHeight="1" x14ac:dyDescent="0.2">
      <c r="A685" s="958"/>
      <c r="B685" s="960"/>
      <c r="C685" s="960"/>
      <c r="D685" s="960"/>
      <c r="E685" s="960"/>
      <c r="F685" s="960"/>
      <c r="G685" s="960"/>
      <c r="H685" s="960"/>
      <c r="I685" s="960"/>
      <c r="J685" s="960"/>
      <c r="K685" s="960"/>
      <c r="L685" s="960"/>
      <c r="M685" s="960"/>
      <c r="N685" s="960"/>
      <c r="O685" s="960"/>
      <c r="P685" s="960"/>
      <c r="Q685" s="960"/>
      <c r="R685" s="960"/>
      <c r="S685" s="962"/>
      <c r="T685" s="960"/>
      <c r="U685" s="962"/>
      <c r="V685" s="960"/>
      <c r="W685" s="960"/>
    </row>
    <row r="686" spans="1:23" ht="15.75" customHeight="1" x14ac:dyDescent="0.2">
      <c r="A686" s="958"/>
      <c r="B686" s="960"/>
      <c r="C686" s="960"/>
      <c r="D686" s="960"/>
      <c r="E686" s="960"/>
      <c r="F686" s="960"/>
      <c r="G686" s="960"/>
      <c r="H686" s="960"/>
      <c r="I686" s="960"/>
      <c r="J686" s="960"/>
      <c r="K686" s="960"/>
      <c r="L686" s="960"/>
      <c r="M686" s="960"/>
      <c r="N686" s="960"/>
      <c r="O686" s="960"/>
      <c r="P686" s="960"/>
      <c r="Q686" s="960"/>
      <c r="R686" s="960"/>
      <c r="S686" s="962"/>
      <c r="T686" s="960"/>
      <c r="U686" s="962"/>
      <c r="V686" s="960"/>
      <c r="W686" s="960"/>
    </row>
    <row r="687" spans="1:23" ht="15.75" customHeight="1" x14ac:dyDescent="0.2">
      <c r="A687" s="958"/>
      <c r="B687" s="960"/>
      <c r="C687" s="960"/>
      <c r="D687" s="960"/>
      <c r="E687" s="960"/>
      <c r="F687" s="960"/>
      <c r="G687" s="960"/>
      <c r="H687" s="960"/>
      <c r="I687" s="960"/>
      <c r="J687" s="960"/>
      <c r="K687" s="960"/>
      <c r="L687" s="960"/>
      <c r="M687" s="960"/>
      <c r="N687" s="960"/>
      <c r="O687" s="960"/>
      <c r="P687" s="960"/>
      <c r="Q687" s="960"/>
      <c r="R687" s="960"/>
      <c r="S687" s="962"/>
      <c r="T687" s="960"/>
      <c r="U687" s="962"/>
      <c r="V687" s="960"/>
      <c r="W687" s="960"/>
    </row>
    <row r="688" spans="1:23" ht="15.75" customHeight="1" x14ac:dyDescent="0.2">
      <c r="A688" s="958"/>
      <c r="B688" s="960"/>
      <c r="C688" s="960"/>
      <c r="D688" s="960"/>
      <c r="E688" s="960"/>
      <c r="F688" s="960"/>
      <c r="G688" s="960"/>
      <c r="H688" s="960"/>
      <c r="I688" s="960"/>
      <c r="J688" s="960"/>
      <c r="K688" s="960"/>
      <c r="L688" s="960"/>
      <c r="M688" s="960"/>
      <c r="N688" s="960"/>
      <c r="O688" s="960"/>
      <c r="P688" s="960"/>
      <c r="Q688" s="960"/>
      <c r="R688" s="960"/>
      <c r="S688" s="962"/>
      <c r="T688" s="960"/>
      <c r="U688" s="962"/>
      <c r="V688" s="960"/>
      <c r="W688" s="960"/>
    </row>
    <row r="689" spans="1:23" ht="15.75" customHeight="1" x14ac:dyDescent="0.2">
      <c r="A689" s="958"/>
      <c r="B689" s="960"/>
      <c r="C689" s="960"/>
      <c r="D689" s="960"/>
      <c r="E689" s="960"/>
      <c r="F689" s="960"/>
      <c r="G689" s="960"/>
      <c r="H689" s="960"/>
      <c r="I689" s="960"/>
      <c r="J689" s="960"/>
      <c r="K689" s="960"/>
      <c r="L689" s="960"/>
      <c r="M689" s="960"/>
      <c r="N689" s="960"/>
      <c r="O689" s="960"/>
      <c r="P689" s="960"/>
      <c r="Q689" s="960"/>
      <c r="R689" s="960"/>
      <c r="S689" s="962"/>
      <c r="T689" s="960"/>
      <c r="U689" s="962"/>
      <c r="V689" s="960"/>
      <c r="W689" s="960"/>
    </row>
    <row r="690" spans="1:23" ht="15.75" customHeight="1" x14ac:dyDescent="0.2">
      <c r="A690" s="958"/>
      <c r="B690" s="960"/>
      <c r="C690" s="960"/>
      <c r="D690" s="960"/>
      <c r="E690" s="960"/>
      <c r="F690" s="960"/>
      <c r="G690" s="960"/>
      <c r="H690" s="960"/>
      <c r="I690" s="960"/>
      <c r="J690" s="960"/>
      <c r="K690" s="960"/>
      <c r="L690" s="960"/>
      <c r="M690" s="960"/>
      <c r="N690" s="960"/>
      <c r="O690" s="960"/>
      <c r="P690" s="960"/>
      <c r="Q690" s="960"/>
      <c r="R690" s="960"/>
      <c r="S690" s="962"/>
      <c r="T690" s="960"/>
      <c r="U690" s="962"/>
      <c r="V690" s="960"/>
      <c r="W690" s="960"/>
    </row>
    <row r="691" spans="1:23" ht="15.75" customHeight="1" x14ac:dyDescent="0.2">
      <c r="A691" s="958"/>
      <c r="B691" s="960"/>
      <c r="C691" s="960"/>
      <c r="D691" s="960"/>
      <c r="E691" s="960"/>
      <c r="F691" s="960"/>
      <c r="G691" s="960"/>
      <c r="H691" s="960"/>
      <c r="I691" s="960"/>
      <c r="J691" s="960"/>
      <c r="K691" s="960"/>
      <c r="L691" s="960"/>
      <c r="M691" s="960"/>
      <c r="N691" s="960"/>
      <c r="O691" s="960"/>
      <c r="P691" s="960"/>
      <c r="Q691" s="960"/>
      <c r="R691" s="960"/>
      <c r="S691" s="962"/>
      <c r="T691" s="960"/>
      <c r="U691" s="962"/>
      <c r="V691" s="960"/>
      <c r="W691" s="960"/>
    </row>
    <row r="692" spans="1:23" ht="15.75" customHeight="1" x14ac:dyDescent="0.2">
      <c r="A692" s="958"/>
      <c r="B692" s="960"/>
      <c r="C692" s="960"/>
      <c r="D692" s="960"/>
      <c r="E692" s="960"/>
      <c r="F692" s="960"/>
      <c r="G692" s="960"/>
      <c r="H692" s="960"/>
      <c r="I692" s="960"/>
      <c r="J692" s="960"/>
      <c r="K692" s="960"/>
      <c r="L692" s="960"/>
      <c r="M692" s="960"/>
      <c r="N692" s="960"/>
      <c r="O692" s="960"/>
      <c r="P692" s="960"/>
      <c r="Q692" s="960"/>
      <c r="R692" s="960"/>
      <c r="S692" s="962"/>
      <c r="T692" s="960"/>
      <c r="U692" s="962"/>
      <c r="V692" s="960"/>
      <c r="W692" s="960"/>
    </row>
    <row r="693" spans="1:23" ht="15.75" customHeight="1" x14ac:dyDescent="0.2">
      <c r="A693" s="958"/>
      <c r="B693" s="960"/>
      <c r="C693" s="960"/>
      <c r="D693" s="960"/>
      <c r="E693" s="960"/>
      <c r="F693" s="960"/>
      <c r="G693" s="960"/>
      <c r="H693" s="960"/>
      <c r="I693" s="960"/>
      <c r="J693" s="960"/>
      <c r="K693" s="960"/>
      <c r="L693" s="960"/>
      <c r="M693" s="960"/>
      <c r="N693" s="960"/>
      <c r="O693" s="960"/>
      <c r="P693" s="960"/>
      <c r="Q693" s="960"/>
      <c r="R693" s="960"/>
      <c r="S693" s="962"/>
      <c r="T693" s="960"/>
      <c r="U693" s="962"/>
      <c r="V693" s="960"/>
      <c r="W693" s="960"/>
    </row>
    <row r="694" spans="1:23" ht="15.75" customHeight="1" x14ac:dyDescent="0.2">
      <c r="A694" s="958"/>
      <c r="B694" s="960"/>
      <c r="C694" s="960"/>
      <c r="D694" s="960"/>
      <c r="E694" s="960"/>
      <c r="F694" s="960"/>
      <c r="G694" s="960"/>
      <c r="H694" s="960"/>
      <c r="I694" s="960"/>
      <c r="J694" s="960"/>
      <c r="K694" s="960"/>
      <c r="L694" s="960"/>
      <c r="M694" s="960"/>
      <c r="N694" s="960"/>
      <c r="O694" s="960"/>
      <c r="P694" s="960"/>
      <c r="Q694" s="960"/>
      <c r="R694" s="960"/>
      <c r="S694" s="962"/>
      <c r="T694" s="960"/>
      <c r="U694" s="962"/>
      <c r="V694" s="960"/>
      <c r="W694" s="960"/>
    </row>
    <row r="695" spans="1:23" ht="15.75" customHeight="1" x14ac:dyDescent="0.2">
      <c r="A695" s="958"/>
      <c r="B695" s="960"/>
      <c r="C695" s="960"/>
      <c r="D695" s="960"/>
      <c r="E695" s="960"/>
      <c r="F695" s="960"/>
      <c r="G695" s="960"/>
      <c r="H695" s="960"/>
      <c r="I695" s="960"/>
      <c r="J695" s="960"/>
      <c r="K695" s="960"/>
      <c r="L695" s="960"/>
      <c r="M695" s="960"/>
      <c r="N695" s="960"/>
      <c r="O695" s="960"/>
      <c r="P695" s="960"/>
      <c r="Q695" s="960"/>
      <c r="R695" s="960"/>
      <c r="S695" s="962"/>
      <c r="T695" s="960"/>
      <c r="U695" s="962"/>
      <c r="V695" s="960"/>
      <c r="W695" s="960"/>
    </row>
    <row r="696" spans="1:23" ht="15.75" customHeight="1" x14ac:dyDescent="0.2">
      <c r="A696" s="958"/>
      <c r="B696" s="960"/>
      <c r="C696" s="960"/>
      <c r="D696" s="960"/>
      <c r="E696" s="960"/>
      <c r="F696" s="960"/>
      <c r="G696" s="960"/>
      <c r="H696" s="960"/>
      <c r="I696" s="960"/>
      <c r="J696" s="960"/>
      <c r="K696" s="960"/>
      <c r="L696" s="960"/>
      <c r="M696" s="960"/>
      <c r="N696" s="960"/>
      <c r="O696" s="960"/>
      <c r="P696" s="960"/>
      <c r="Q696" s="960"/>
      <c r="R696" s="960"/>
      <c r="S696" s="962"/>
      <c r="T696" s="960"/>
      <c r="U696" s="962"/>
      <c r="V696" s="960"/>
      <c r="W696" s="960"/>
    </row>
    <row r="697" spans="1:23" ht="15.75" customHeight="1" x14ac:dyDescent="0.2">
      <c r="A697" s="958"/>
      <c r="B697" s="960"/>
      <c r="C697" s="960"/>
      <c r="D697" s="960"/>
      <c r="E697" s="960"/>
      <c r="F697" s="960"/>
      <c r="G697" s="960"/>
      <c r="H697" s="960"/>
      <c r="I697" s="960"/>
      <c r="J697" s="960"/>
      <c r="K697" s="960"/>
      <c r="L697" s="960"/>
      <c r="M697" s="960"/>
      <c r="N697" s="960"/>
      <c r="O697" s="960"/>
      <c r="P697" s="960"/>
      <c r="Q697" s="960"/>
      <c r="R697" s="960"/>
      <c r="S697" s="962"/>
      <c r="T697" s="960"/>
      <c r="U697" s="962"/>
      <c r="V697" s="960"/>
      <c r="W697" s="960"/>
    </row>
    <row r="698" spans="1:23" ht="15.75" customHeight="1" x14ac:dyDescent="0.2">
      <c r="A698" s="958"/>
      <c r="B698" s="960"/>
      <c r="C698" s="960"/>
      <c r="D698" s="960"/>
      <c r="E698" s="960"/>
      <c r="F698" s="960"/>
      <c r="G698" s="960"/>
      <c r="H698" s="960"/>
      <c r="I698" s="960"/>
      <c r="J698" s="960"/>
      <c r="K698" s="960"/>
      <c r="L698" s="960"/>
      <c r="M698" s="960"/>
      <c r="N698" s="960"/>
      <c r="O698" s="960"/>
      <c r="P698" s="960"/>
      <c r="Q698" s="960"/>
      <c r="R698" s="960"/>
      <c r="S698" s="962"/>
      <c r="T698" s="960"/>
      <c r="U698" s="962"/>
      <c r="V698" s="960"/>
      <c r="W698" s="960"/>
    </row>
    <row r="699" spans="1:23" ht="15.75" customHeight="1" x14ac:dyDescent="0.2">
      <c r="A699" s="958"/>
      <c r="B699" s="960"/>
      <c r="C699" s="960"/>
      <c r="D699" s="960"/>
      <c r="E699" s="960"/>
      <c r="F699" s="960"/>
      <c r="G699" s="960"/>
      <c r="H699" s="960"/>
      <c r="I699" s="960"/>
      <c r="J699" s="960"/>
      <c r="K699" s="960"/>
      <c r="L699" s="960"/>
      <c r="M699" s="960"/>
      <c r="N699" s="960"/>
      <c r="O699" s="960"/>
      <c r="P699" s="960"/>
      <c r="Q699" s="960"/>
      <c r="R699" s="960"/>
      <c r="S699" s="962"/>
      <c r="T699" s="960"/>
      <c r="U699" s="962"/>
      <c r="V699" s="960"/>
      <c r="W699" s="960"/>
    </row>
    <row r="700" spans="1:23" ht="15.75" customHeight="1" x14ac:dyDescent="0.2">
      <c r="A700" s="958"/>
      <c r="B700" s="960"/>
      <c r="C700" s="960"/>
      <c r="D700" s="960"/>
      <c r="E700" s="960"/>
      <c r="F700" s="960"/>
      <c r="G700" s="960"/>
      <c r="H700" s="960"/>
      <c r="I700" s="960"/>
      <c r="J700" s="960"/>
      <c r="K700" s="960"/>
      <c r="L700" s="960"/>
      <c r="M700" s="960"/>
      <c r="N700" s="960"/>
      <c r="O700" s="960"/>
      <c r="P700" s="960"/>
      <c r="Q700" s="960"/>
      <c r="R700" s="960"/>
      <c r="S700" s="962"/>
      <c r="T700" s="960"/>
      <c r="U700" s="962"/>
      <c r="V700" s="960"/>
      <c r="W700" s="960"/>
    </row>
    <row r="701" spans="1:23" ht="15.75" customHeight="1" x14ac:dyDescent="0.2">
      <c r="A701" s="958"/>
      <c r="B701" s="960"/>
      <c r="C701" s="960"/>
      <c r="D701" s="960"/>
      <c r="E701" s="960"/>
      <c r="F701" s="960"/>
      <c r="G701" s="960"/>
      <c r="H701" s="960"/>
      <c r="I701" s="960"/>
      <c r="J701" s="960"/>
      <c r="K701" s="960"/>
      <c r="L701" s="960"/>
      <c r="M701" s="960"/>
      <c r="N701" s="960"/>
      <c r="O701" s="960"/>
      <c r="P701" s="960"/>
      <c r="Q701" s="960"/>
      <c r="R701" s="960"/>
      <c r="S701" s="962"/>
      <c r="T701" s="960"/>
      <c r="U701" s="962"/>
      <c r="V701" s="960"/>
      <c r="W701" s="960"/>
    </row>
    <row r="702" spans="1:23" ht="15.75" customHeight="1" x14ac:dyDescent="0.2">
      <c r="A702" s="958"/>
      <c r="B702" s="960"/>
      <c r="C702" s="960"/>
      <c r="D702" s="960"/>
      <c r="E702" s="960"/>
      <c r="F702" s="960"/>
      <c r="G702" s="960"/>
      <c r="H702" s="960"/>
      <c r="I702" s="960"/>
      <c r="J702" s="960"/>
      <c r="K702" s="960"/>
      <c r="L702" s="960"/>
      <c r="M702" s="960"/>
      <c r="N702" s="960"/>
      <c r="O702" s="960"/>
      <c r="P702" s="960"/>
      <c r="Q702" s="960"/>
      <c r="R702" s="960"/>
      <c r="S702" s="962"/>
      <c r="T702" s="960"/>
      <c r="U702" s="962"/>
      <c r="V702" s="960"/>
      <c r="W702" s="960"/>
    </row>
    <row r="703" spans="1:23" ht="15.75" customHeight="1" x14ac:dyDescent="0.2">
      <c r="A703" s="958"/>
      <c r="B703" s="960"/>
      <c r="C703" s="960"/>
      <c r="D703" s="960"/>
      <c r="E703" s="960"/>
      <c r="F703" s="960"/>
      <c r="G703" s="960"/>
      <c r="H703" s="960"/>
      <c r="I703" s="960"/>
      <c r="J703" s="960"/>
      <c r="K703" s="960"/>
      <c r="L703" s="960"/>
      <c r="M703" s="960"/>
      <c r="N703" s="960"/>
      <c r="O703" s="960"/>
      <c r="P703" s="960"/>
      <c r="Q703" s="960"/>
      <c r="R703" s="960"/>
      <c r="S703" s="962"/>
      <c r="T703" s="960"/>
      <c r="U703" s="962"/>
      <c r="V703" s="960"/>
      <c r="W703" s="960"/>
    </row>
    <row r="704" spans="1:23" ht="15.75" customHeight="1" x14ac:dyDescent="0.2">
      <c r="A704" s="958"/>
      <c r="B704" s="960"/>
      <c r="C704" s="960"/>
      <c r="D704" s="960"/>
      <c r="E704" s="960"/>
      <c r="F704" s="960"/>
      <c r="G704" s="960"/>
      <c r="H704" s="960"/>
      <c r="I704" s="960"/>
      <c r="J704" s="960"/>
      <c r="K704" s="960"/>
      <c r="L704" s="960"/>
      <c r="M704" s="960"/>
      <c r="N704" s="960"/>
      <c r="O704" s="960"/>
      <c r="P704" s="960"/>
      <c r="Q704" s="960"/>
      <c r="R704" s="960"/>
      <c r="S704" s="962"/>
      <c r="T704" s="960"/>
      <c r="U704" s="962"/>
      <c r="V704" s="960"/>
      <c r="W704" s="960"/>
    </row>
    <row r="705" spans="1:23" ht="15.75" customHeight="1" x14ac:dyDescent="0.2">
      <c r="A705" s="958"/>
      <c r="B705" s="960"/>
      <c r="C705" s="960"/>
      <c r="D705" s="960"/>
      <c r="E705" s="960"/>
      <c r="F705" s="960"/>
      <c r="G705" s="960"/>
      <c r="H705" s="960"/>
      <c r="I705" s="960"/>
      <c r="J705" s="960"/>
      <c r="K705" s="960"/>
      <c r="L705" s="960"/>
      <c r="M705" s="960"/>
      <c r="N705" s="960"/>
      <c r="O705" s="960"/>
      <c r="P705" s="960"/>
      <c r="Q705" s="960"/>
      <c r="R705" s="960"/>
      <c r="S705" s="962"/>
      <c r="T705" s="960"/>
      <c r="U705" s="962"/>
      <c r="V705" s="960"/>
      <c r="W705" s="960"/>
    </row>
    <row r="706" spans="1:23" ht="15.75" customHeight="1" x14ac:dyDescent="0.2">
      <c r="A706" s="958"/>
      <c r="B706" s="960"/>
      <c r="C706" s="960"/>
      <c r="D706" s="960"/>
      <c r="E706" s="960"/>
      <c r="F706" s="960"/>
      <c r="G706" s="960"/>
      <c r="H706" s="960"/>
      <c r="I706" s="960"/>
      <c r="J706" s="960"/>
      <c r="K706" s="960"/>
      <c r="L706" s="960"/>
      <c r="M706" s="960"/>
      <c r="N706" s="960"/>
      <c r="O706" s="960"/>
      <c r="P706" s="960"/>
      <c r="Q706" s="960"/>
      <c r="R706" s="960"/>
      <c r="S706" s="962"/>
      <c r="T706" s="960"/>
      <c r="U706" s="962"/>
      <c r="V706" s="960"/>
      <c r="W706" s="960"/>
    </row>
    <row r="707" spans="1:23" ht="15.75" customHeight="1" x14ac:dyDescent="0.2">
      <c r="A707" s="958"/>
      <c r="B707" s="960"/>
      <c r="C707" s="960"/>
      <c r="D707" s="960"/>
      <c r="E707" s="960"/>
      <c r="F707" s="960"/>
      <c r="G707" s="960"/>
      <c r="H707" s="960"/>
      <c r="I707" s="960"/>
      <c r="J707" s="960"/>
      <c r="K707" s="960"/>
      <c r="L707" s="960"/>
      <c r="M707" s="960"/>
      <c r="N707" s="960"/>
      <c r="O707" s="960"/>
      <c r="P707" s="960"/>
      <c r="Q707" s="960"/>
      <c r="R707" s="960"/>
      <c r="S707" s="962"/>
      <c r="T707" s="960"/>
      <c r="U707" s="962"/>
      <c r="V707" s="960"/>
      <c r="W707" s="960"/>
    </row>
    <row r="708" spans="1:23" ht="15.75" customHeight="1" x14ac:dyDescent="0.2">
      <c r="A708" s="958"/>
      <c r="B708" s="960"/>
      <c r="C708" s="960"/>
      <c r="D708" s="960"/>
      <c r="E708" s="960"/>
      <c r="F708" s="960"/>
      <c r="G708" s="960"/>
      <c r="H708" s="960"/>
      <c r="I708" s="960"/>
      <c r="J708" s="960"/>
      <c r="K708" s="960"/>
      <c r="L708" s="960"/>
      <c r="M708" s="960"/>
      <c r="N708" s="960"/>
      <c r="O708" s="960"/>
      <c r="P708" s="960"/>
      <c r="Q708" s="960"/>
      <c r="R708" s="960"/>
      <c r="S708" s="962"/>
      <c r="T708" s="960"/>
      <c r="U708" s="962"/>
      <c r="V708" s="960"/>
      <c r="W708" s="960"/>
    </row>
    <row r="709" spans="1:23" ht="15.75" customHeight="1" x14ac:dyDescent="0.2">
      <c r="A709" s="958"/>
      <c r="B709" s="960"/>
      <c r="C709" s="960"/>
      <c r="D709" s="960"/>
      <c r="E709" s="960"/>
      <c r="F709" s="960"/>
      <c r="G709" s="960"/>
      <c r="H709" s="960"/>
      <c r="I709" s="960"/>
      <c r="J709" s="960"/>
      <c r="K709" s="960"/>
      <c r="L709" s="960"/>
      <c r="M709" s="960"/>
      <c r="N709" s="960"/>
      <c r="O709" s="960"/>
      <c r="P709" s="960"/>
      <c r="Q709" s="960"/>
      <c r="R709" s="960"/>
      <c r="S709" s="962"/>
      <c r="T709" s="960"/>
      <c r="U709" s="962"/>
      <c r="V709" s="960"/>
      <c r="W709" s="960"/>
    </row>
    <row r="710" spans="1:23" ht="15.75" customHeight="1" x14ac:dyDescent="0.2">
      <c r="A710" s="958"/>
      <c r="B710" s="960"/>
      <c r="C710" s="960"/>
      <c r="D710" s="960"/>
      <c r="E710" s="960"/>
      <c r="F710" s="960"/>
      <c r="G710" s="960"/>
      <c r="H710" s="960"/>
      <c r="I710" s="960"/>
      <c r="J710" s="960"/>
      <c r="K710" s="960"/>
      <c r="L710" s="960"/>
      <c r="M710" s="960"/>
      <c r="N710" s="960"/>
      <c r="O710" s="960"/>
      <c r="P710" s="960"/>
      <c r="Q710" s="960"/>
      <c r="R710" s="960"/>
      <c r="S710" s="962"/>
      <c r="T710" s="960"/>
      <c r="U710" s="962"/>
      <c r="V710" s="960"/>
      <c r="W710" s="960"/>
    </row>
    <row r="711" spans="1:23" ht="15.75" customHeight="1" x14ac:dyDescent="0.2">
      <c r="A711" s="958"/>
      <c r="B711" s="960"/>
      <c r="C711" s="960"/>
      <c r="D711" s="960"/>
      <c r="E711" s="960"/>
      <c r="F711" s="960"/>
      <c r="G711" s="960"/>
      <c r="H711" s="960"/>
      <c r="I711" s="960"/>
      <c r="J711" s="960"/>
      <c r="K711" s="960"/>
      <c r="L711" s="960"/>
      <c r="M711" s="960"/>
      <c r="N711" s="960"/>
      <c r="O711" s="960"/>
      <c r="P711" s="960"/>
      <c r="Q711" s="960"/>
      <c r="R711" s="960"/>
      <c r="S711" s="962"/>
      <c r="T711" s="960"/>
      <c r="U711" s="962"/>
      <c r="V711" s="960"/>
      <c r="W711" s="960"/>
    </row>
    <row r="712" spans="1:23" ht="15.75" customHeight="1" x14ac:dyDescent="0.2">
      <c r="A712" s="958"/>
      <c r="B712" s="960"/>
      <c r="C712" s="960"/>
      <c r="D712" s="960"/>
      <c r="E712" s="960"/>
      <c r="F712" s="960"/>
      <c r="G712" s="960"/>
      <c r="H712" s="960"/>
      <c r="I712" s="960"/>
      <c r="J712" s="960"/>
      <c r="K712" s="960"/>
      <c r="L712" s="960"/>
      <c r="M712" s="960"/>
      <c r="N712" s="960"/>
      <c r="O712" s="960"/>
      <c r="P712" s="960"/>
      <c r="Q712" s="960"/>
      <c r="R712" s="960"/>
      <c r="S712" s="962"/>
      <c r="T712" s="960"/>
      <c r="U712" s="962"/>
      <c r="V712" s="960"/>
      <c r="W712" s="960"/>
    </row>
    <row r="713" spans="1:23" ht="15.75" customHeight="1" x14ac:dyDescent="0.2">
      <c r="A713" s="958"/>
      <c r="B713" s="960"/>
      <c r="C713" s="960"/>
      <c r="D713" s="960"/>
      <c r="E713" s="960"/>
      <c r="F713" s="960"/>
      <c r="G713" s="960"/>
      <c r="H713" s="960"/>
      <c r="I713" s="960"/>
      <c r="J713" s="960"/>
      <c r="K713" s="960"/>
      <c r="L713" s="960"/>
      <c r="M713" s="960"/>
      <c r="N713" s="960"/>
      <c r="O713" s="960"/>
      <c r="P713" s="960"/>
      <c r="Q713" s="960"/>
      <c r="R713" s="960"/>
      <c r="S713" s="962"/>
      <c r="T713" s="960"/>
      <c r="U713" s="962"/>
      <c r="V713" s="960"/>
      <c r="W713" s="960"/>
    </row>
    <row r="714" spans="1:23" ht="15.75" customHeight="1" x14ac:dyDescent="0.2">
      <c r="A714" s="958"/>
      <c r="B714" s="960"/>
      <c r="C714" s="960"/>
      <c r="D714" s="960"/>
      <c r="E714" s="960"/>
      <c r="F714" s="960"/>
      <c r="G714" s="960"/>
      <c r="H714" s="960"/>
      <c r="I714" s="960"/>
      <c r="J714" s="960"/>
      <c r="K714" s="960"/>
      <c r="L714" s="960"/>
      <c r="M714" s="960"/>
      <c r="N714" s="960"/>
      <c r="O714" s="960"/>
      <c r="P714" s="960"/>
      <c r="Q714" s="960"/>
      <c r="R714" s="960"/>
      <c r="S714" s="962"/>
      <c r="T714" s="960"/>
      <c r="U714" s="962"/>
      <c r="V714" s="960"/>
      <c r="W714" s="960"/>
    </row>
    <row r="715" spans="1:23" ht="15.75" customHeight="1" x14ac:dyDescent="0.2">
      <c r="A715" s="958"/>
      <c r="B715" s="960"/>
      <c r="C715" s="960"/>
      <c r="D715" s="960"/>
      <c r="E715" s="960"/>
      <c r="F715" s="960"/>
      <c r="G715" s="960"/>
      <c r="H715" s="960"/>
      <c r="I715" s="960"/>
      <c r="J715" s="960"/>
      <c r="K715" s="960"/>
      <c r="L715" s="960"/>
      <c r="M715" s="960"/>
      <c r="N715" s="960"/>
      <c r="O715" s="960"/>
      <c r="P715" s="960"/>
      <c r="Q715" s="960"/>
      <c r="R715" s="960"/>
      <c r="S715" s="962"/>
      <c r="T715" s="960"/>
      <c r="U715" s="962"/>
      <c r="V715" s="960"/>
      <c r="W715" s="960"/>
    </row>
    <row r="716" spans="1:23" ht="15.75" customHeight="1" x14ac:dyDescent="0.2">
      <c r="A716" s="958"/>
      <c r="B716" s="960"/>
      <c r="C716" s="960"/>
      <c r="D716" s="960"/>
      <c r="E716" s="960"/>
      <c r="F716" s="960"/>
      <c r="G716" s="960"/>
      <c r="H716" s="960"/>
      <c r="I716" s="960"/>
      <c r="J716" s="960"/>
      <c r="K716" s="960"/>
      <c r="L716" s="960"/>
      <c r="M716" s="960"/>
      <c r="N716" s="960"/>
      <c r="O716" s="960"/>
      <c r="P716" s="960"/>
      <c r="Q716" s="960"/>
      <c r="R716" s="960"/>
      <c r="S716" s="962"/>
      <c r="T716" s="960"/>
      <c r="U716" s="962"/>
      <c r="V716" s="960"/>
      <c r="W716" s="960"/>
    </row>
    <row r="717" spans="1:23" ht="15.75" customHeight="1" x14ac:dyDescent="0.2">
      <c r="A717" s="958"/>
      <c r="B717" s="960"/>
      <c r="C717" s="960"/>
      <c r="D717" s="960"/>
      <c r="E717" s="960"/>
      <c r="F717" s="960"/>
      <c r="G717" s="960"/>
      <c r="H717" s="960"/>
      <c r="I717" s="960"/>
      <c r="J717" s="960"/>
      <c r="K717" s="960"/>
      <c r="L717" s="960"/>
      <c r="M717" s="960"/>
      <c r="N717" s="960"/>
      <c r="O717" s="960"/>
      <c r="P717" s="960"/>
      <c r="Q717" s="960"/>
      <c r="R717" s="960"/>
      <c r="S717" s="962"/>
      <c r="T717" s="960"/>
      <c r="U717" s="962"/>
      <c r="V717" s="960"/>
      <c r="W717" s="960"/>
    </row>
    <row r="718" spans="1:23" ht="15.75" customHeight="1" x14ac:dyDescent="0.2">
      <c r="A718" s="958"/>
      <c r="B718" s="960"/>
      <c r="C718" s="960"/>
      <c r="D718" s="960"/>
      <c r="E718" s="960"/>
      <c r="F718" s="960"/>
      <c r="G718" s="960"/>
      <c r="H718" s="960"/>
      <c r="I718" s="960"/>
      <c r="J718" s="960"/>
      <c r="K718" s="960"/>
      <c r="L718" s="960"/>
      <c r="M718" s="960"/>
      <c r="N718" s="960"/>
      <c r="O718" s="960"/>
      <c r="P718" s="960"/>
      <c r="Q718" s="960"/>
      <c r="R718" s="960"/>
      <c r="S718" s="962"/>
      <c r="T718" s="960"/>
      <c r="U718" s="962"/>
      <c r="V718" s="960"/>
      <c r="W718" s="960"/>
    </row>
    <row r="719" spans="1:23" ht="15.75" customHeight="1" x14ac:dyDescent="0.2">
      <c r="A719" s="958"/>
      <c r="B719" s="960"/>
      <c r="C719" s="960"/>
      <c r="D719" s="960"/>
      <c r="E719" s="960"/>
      <c r="F719" s="960"/>
      <c r="G719" s="960"/>
      <c r="H719" s="960"/>
      <c r="I719" s="960"/>
      <c r="J719" s="960"/>
      <c r="K719" s="960"/>
      <c r="L719" s="960"/>
      <c r="M719" s="960"/>
      <c r="N719" s="960"/>
      <c r="O719" s="960"/>
      <c r="P719" s="960"/>
      <c r="Q719" s="960"/>
      <c r="R719" s="960"/>
      <c r="S719" s="962"/>
      <c r="T719" s="960"/>
      <c r="U719" s="962"/>
      <c r="V719" s="960"/>
      <c r="W719" s="960"/>
    </row>
    <row r="720" spans="1:23" ht="15.75" customHeight="1" x14ac:dyDescent="0.2">
      <c r="A720" s="958"/>
      <c r="B720" s="960"/>
      <c r="C720" s="960"/>
      <c r="D720" s="960"/>
      <c r="E720" s="960"/>
      <c r="F720" s="960"/>
      <c r="G720" s="960"/>
      <c r="H720" s="960"/>
      <c r="I720" s="960"/>
      <c r="J720" s="960"/>
      <c r="K720" s="960"/>
      <c r="L720" s="960"/>
      <c r="M720" s="960"/>
      <c r="N720" s="960"/>
      <c r="O720" s="960"/>
      <c r="P720" s="960"/>
      <c r="Q720" s="960"/>
      <c r="R720" s="960"/>
      <c r="S720" s="962"/>
      <c r="T720" s="960"/>
      <c r="U720" s="962"/>
      <c r="V720" s="960"/>
      <c r="W720" s="960"/>
    </row>
    <row r="721" spans="1:23" ht="15.75" customHeight="1" x14ac:dyDescent="0.2">
      <c r="A721" s="958"/>
      <c r="B721" s="960"/>
      <c r="C721" s="960"/>
      <c r="D721" s="960"/>
      <c r="E721" s="960"/>
      <c r="F721" s="960"/>
      <c r="G721" s="960"/>
      <c r="H721" s="960"/>
      <c r="I721" s="960"/>
      <c r="J721" s="960"/>
      <c r="K721" s="960"/>
      <c r="L721" s="960"/>
      <c r="M721" s="960"/>
      <c r="N721" s="960"/>
      <c r="O721" s="960"/>
      <c r="P721" s="960"/>
      <c r="Q721" s="960"/>
      <c r="R721" s="960"/>
      <c r="S721" s="962"/>
      <c r="T721" s="960"/>
      <c r="U721" s="962"/>
      <c r="V721" s="960"/>
      <c r="W721" s="960"/>
    </row>
    <row r="722" spans="1:23" ht="15.75" customHeight="1" x14ac:dyDescent="0.2">
      <c r="A722" s="958"/>
      <c r="B722" s="960"/>
      <c r="C722" s="960"/>
      <c r="D722" s="960"/>
      <c r="E722" s="960"/>
      <c r="F722" s="960"/>
      <c r="G722" s="960"/>
      <c r="H722" s="960"/>
      <c r="I722" s="960"/>
      <c r="J722" s="960"/>
      <c r="K722" s="960"/>
      <c r="L722" s="960"/>
      <c r="M722" s="960"/>
      <c r="N722" s="960"/>
      <c r="O722" s="960"/>
      <c r="P722" s="960"/>
      <c r="Q722" s="960"/>
      <c r="R722" s="960"/>
      <c r="S722" s="962"/>
      <c r="T722" s="960"/>
      <c r="U722" s="962"/>
      <c r="V722" s="960"/>
      <c r="W722" s="960"/>
    </row>
    <row r="723" spans="1:23" ht="15.75" customHeight="1" x14ac:dyDescent="0.2">
      <c r="A723" s="958"/>
      <c r="B723" s="960"/>
      <c r="C723" s="960"/>
      <c r="D723" s="960"/>
      <c r="E723" s="960"/>
      <c r="F723" s="960"/>
      <c r="G723" s="960"/>
      <c r="H723" s="960"/>
      <c r="I723" s="960"/>
      <c r="J723" s="960"/>
      <c r="K723" s="960"/>
      <c r="L723" s="960"/>
      <c r="M723" s="960"/>
      <c r="N723" s="960"/>
      <c r="O723" s="960"/>
      <c r="P723" s="960"/>
      <c r="Q723" s="960"/>
      <c r="R723" s="960"/>
      <c r="S723" s="962"/>
      <c r="T723" s="960"/>
      <c r="U723" s="962"/>
      <c r="V723" s="960"/>
      <c r="W723" s="960"/>
    </row>
    <row r="724" spans="1:23" ht="15.75" customHeight="1" x14ac:dyDescent="0.2">
      <c r="A724" s="958"/>
      <c r="B724" s="960"/>
      <c r="C724" s="960"/>
      <c r="D724" s="960"/>
      <c r="E724" s="960"/>
      <c r="F724" s="960"/>
      <c r="G724" s="960"/>
      <c r="H724" s="960"/>
      <c r="I724" s="960"/>
      <c r="J724" s="960"/>
      <c r="K724" s="960"/>
      <c r="L724" s="960"/>
      <c r="M724" s="960"/>
      <c r="N724" s="960"/>
      <c r="O724" s="960"/>
      <c r="P724" s="960"/>
      <c r="Q724" s="960"/>
      <c r="R724" s="960"/>
      <c r="S724" s="962"/>
      <c r="T724" s="960"/>
      <c r="U724" s="962"/>
      <c r="V724" s="960"/>
      <c r="W724" s="960"/>
    </row>
    <row r="725" spans="1:23" ht="15.75" customHeight="1" x14ac:dyDescent="0.2">
      <c r="A725" s="958"/>
      <c r="B725" s="960"/>
      <c r="C725" s="960"/>
      <c r="D725" s="960"/>
      <c r="E725" s="960"/>
      <c r="F725" s="960"/>
      <c r="G725" s="960"/>
      <c r="H725" s="960"/>
      <c r="I725" s="960"/>
      <c r="J725" s="960"/>
      <c r="K725" s="960"/>
      <c r="L725" s="960"/>
      <c r="M725" s="960"/>
      <c r="N725" s="960"/>
      <c r="O725" s="960"/>
      <c r="P725" s="960"/>
      <c r="Q725" s="960"/>
      <c r="R725" s="960"/>
      <c r="S725" s="962"/>
      <c r="T725" s="960"/>
      <c r="U725" s="962"/>
      <c r="V725" s="960"/>
      <c r="W725" s="960"/>
    </row>
    <row r="726" spans="1:23" ht="15.75" customHeight="1" x14ac:dyDescent="0.2">
      <c r="A726" s="958"/>
      <c r="B726" s="960"/>
      <c r="C726" s="960"/>
      <c r="D726" s="960"/>
      <c r="E726" s="960"/>
      <c r="F726" s="960"/>
      <c r="G726" s="960"/>
      <c r="H726" s="960"/>
      <c r="I726" s="960"/>
      <c r="J726" s="960"/>
      <c r="K726" s="960"/>
      <c r="L726" s="960"/>
      <c r="M726" s="960"/>
      <c r="N726" s="960"/>
      <c r="O726" s="960"/>
      <c r="P726" s="960"/>
      <c r="Q726" s="960"/>
      <c r="R726" s="960"/>
      <c r="S726" s="962"/>
      <c r="T726" s="960"/>
      <c r="U726" s="962"/>
      <c r="V726" s="960"/>
      <c r="W726" s="960"/>
    </row>
    <row r="727" spans="1:23" ht="15.75" customHeight="1" x14ac:dyDescent="0.2">
      <c r="A727" s="958"/>
      <c r="B727" s="960"/>
      <c r="C727" s="960"/>
      <c r="D727" s="960"/>
      <c r="E727" s="960"/>
      <c r="F727" s="960"/>
      <c r="G727" s="960"/>
      <c r="H727" s="960"/>
      <c r="I727" s="960"/>
      <c r="J727" s="960"/>
      <c r="K727" s="960"/>
      <c r="L727" s="960"/>
      <c r="M727" s="960"/>
      <c r="N727" s="960"/>
      <c r="O727" s="960"/>
      <c r="P727" s="960"/>
      <c r="Q727" s="960"/>
      <c r="R727" s="960"/>
      <c r="S727" s="962"/>
      <c r="T727" s="960"/>
      <c r="U727" s="962"/>
      <c r="V727" s="960"/>
      <c r="W727" s="960"/>
    </row>
    <row r="728" spans="1:23" ht="15.75" customHeight="1" x14ac:dyDescent="0.2">
      <c r="A728" s="958"/>
      <c r="B728" s="960"/>
      <c r="C728" s="960"/>
      <c r="D728" s="960"/>
      <c r="E728" s="960"/>
      <c r="F728" s="960"/>
      <c r="G728" s="960"/>
      <c r="H728" s="960"/>
      <c r="I728" s="960"/>
      <c r="J728" s="960"/>
      <c r="K728" s="960"/>
      <c r="L728" s="960"/>
      <c r="M728" s="960"/>
      <c r="N728" s="960"/>
      <c r="O728" s="960"/>
      <c r="P728" s="960"/>
      <c r="Q728" s="960"/>
      <c r="R728" s="960"/>
      <c r="S728" s="962"/>
      <c r="T728" s="960"/>
      <c r="U728" s="962"/>
      <c r="V728" s="960"/>
      <c r="W728" s="960"/>
    </row>
    <row r="729" spans="1:23" ht="15.75" customHeight="1" x14ac:dyDescent="0.2">
      <c r="A729" s="958"/>
      <c r="B729" s="960"/>
      <c r="C729" s="960"/>
      <c r="D729" s="960"/>
      <c r="E729" s="960"/>
      <c r="F729" s="960"/>
      <c r="G729" s="960"/>
      <c r="H729" s="960"/>
      <c r="I729" s="960"/>
      <c r="J729" s="960"/>
      <c r="K729" s="960"/>
      <c r="L729" s="960"/>
      <c r="M729" s="960"/>
      <c r="N729" s="960"/>
      <c r="O729" s="960"/>
      <c r="P729" s="960"/>
      <c r="Q729" s="960"/>
      <c r="R729" s="960"/>
      <c r="S729" s="962"/>
      <c r="T729" s="960"/>
      <c r="U729" s="962"/>
      <c r="V729" s="960"/>
      <c r="W729" s="960"/>
    </row>
    <row r="730" spans="1:23" ht="15.75" customHeight="1" x14ac:dyDescent="0.2">
      <c r="A730" s="958"/>
      <c r="B730" s="960"/>
      <c r="C730" s="960"/>
      <c r="D730" s="960"/>
      <c r="E730" s="960"/>
      <c r="F730" s="960"/>
      <c r="G730" s="960"/>
      <c r="H730" s="960"/>
      <c r="I730" s="960"/>
      <c r="J730" s="960"/>
      <c r="K730" s="960"/>
      <c r="L730" s="960"/>
      <c r="M730" s="960"/>
      <c r="N730" s="960"/>
      <c r="O730" s="960"/>
      <c r="P730" s="960"/>
      <c r="Q730" s="960"/>
      <c r="R730" s="960"/>
      <c r="S730" s="962"/>
      <c r="T730" s="960"/>
      <c r="U730" s="962"/>
      <c r="V730" s="960"/>
      <c r="W730" s="960"/>
    </row>
    <row r="731" spans="1:23" ht="15.75" customHeight="1" x14ac:dyDescent="0.2">
      <c r="A731" s="958"/>
      <c r="B731" s="960"/>
      <c r="C731" s="960"/>
      <c r="D731" s="960"/>
      <c r="E731" s="960"/>
      <c r="F731" s="960"/>
      <c r="G731" s="960"/>
      <c r="H731" s="960"/>
      <c r="I731" s="960"/>
      <c r="J731" s="960"/>
      <c r="K731" s="960"/>
      <c r="L731" s="960"/>
      <c r="M731" s="960"/>
      <c r="N731" s="960"/>
      <c r="O731" s="960"/>
      <c r="P731" s="960"/>
      <c r="Q731" s="960"/>
      <c r="R731" s="960"/>
      <c r="S731" s="962"/>
      <c r="T731" s="960"/>
      <c r="U731" s="962"/>
      <c r="V731" s="960"/>
      <c r="W731" s="960"/>
    </row>
    <row r="732" spans="1:23" ht="15.75" customHeight="1" x14ac:dyDescent="0.2">
      <c r="A732" s="958"/>
      <c r="B732" s="960"/>
      <c r="C732" s="960"/>
      <c r="D732" s="960"/>
      <c r="E732" s="960"/>
      <c r="F732" s="960"/>
      <c r="G732" s="960"/>
      <c r="H732" s="960"/>
      <c r="I732" s="960"/>
      <c r="J732" s="960"/>
      <c r="K732" s="960"/>
      <c r="L732" s="960"/>
      <c r="M732" s="960"/>
      <c r="N732" s="960"/>
      <c r="O732" s="960"/>
      <c r="P732" s="960"/>
      <c r="Q732" s="960"/>
      <c r="R732" s="960"/>
      <c r="S732" s="962"/>
      <c r="T732" s="960"/>
      <c r="U732" s="962"/>
      <c r="V732" s="960"/>
      <c r="W732" s="960"/>
    </row>
    <row r="733" spans="1:23" ht="15.75" customHeight="1" x14ac:dyDescent="0.2">
      <c r="A733" s="958"/>
      <c r="B733" s="960"/>
      <c r="C733" s="960"/>
      <c r="D733" s="960"/>
      <c r="E733" s="960"/>
      <c r="F733" s="960"/>
      <c r="G733" s="960"/>
      <c r="H733" s="960"/>
      <c r="I733" s="960"/>
      <c r="J733" s="960"/>
      <c r="K733" s="960"/>
      <c r="L733" s="960"/>
      <c r="M733" s="960"/>
      <c r="N733" s="960"/>
      <c r="O733" s="960"/>
      <c r="P733" s="960"/>
      <c r="Q733" s="960"/>
      <c r="R733" s="960"/>
      <c r="S733" s="962"/>
      <c r="T733" s="960"/>
      <c r="U733" s="962"/>
      <c r="V733" s="960"/>
      <c r="W733" s="960"/>
    </row>
    <row r="734" spans="1:23" ht="15.75" customHeight="1" x14ac:dyDescent="0.2">
      <c r="A734" s="958"/>
      <c r="B734" s="960"/>
      <c r="C734" s="960"/>
      <c r="D734" s="960"/>
      <c r="E734" s="960"/>
      <c r="F734" s="960"/>
      <c r="G734" s="960"/>
      <c r="H734" s="960"/>
      <c r="I734" s="960"/>
      <c r="J734" s="960"/>
      <c r="K734" s="960"/>
      <c r="L734" s="960"/>
      <c r="M734" s="960"/>
      <c r="N734" s="960"/>
      <c r="O734" s="960"/>
      <c r="P734" s="960"/>
      <c r="Q734" s="960"/>
      <c r="R734" s="960"/>
      <c r="S734" s="962"/>
      <c r="T734" s="960"/>
      <c r="U734" s="962"/>
      <c r="V734" s="960"/>
      <c r="W734" s="960"/>
    </row>
    <row r="735" spans="1:23" ht="15.75" customHeight="1" x14ac:dyDescent="0.2">
      <c r="A735" s="958"/>
      <c r="B735" s="960"/>
      <c r="C735" s="960"/>
      <c r="D735" s="960"/>
      <c r="E735" s="960"/>
      <c r="F735" s="960"/>
      <c r="G735" s="960"/>
      <c r="H735" s="960"/>
      <c r="I735" s="960"/>
      <c r="J735" s="960"/>
      <c r="K735" s="960"/>
      <c r="L735" s="960"/>
      <c r="M735" s="960"/>
      <c r="N735" s="960"/>
      <c r="O735" s="960"/>
      <c r="P735" s="960"/>
      <c r="Q735" s="960"/>
      <c r="R735" s="960"/>
      <c r="S735" s="962"/>
      <c r="T735" s="960"/>
      <c r="U735" s="962"/>
      <c r="V735" s="960"/>
      <c r="W735" s="960"/>
    </row>
    <row r="736" spans="1:23" ht="15.75" customHeight="1" x14ac:dyDescent="0.2">
      <c r="A736" s="958"/>
      <c r="B736" s="960"/>
      <c r="C736" s="960"/>
      <c r="D736" s="960"/>
      <c r="E736" s="960"/>
      <c r="F736" s="960"/>
      <c r="G736" s="960"/>
      <c r="H736" s="960"/>
      <c r="I736" s="960"/>
      <c r="J736" s="960"/>
      <c r="K736" s="960"/>
      <c r="L736" s="960"/>
      <c r="M736" s="960"/>
      <c r="N736" s="960"/>
      <c r="O736" s="960"/>
      <c r="P736" s="960"/>
      <c r="Q736" s="960"/>
      <c r="R736" s="960"/>
      <c r="S736" s="962"/>
      <c r="T736" s="960"/>
      <c r="U736" s="962"/>
      <c r="V736" s="960"/>
      <c r="W736" s="960"/>
    </row>
    <row r="737" spans="1:23" ht="15.75" customHeight="1" x14ac:dyDescent="0.2">
      <c r="A737" s="958"/>
      <c r="B737" s="960"/>
      <c r="C737" s="960"/>
      <c r="D737" s="960"/>
      <c r="E737" s="960"/>
      <c r="F737" s="960"/>
      <c r="G737" s="960"/>
      <c r="H737" s="960"/>
      <c r="I737" s="960"/>
      <c r="J737" s="960"/>
      <c r="K737" s="960"/>
      <c r="L737" s="960"/>
      <c r="M737" s="960"/>
      <c r="N737" s="960"/>
      <c r="O737" s="960"/>
      <c r="P737" s="960"/>
      <c r="Q737" s="960"/>
      <c r="R737" s="960"/>
      <c r="S737" s="962"/>
      <c r="T737" s="960"/>
      <c r="U737" s="962"/>
      <c r="V737" s="960"/>
      <c r="W737" s="960"/>
    </row>
    <row r="738" spans="1:23" ht="15.75" customHeight="1" x14ac:dyDescent="0.2">
      <c r="A738" s="958"/>
      <c r="B738" s="960"/>
      <c r="C738" s="960"/>
      <c r="D738" s="960"/>
      <c r="E738" s="960"/>
      <c r="F738" s="960"/>
      <c r="G738" s="960"/>
      <c r="H738" s="960"/>
      <c r="I738" s="960"/>
      <c r="J738" s="960"/>
      <c r="K738" s="960"/>
      <c r="L738" s="960"/>
      <c r="M738" s="960"/>
      <c r="N738" s="960"/>
      <c r="O738" s="960"/>
      <c r="P738" s="960"/>
      <c r="Q738" s="960"/>
      <c r="R738" s="960"/>
      <c r="S738" s="962"/>
      <c r="T738" s="960"/>
      <c r="U738" s="962"/>
      <c r="V738" s="960"/>
      <c r="W738" s="960"/>
    </row>
    <row r="739" spans="1:23" ht="15.75" customHeight="1" x14ac:dyDescent="0.2">
      <c r="A739" s="958"/>
      <c r="B739" s="960"/>
      <c r="C739" s="960"/>
      <c r="D739" s="960"/>
      <c r="E739" s="960"/>
      <c r="F739" s="960"/>
      <c r="G739" s="960"/>
      <c r="H739" s="960"/>
      <c r="I739" s="960"/>
      <c r="J739" s="960"/>
      <c r="K739" s="960"/>
      <c r="L739" s="960"/>
      <c r="M739" s="960"/>
      <c r="N739" s="960"/>
      <c r="O739" s="960"/>
      <c r="P739" s="960"/>
      <c r="Q739" s="960"/>
      <c r="R739" s="960"/>
      <c r="S739" s="962"/>
      <c r="T739" s="960"/>
      <c r="U739" s="962"/>
      <c r="V739" s="960"/>
      <c r="W739" s="960"/>
    </row>
    <row r="740" spans="1:23" ht="15.75" customHeight="1" x14ac:dyDescent="0.2">
      <c r="A740" s="958"/>
      <c r="B740" s="960"/>
      <c r="C740" s="960"/>
      <c r="D740" s="960"/>
      <c r="E740" s="960"/>
      <c r="F740" s="960"/>
      <c r="G740" s="960"/>
      <c r="H740" s="960"/>
      <c r="I740" s="960"/>
      <c r="J740" s="960"/>
      <c r="K740" s="960"/>
      <c r="L740" s="960"/>
      <c r="M740" s="960"/>
      <c r="N740" s="960"/>
      <c r="O740" s="960"/>
      <c r="P740" s="960"/>
      <c r="Q740" s="960"/>
      <c r="R740" s="960"/>
      <c r="S740" s="962"/>
      <c r="T740" s="960"/>
      <c r="U740" s="962"/>
      <c r="V740" s="960"/>
      <c r="W740" s="960"/>
    </row>
    <row r="741" spans="1:23" ht="15.75" customHeight="1" x14ac:dyDescent="0.2">
      <c r="A741" s="958"/>
      <c r="B741" s="960"/>
      <c r="C741" s="960"/>
      <c r="D741" s="960"/>
      <c r="E741" s="960"/>
      <c r="F741" s="960"/>
      <c r="G741" s="960"/>
      <c r="H741" s="960"/>
      <c r="I741" s="960"/>
      <c r="J741" s="960"/>
      <c r="K741" s="960"/>
      <c r="L741" s="960"/>
      <c r="M741" s="960"/>
      <c r="N741" s="960"/>
      <c r="O741" s="960"/>
      <c r="P741" s="960"/>
      <c r="Q741" s="960"/>
      <c r="R741" s="960"/>
      <c r="S741" s="962"/>
      <c r="T741" s="960"/>
      <c r="U741" s="962"/>
      <c r="V741" s="960"/>
      <c r="W741" s="960"/>
    </row>
    <row r="742" spans="1:23" ht="15.75" customHeight="1" x14ac:dyDescent="0.2">
      <c r="A742" s="958"/>
      <c r="B742" s="960"/>
      <c r="C742" s="960"/>
      <c r="D742" s="960"/>
      <c r="E742" s="960"/>
      <c r="F742" s="960"/>
      <c r="G742" s="960"/>
      <c r="H742" s="960"/>
      <c r="I742" s="960"/>
      <c r="J742" s="960"/>
      <c r="K742" s="960"/>
      <c r="L742" s="960"/>
      <c r="M742" s="960"/>
      <c r="N742" s="960"/>
      <c r="O742" s="960"/>
      <c r="P742" s="960"/>
      <c r="Q742" s="960"/>
      <c r="R742" s="960"/>
      <c r="S742" s="962"/>
      <c r="T742" s="960"/>
      <c r="U742" s="962"/>
      <c r="V742" s="960"/>
      <c r="W742" s="960"/>
    </row>
    <row r="743" spans="1:23" ht="15.75" customHeight="1" x14ac:dyDescent="0.2">
      <c r="A743" s="958"/>
      <c r="B743" s="960"/>
      <c r="C743" s="960"/>
      <c r="D743" s="960"/>
      <c r="E743" s="960"/>
      <c r="F743" s="960"/>
      <c r="G743" s="960"/>
      <c r="H743" s="960"/>
      <c r="I743" s="960"/>
      <c r="J743" s="960"/>
      <c r="K743" s="960"/>
      <c r="L743" s="960"/>
      <c r="M743" s="960"/>
      <c r="N743" s="960"/>
      <c r="O743" s="960"/>
      <c r="P743" s="960"/>
      <c r="Q743" s="960"/>
      <c r="R743" s="960"/>
      <c r="S743" s="962"/>
      <c r="T743" s="960"/>
      <c r="U743" s="962"/>
      <c r="V743" s="960"/>
      <c r="W743" s="960"/>
    </row>
    <row r="744" spans="1:23" ht="15.75" customHeight="1" x14ac:dyDescent="0.2">
      <c r="A744" s="958"/>
      <c r="B744" s="960"/>
      <c r="C744" s="960"/>
      <c r="D744" s="960"/>
      <c r="E744" s="960"/>
      <c r="F744" s="960"/>
      <c r="G744" s="960"/>
      <c r="H744" s="960"/>
      <c r="I744" s="960"/>
      <c r="J744" s="960"/>
      <c r="K744" s="960"/>
      <c r="L744" s="960"/>
      <c r="M744" s="960"/>
      <c r="N744" s="960"/>
      <c r="O744" s="960"/>
      <c r="P744" s="960"/>
      <c r="Q744" s="960"/>
      <c r="R744" s="960"/>
      <c r="S744" s="962"/>
      <c r="T744" s="960"/>
      <c r="U744" s="962"/>
      <c r="V744" s="960"/>
      <c r="W744" s="960"/>
    </row>
    <row r="745" spans="1:23" ht="15.75" customHeight="1" x14ac:dyDescent="0.2">
      <c r="A745" s="958"/>
      <c r="B745" s="960"/>
      <c r="C745" s="960"/>
      <c r="D745" s="960"/>
      <c r="E745" s="960"/>
      <c r="F745" s="960"/>
      <c r="G745" s="960"/>
      <c r="H745" s="960"/>
      <c r="I745" s="960"/>
      <c r="J745" s="960"/>
      <c r="K745" s="960"/>
      <c r="L745" s="960"/>
      <c r="M745" s="960"/>
      <c r="N745" s="960"/>
      <c r="O745" s="960"/>
      <c r="P745" s="960"/>
      <c r="Q745" s="960"/>
      <c r="R745" s="960"/>
      <c r="S745" s="962"/>
      <c r="T745" s="960"/>
      <c r="U745" s="962"/>
      <c r="V745" s="960"/>
      <c r="W745" s="960"/>
    </row>
    <row r="746" spans="1:23" ht="15.75" customHeight="1" x14ac:dyDescent="0.2">
      <c r="A746" s="958"/>
      <c r="B746" s="960"/>
      <c r="C746" s="960"/>
      <c r="D746" s="960"/>
      <c r="E746" s="960"/>
      <c r="F746" s="960"/>
      <c r="G746" s="960"/>
      <c r="H746" s="960"/>
      <c r="I746" s="960"/>
      <c r="J746" s="960"/>
      <c r="K746" s="960"/>
      <c r="L746" s="960"/>
      <c r="M746" s="960"/>
      <c r="N746" s="960"/>
      <c r="O746" s="960"/>
      <c r="P746" s="960"/>
      <c r="Q746" s="960"/>
      <c r="R746" s="960"/>
      <c r="S746" s="962"/>
      <c r="T746" s="960"/>
      <c r="U746" s="962"/>
      <c r="V746" s="960"/>
      <c r="W746" s="960"/>
    </row>
    <row r="747" spans="1:23" ht="15.75" customHeight="1" x14ac:dyDescent="0.2">
      <c r="A747" s="958"/>
      <c r="B747" s="960"/>
      <c r="C747" s="960"/>
      <c r="D747" s="960"/>
      <c r="E747" s="960"/>
      <c r="F747" s="960"/>
      <c r="G747" s="960"/>
      <c r="H747" s="960"/>
      <c r="I747" s="960"/>
      <c r="J747" s="960"/>
      <c r="K747" s="960"/>
      <c r="L747" s="960"/>
      <c r="M747" s="960"/>
      <c r="N747" s="960"/>
      <c r="O747" s="960"/>
      <c r="P747" s="960"/>
      <c r="Q747" s="960"/>
      <c r="R747" s="960"/>
      <c r="S747" s="962"/>
      <c r="T747" s="960"/>
      <c r="U747" s="962"/>
      <c r="V747" s="960"/>
      <c r="W747" s="960"/>
    </row>
    <row r="748" spans="1:23" ht="15.75" customHeight="1" x14ac:dyDescent="0.2">
      <c r="A748" s="958"/>
      <c r="B748" s="960"/>
      <c r="C748" s="960"/>
      <c r="D748" s="960"/>
      <c r="E748" s="960"/>
      <c r="F748" s="960"/>
      <c r="G748" s="960"/>
      <c r="H748" s="960"/>
      <c r="I748" s="960"/>
      <c r="J748" s="960"/>
      <c r="K748" s="960"/>
      <c r="L748" s="960"/>
      <c r="M748" s="960"/>
      <c r="N748" s="960"/>
      <c r="O748" s="960"/>
      <c r="P748" s="960"/>
      <c r="Q748" s="960"/>
      <c r="R748" s="960"/>
      <c r="S748" s="962"/>
      <c r="T748" s="960"/>
      <c r="U748" s="962"/>
      <c r="V748" s="960"/>
      <c r="W748" s="960"/>
    </row>
    <row r="749" spans="1:23" ht="15.75" customHeight="1" x14ac:dyDescent="0.2">
      <c r="A749" s="958"/>
      <c r="B749" s="960"/>
      <c r="C749" s="960"/>
      <c r="D749" s="960"/>
      <c r="E749" s="960"/>
      <c r="F749" s="960"/>
      <c r="G749" s="960"/>
      <c r="H749" s="960"/>
      <c r="I749" s="960"/>
      <c r="J749" s="960"/>
      <c r="K749" s="960"/>
      <c r="L749" s="960"/>
      <c r="M749" s="960"/>
      <c r="N749" s="960"/>
      <c r="O749" s="960"/>
      <c r="P749" s="960"/>
      <c r="Q749" s="960"/>
      <c r="R749" s="960"/>
      <c r="S749" s="962"/>
      <c r="T749" s="960"/>
      <c r="U749" s="962"/>
      <c r="V749" s="960"/>
      <c r="W749" s="960"/>
    </row>
    <row r="750" spans="1:23" ht="15.75" customHeight="1" x14ac:dyDescent="0.2">
      <c r="A750" s="958"/>
      <c r="B750" s="960"/>
      <c r="C750" s="960"/>
      <c r="D750" s="960"/>
      <c r="E750" s="960"/>
      <c r="F750" s="960"/>
      <c r="G750" s="960"/>
      <c r="H750" s="960"/>
      <c r="I750" s="960"/>
      <c r="J750" s="960"/>
      <c r="K750" s="960"/>
      <c r="L750" s="960"/>
      <c r="M750" s="960"/>
      <c r="N750" s="960"/>
      <c r="O750" s="960"/>
      <c r="P750" s="960"/>
      <c r="Q750" s="960"/>
      <c r="R750" s="960"/>
      <c r="S750" s="962"/>
      <c r="T750" s="960"/>
      <c r="U750" s="962"/>
      <c r="V750" s="960"/>
      <c r="W750" s="960"/>
    </row>
    <row r="751" spans="1:23" ht="15.75" customHeight="1" x14ac:dyDescent="0.2">
      <c r="A751" s="958"/>
      <c r="B751" s="960"/>
      <c r="C751" s="960"/>
      <c r="D751" s="960"/>
      <c r="E751" s="960"/>
      <c r="F751" s="960"/>
      <c r="G751" s="960"/>
      <c r="H751" s="960"/>
      <c r="I751" s="960"/>
      <c r="J751" s="960"/>
      <c r="K751" s="960"/>
      <c r="L751" s="960"/>
      <c r="M751" s="960"/>
      <c r="N751" s="960"/>
      <c r="O751" s="960"/>
      <c r="P751" s="960"/>
      <c r="Q751" s="960"/>
      <c r="R751" s="960"/>
      <c r="S751" s="962"/>
      <c r="T751" s="960"/>
      <c r="U751" s="962"/>
      <c r="V751" s="960"/>
      <c r="W751" s="960"/>
    </row>
    <row r="752" spans="1:23" ht="15.75" customHeight="1" x14ac:dyDescent="0.2">
      <c r="A752" s="958"/>
      <c r="B752" s="960"/>
      <c r="C752" s="960"/>
      <c r="D752" s="960"/>
      <c r="E752" s="960"/>
      <c r="F752" s="960"/>
      <c r="G752" s="960"/>
      <c r="H752" s="960"/>
      <c r="I752" s="960"/>
      <c r="J752" s="960"/>
      <c r="K752" s="960"/>
      <c r="L752" s="960"/>
      <c r="M752" s="960"/>
      <c r="N752" s="960"/>
      <c r="O752" s="960"/>
      <c r="P752" s="960"/>
      <c r="Q752" s="960"/>
      <c r="R752" s="960"/>
      <c r="S752" s="962"/>
      <c r="T752" s="960"/>
      <c r="U752" s="962"/>
      <c r="V752" s="960"/>
      <c r="W752" s="960"/>
    </row>
    <row r="753" spans="1:23" ht="15.75" customHeight="1" x14ac:dyDescent="0.2">
      <c r="A753" s="958"/>
      <c r="B753" s="960"/>
      <c r="C753" s="960"/>
      <c r="D753" s="960"/>
      <c r="E753" s="960"/>
      <c r="F753" s="960"/>
      <c r="G753" s="960"/>
      <c r="H753" s="960"/>
      <c r="I753" s="960"/>
      <c r="J753" s="960"/>
      <c r="K753" s="960"/>
      <c r="L753" s="960"/>
      <c r="M753" s="960"/>
      <c r="N753" s="960"/>
      <c r="O753" s="960"/>
      <c r="P753" s="960"/>
      <c r="Q753" s="960"/>
      <c r="R753" s="960"/>
      <c r="S753" s="962"/>
      <c r="T753" s="960"/>
      <c r="U753" s="962"/>
      <c r="V753" s="960"/>
      <c r="W753" s="960"/>
    </row>
    <row r="754" spans="1:23" ht="15.75" customHeight="1" x14ac:dyDescent="0.2">
      <c r="A754" s="958"/>
      <c r="B754" s="960"/>
      <c r="C754" s="960"/>
      <c r="D754" s="960"/>
      <c r="E754" s="960"/>
      <c r="F754" s="960"/>
      <c r="G754" s="960"/>
      <c r="H754" s="960"/>
      <c r="I754" s="960"/>
      <c r="J754" s="960"/>
      <c r="K754" s="960"/>
      <c r="L754" s="960"/>
      <c r="M754" s="960"/>
      <c r="N754" s="960"/>
      <c r="O754" s="960"/>
      <c r="P754" s="960"/>
      <c r="Q754" s="960"/>
      <c r="R754" s="960"/>
      <c r="S754" s="962"/>
      <c r="T754" s="960"/>
      <c r="U754" s="962"/>
      <c r="V754" s="960"/>
      <c r="W754" s="960"/>
    </row>
    <row r="755" spans="1:23" ht="15.75" customHeight="1" x14ac:dyDescent="0.2">
      <c r="A755" s="958"/>
      <c r="B755" s="960"/>
      <c r="C755" s="960"/>
      <c r="D755" s="960"/>
      <c r="E755" s="960"/>
      <c r="F755" s="960"/>
      <c r="G755" s="960"/>
      <c r="H755" s="960"/>
      <c r="I755" s="960"/>
      <c r="J755" s="960"/>
      <c r="K755" s="960"/>
      <c r="L755" s="960"/>
      <c r="M755" s="960"/>
      <c r="N755" s="960"/>
      <c r="O755" s="960"/>
      <c r="P755" s="960"/>
      <c r="Q755" s="960"/>
      <c r="R755" s="960"/>
      <c r="S755" s="962"/>
      <c r="T755" s="960"/>
      <c r="U755" s="962"/>
      <c r="V755" s="960"/>
      <c r="W755" s="960"/>
    </row>
    <row r="756" spans="1:23" ht="15.75" customHeight="1" x14ac:dyDescent="0.2">
      <c r="A756" s="958"/>
      <c r="B756" s="960"/>
      <c r="C756" s="960"/>
      <c r="D756" s="960"/>
      <c r="E756" s="960"/>
      <c r="F756" s="960"/>
      <c r="G756" s="960"/>
      <c r="H756" s="960"/>
      <c r="I756" s="960"/>
      <c r="J756" s="960"/>
      <c r="K756" s="960"/>
      <c r="L756" s="960"/>
      <c r="M756" s="960"/>
      <c r="N756" s="960"/>
      <c r="O756" s="960"/>
      <c r="P756" s="960"/>
      <c r="Q756" s="960"/>
      <c r="R756" s="960"/>
      <c r="S756" s="962"/>
      <c r="T756" s="960"/>
      <c r="U756" s="962"/>
      <c r="V756" s="960"/>
      <c r="W756" s="960"/>
    </row>
    <row r="757" spans="1:23" ht="15.75" customHeight="1" x14ac:dyDescent="0.2">
      <c r="A757" s="958"/>
      <c r="B757" s="960"/>
      <c r="C757" s="960"/>
      <c r="D757" s="960"/>
      <c r="E757" s="960"/>
      <c r="F757" s="960"/>
      <c r="G757" s="960"/>
      <c r="H757" s="960"/>
      <c r="I757" s="960"/>
      <c r="J757" s="960"/>
      <c r="K757" s="960"/>
      <c r="L757" s="960"/>
      <c r="M757" s="960"/>
      <c r="N757" s="960"/>
      <c r="O757" s="960"/>
      <c r="P757" s="960"/>
      <c r="Q757" s="960"/>
      <c r="R757" s="960"/>
      <c r="S757" s="962"/>
      <c r="T757" s="960"/>
      <c r="U757" s="962"/>
      <c r="V757" s="960"/>
      <c r="W757" s="960"/>
    </row>
    <row r="758" spans="1:23" ht="15.75" customHeight="1" x14ac:dyDescent="0.2">
      <c r="A758" s="958"/>
      <c r="B758" s="960"/>
      <c r="C758" s="960"/>
      <c r="D758" s="960"/>
      <c r="E758" s="960"/>
      <c r="F758" s="960"/>
      <c r="G758" s="960"/>
      <c r="H758" s="960"/>
      <c r="I758" s="960"/>
      <c r="J758" s="960"/>
      <c r="K758" s="960"/>
      <c r="L758" s="960"/>
      <c r="M758" s="960"/>
      <c r="N758" s="960"/>
      <c r="O758" s="960"/>
      <c r="P758" s="960"/>
      <c r="Q758" s="960"/>
      <c r="R758" s="960"/>
      <c r="S758" s="962"/>
      <c r="T758" s="960"/>
      <c r="U758" s="962"/>
      <c r="V758" s="960"/>
      <c r="W758" s="960"/>
    </row>
    <row r="759" spans="1:23" ht="15.75" customHeight="1" x14ac:dyDescent="0.2">
      <c r="A759" s="958"/>
      <c r="B759" s="960"/>
      <c r="C759" s="960"/>
      <c r="D759" s="960"/>
      <c r="E759" s="960"/>
      <c r="F759" s="960"/>
      <c r="G759" s="960"/>
      <c r="H759" s="960"/>
      <c r="I759" s="960"/>
      <c r="J759" s="960"/>
      <c r="K759" s="960"/>
      <c r="L759" s="960"/>
      <c r="M759" s="960"/>
      <c r="N759" s="960"/>
      <c r="O759" s="960"/>
      <c r="P759" s="960"/>
      <c r="Q759" s="960"/>
      <c r="R759" s="960"/>
      <c r="S759" s="962"/>
      <c r="T759" s="960"/>
      <c r="U759" s="962"/>
      <c r="V759" s="960"/>
      <c r="W759" s="960"/>
    </row>
    <row r="760" spans="1:23" ht="15.75" customHeight="1" x14ac:dyDescent="0.2">
      <c r="A760" s="958"/>
      <c r="B760" s="960"/>
      <c r="C760" s="960"/>
      <c r="D760" s="960"/>
      <c r="E760" s="960"/>
      <c r="F760" s="960"/>
      <c r="G760" s="960"/>
      <c r="H760" s="960"/>
      <c r="I760" s="960"/>
      <c r="J760" s="960"/>
      <c r="K760" s="960"/>
      <c r="L760" s="960"/>
      <c r="M760" s="960"/>
      <c r="N760" s="960"/>
      <c r="O760" s="960"/>
      <c r="P760" s="960"/>
      <c r="Q760" s="960"/>
      <c r="R760" s="960"/>
      <c r="S760" s="962"/>
      <c r="T760" s="960"/>
      <c r="U760" s="962"/>
      <c r="V760" s="960"/>
      <c r="W760" s="960"/>
    </row>
    <row r="761" spans="1:23" ht="15.75" customHeight="1" x14ac:dyDescent="0.2">
      <c r="A761" s="958"/>
      <c r="B761" s="960"/>
      <c r="C761" s="960"/>
      <c r="D761" s="960"/>
      <c r="E761" s="960"/>
      <c r="F761" s="960"/>
      <c r="G761" s="960"/>
      <c r="H761" s="960"/>
      <c r="I761" s="960"/>
      <c r="J761" s="960"/>
      <c r="K761" s="960"/>
      <c r="L761" s="960"/>
      <c r="M761" s="960"/>
      <c r="N761" s="960"/>
      <c r="O761" s="960"/>
      <c r="P761" s="960"/>
      <c r="Q761" s="960"/>
      <c r="R761" s="960"/>
      <c r="S761" s="962"/>
      <c r="T761" s="960"/>
      <c r="U761" s="962"/>
      <c r="V761" s="960"/>
      <c r="W761" s="960"/>
    </row>
    <row r="762" spans="1:23" ht="15.75" customHeight="1" x14ac:dyDescent="0.2">
      <c r="A762" s="958"/>
      <c r="B762" s="960"/>
      <c r="C762" s="960"/>
      <c r="D762" s="960"/>
      <c r="E762" s="960"/>
      <c r="F762" s="960"/>
      <c r="G762" s="960"/>
      <c r="H762" s="960"/>
      <c r="I762" s="960"/>
      <c r="J762" s="960"/>
      <c r="K762" s="960"/>
      <c r="L762" s="960"/>
      <c r="M762" s="960"/>
      <c r="N762" s="960"/>
      <c r="O762" s="960"/>
      <c r="P762" s="960"/>
      <c r="Q762" s="960"/>
      <c r="R762" s="960"/>
      <c r="S762" s="962"/>
      <c r="T762" s="960"/>
      <c r="U762" s="962"/>
      <c r="V762" s="960"/>
      <c r="W762" s="960"/>
    </row>
    <row r="763" spans="1:23" ht="15.75" customHeight="1" x14ac:dyDescent="0.2">
      <c r="A763" s="958"/>
      <c r="B763" s="960"/>
      <c r="C763" s="960"/>
      <c r="D763" s="960"/>
      <c r="E763" s="960"/>
      <c r="F763" s="960"/>
      <c r="G763" s="960"/>
      <c r="H763" s="960"/>
      <c r="I763" s="960"/>
      <c r="J763" s="960"/>
      <c r="K763" s="960"/>
      <c r="L763" s="960"/>
      <c r="M763" s="960"/>
      <c r="N763" s="960"/>
      <c r="O763" s="960"/>
      <c r="P763" s="960"/>
      <c r="Q763" s="960"/>
      <c r="R763" s="960"/>
      <c r="S763" s="962"/>
      <c r="T763" s="960"/>
      <c r="U763" s="962"/>
      <c r="V763" s="960"/>
      <c r="W763" s="960"/>
    </row>
    <row r="764" spans="1:23" ht="15.75" customHeight="1" x14ac:dyDescent="0.2">
      <c r="A764" s="958"/>
      <c r="B764" s="960"/>
      <c r="C764" s="960"/>
      <c r="D764" s="960"/>
      <c r="E764" s="960"/>
      <c r="F764" s="960"/>
      <c r="G764" s="960"/>
      <c r="H764" s="960"/>
      <c r="I764" s="960"/>
      <c r="J764" s="960"/>
      <c r="K764" s="960"/>
      <c r="L764" s="960"/>
      <c r="M764" s="960"/>
      <c r="N764" s="960"/>
      <c r="O764" s="960"/>
      <c r="P764" s="960"/>
      <c r="Q764" s="960"/>
      <c r="R764" s="960"/>
      <c r="S764" s="962"/>
      <c r="T764" s="960"/>
      <c r="U764" s="962"/>
      <c r="V764" s="960"/>
      <c r="W764" s="960"/>
    </row>
    <row r="765" spans="1:23" ht="15.75" customHeight="1" x14ac:dyDescent="0.2">
      <c r="A765" s="958"/>
      <c r="B765" s="960"/>
      <c r="C765" s="960"/>
      <c r="D765" s="960"/>
      <c r="E765" s="960"/>
      <c r="F765" s="960"/>
      <c r="G765" s="960"/>
      <c r="H765" s="960"/>
      <c r="I765" s="960"/>
      <c r="J765" s="960"/>
      <c r="K765" s="960"/>
      <c r="L765" s="960"/>
      <c r="M765" s="960"/>
      <c r="N765" s="960"/>
      <c r="O765" s="960"/>
      <c r="P765" s="960"/>
      <c r="Q765" s="960"/>
      <c r="R765" s="960"/>
      <c r="S765" s="962"/>
      <c r="T765" s="960"/>
      <c r="U765" s="962"/>
      <c r="V765" s="960"/>
      <c r="W765" s="960"/>
    </row>
    <row r="766" spans="1:23" ht="15.75" customHeight="1" x14ac:dyDescent="0.2">
      <c r="A766" s="958"/>
      <c r="B766" s="960"/>
      <c r="C766" s="960"/>
      <c r="D766" s="960"/>
      <c r="E766" s="960"/>
      <c r="F766" s="960"/>
      <c r="G766" s="960"/>
      <c r="H766" s="960"/>
      <c r="I766" s="960"/>
      <c r="J766" s="960"/>
      <c r="K766" s="960"/>
      <c r="L766" s="960"/>
      <c r="M766" s="960"/>
      <c r="N766" s="960"/>
      <c r="O766" s="960"/>
      <c r="P766" s="960"/>
      <c r="Q766" s="960"/>
      <c r="R766" s="960"/>
      <c r="S766" s="962"/>
      <c r="T766" s="960"/>
      <c r="U766" s="962"/>
      <c r="V766" s="960"/>
      <c r="W766" s="960"/>
    </row>
    <row r="767" spans="1:23" ht="15.75" customHeight="1" x14ac:dyDescent="0.2">
      <c r="A767" s="958"/>
      <c r="B767" s="960"/>
      <c r="C767" s="960"/>
      <c r="D767" s="960"/>
      <c r="E767" s="960"/>
      <c r="F767" s="960"/>
      <c r="G767" s="960"/>
      <c r="H767" s="960"/>
      <c r="I767" s="960"/>
      <c r="J767" s="960"/>
      <c r="K767" s="960"/>
      <c r="L767" s="960"/>
      <c r="M767" s="960"/>
      <c r="N767" s="960"/>
      <c r="O767" s="960"/>
      <c r="P767" s="960"/>
      <c r="Q767" s="960"/>
      <c r="R767" s="960"/>
      <c r="S767" s="962"/>
      <c r="T767" s="960"/>
      <c r="U767" s="962"/>
      <c r="V767" s="960"/>
      <c r="W767" s="960"/>
    </row>
    <row r="768" spans="1:23" ht="15.75" customHeight="1" x14ac:dyDescent="0.2">
      <c r="A768" s="958"/>
      <c r="B768" s="960"/>
      <c r="C768" s="960"/>
      <c r="D768" s="960"/>
      <c r="E768" s="960"/>
      <c r="F768" s="960"/>
      <c r="G768" s="960"/>
      <c r="H768" s="960"/>
      <c r="I768" s="960"/>
      <c r="J768" s="960"/>
      <c r="K768" s="960"/>
      <c r="L768" s="960"/>
      <c r="M768" s="960"/>
      <c r="N768" s="960"/>
      <c r="O768" s="960"/>
      <c r="P768" s="960"/>
      <c r="Q768" s="960"/>
      <c r="R768" s="960"/>
      <c r="S768" s="962"/>
      <c r="T768" s="960"/>
      <c r="U768" s="962"/>
      <c r="V768" s="960"/>
      <c r="W768" s="960"/>
    </row>
    <row r="769" spans="1:23" ht="15.75" customHeight="1" x14ac:dyDescent="0.2">
      <c r="A769" s="958"/>
      <c r="B769" s="960"/>
      <c r="C769" s="960"/>
      <c r="D769" s="960"/>
      <c r="E769" s="960"/>
      <c r="F769" s="960"/>
      <c r="G769" s="960"/>
      <c r="H769" s="960"/>
      <c r="I769" s="960"/>
      <c r="J769" s="960"/>
      <c r="K769" s="960"/>
      <c r="L769" s="960"/>
      <c r="M769" s="960"/>
      <c r="N769" s="960"/>
      <c r="O769" s="960"/>
      <c r="P769" s="960"/>
      <c r="Q769" s="960"/>
      <c r="R769" s="960"/>
      <c r="S769" s="962"/>
      <c r="T769" s="960"/>
      <c r="U769" s="962"/>
      <c r="V769" s="960"/>
      <c r="W769" s="960"/>
    </row>
    <row r="770" spans="1:23" ht="15.75" customHeight="1" x14ac:dyDescent="0.2">
      <c r="A770" s="958"/>
      <c r="B770" s="960"/>
      <c r="C770" s="960"/>
      <c r="D770" s="960"/>
      <c r="E770" s="960"/>
      <c r="F770" s="960"/>
      <c r="G770" s="960"/>
      <c r="H770" s="960"/>
      <c r="I770" s="960"/>
      <c r="J770" s="960"/>
      <c r="K770" s="960"/>
      <c r="L770" s="960"/>
      <c r="M770" s="960"/>
      <c r="N770" s="960"/>
      <c r="O770" s="960"/>
      <c r="P770" s="960"/>
      <c r="Q770" s="960"/>
      <c r="R770" s="960"/>
      <c r="S770" s="962"/>
      <c r="T770" s="960"/>
      <c r="U770" s="962"/>
      <c r="V770" s="960"/>
      <c r="W770" s="960"/>
    </row>
    <row r="771" spans="1:23" ht="15.75" customHeight="1" x14ac:dyDescent="0.2">
      <c r="A771" s="958"/>
      <c r="B771" s="960"/>
      <c r="C771" s="960"/>
      <c r="D771" s="960"/>
      <c r="E771" s="960"/>
      <c r="F771" s="960"/>
      <c r="G771" s="960"/>
      <c r="H771" s="960"/>
      <c r="I771" s="960"/>
      <c r="J771" s="960"/>
      <c r="K771" s="960"/>
      <c r="L771" s="960"/>
      <c r="M771" s="960"/>
      <c r="N771" s="960"/>
      <c r="O771" s="960"/>
      <c r="P771" s="960"/>
      <c r="Q771" s="960"/>
      <c r="R771" s="960"/>
      <c r="S771" s="962"/>
      <c r="T771" s="960"/>
      <c r="U771" s="962"/>
      <c r="V771" s="960"/>
      <c r="W771" s="960"/>
    </row>
    <row r="772" spans="1:23" ht="15.75" customHeight="1" x14ac:dyDescent="0.2">
      <c r="A772" s="958"/>
      <c r="B772" s="960"/>
      <c r="C772" s="960"/>
      <c r="D772" s="960"/>
      <c r="E772" s="960"/>
      <c r="F772" s="960"/>
      <c r="G772" s="960"/>
      <c r="H772" s="960"/>
      <c r="I772" s="960"/>
      <c r="J772" s="960"/>
      <c r="K772" s="960"/>
      <c r="L772" s="960"/>
      <c r="M772" s="960"/>
      <c r="N772" s="960"/>
      <c r="O772" s="960"/>
      <c r="P772" s="960"/>
      <c r="Q772" s="960"/>
      <c r="R772" s="960"/>
      <c r="S772" s="962"/>
      <c r="T772" s="960"/>
      <c r="U772" s="962"/>
      <c r="V772" s="960"/>
      <c r="W772" s="960"/>
    </row>
    <row r="773" spans="1:23" ht="15.75" customHeight="1" x14ac:dyDescent="0.2">
      <c r="A773" s="958"/>
      <c r="B773" s="960"/>
      <c r="C773" s="960"/>
      <c r="D773" s="960"/>
      <c r="E773" s="960"/>
      <c r="F773" s="960"/>
      <c r="G773" s="960"/>
      <c r="H773" s="960"/>
      <c r="I773" s="960"/>
      <c r="J773" s="960"/>
      <c r="K773" s="960"/>
      <c r="L773" s="960"/>
      <c r="M773" s="960"/>
      <c r="N773" s="960"/>
      <c r="O773" s="960"/>
      <c r="P773" s="960"/>
      <c r="Q773" s="960"/>
      <c r="R773" s="960"/>
      <c r="S773" s="962"/>
      <c r="T773" s="960"/>
      <c r="U773" s="962"/>
      <c r="V773" s="960"/>
      <c r="W773" s="960"/>
    </row>
    <row r="774" spans="1:23" ht="15.75" customHeight="1" x14ac:dyDescent="0.2">
      <c r="A774" s="958"/>
      <c r="B774" s="960"/>
      <c r="C774" s="960"/>
      <c r="D774" s="960"/>
      <c r="E774" s="960"/>
      <c r="F774" s="960"/>
      <c r="G774" s="960"/>
      <c r="H774" s="960"/>
      <c r="I774" s="960"/>
      <c r="J774" s="960"/>
      <c r="K774" s="960"/>
      <c r="L774" s="960"/>
      <c r="M774" s="960"/>
      <c r="N774" s="960"/>
      <c r="O774" s="960"/>
      <c r="P774" s="960"/>
      <c r="Q774" s="960"/>
      <c r="R774" s="960"/>
      <c r="S774" s="962"/>
      <c r="T774" s="960"/>
      <c r="U774" s="962"/>
      <c r="V774" s="960"/>
      <c r="W774" s="960"/>
    </row>
    <row r="775" spans="1:23" ht="15.75" customHeight="1" x14ac:dyDescent="0.2">
      <c r="A775" s="958"/>
      <c r="B775" s="960"/>
      <c r="C775" s="960"/>
      <c r="D775" s="960"/>
      <c r="E775" s="960"/>
      <c r="F775" s="960"/>
      <c r="G775" s="960"/>
      <c r="H775" s="960"/>
      <c r="I775" s="960"/>
      <c r="J775" s="960"/>
      <c r="K775" s="960"/>
      <c r="L775" s="960"/>
      <c r="M775" s="960"/>
      <c r="N775" s="960"/>
      <c r="O775" s="960"/>
      <c r="P775" s="960"/>
      <c r="Q775" s="960"/>
      <c r="R775" s="960"/>
      <c r="S775" s="962"/>
      <c r="T775" s="960"/>
      <c r="U775" s="962"/>
      <c r="V775" s="960"/>
      <c r="W775" s="960"/>
    </row>
    <row r="776" spans="1:23" ht="15.75" customHeight="1" x14ac:dyDescent="0.2">
      <c r="A776" s="958"/>
      <c r="B776" s="960"/>
      <c r="C776" s="960"/>
      <c r="D776" s="960"/>
      <c r="E776" s="960"/>
      <c r="F776" s="960"/>
      <c r="G776" s="960"/>
      <c r="H776" s="960"/>
      <c r="I776" s="960"/>
      <c r="J776" s="960"/>
      <c r="K776" s="960"/>
      <c r="L776" s="960"/>
      <c r="M776" s="960"/>
      <c r="N776" s="960"/>
      <c r="O776" s="960"/>
      <c r="P776" s="960"/>
      <c r="Q776" s="960"/>
      <c r="R776" s="960"/>
      <c r="S776" s="962"/>
      <c r="T776" s="960"/>
      <c r="U776" s="962"/>
      <c r="V776" s="960"/>
      <c r="W776" s="960"/>
    </row>
    <row r="777" spans="1:23" ht="15.75" customHeight="1" x14ac:dyDescent="0.2">
      <c r="A777" s="958"/>
      <c r="B777" s="960"/>
      <c r="C777" s="960"/>
      <c r="D777" s="960"/>
      <c r="E777" s="960"/>
      <c r="F777" s="960"/>
      <c r="G777" s="960"/>
      <c r="H777" s="960"/>
      <c r="I777" s="960"/>
      <c r="J777" s="960"/>
      <c r="K777" s="960"/>
      <c r="L777" s="960"/>
      <c r="M777" s="960"/>
      <c r="N777" s="960"/>
      <c r="O777" s="960"/>
      <c r="P777" s="960"/>
      <c r="Q777" s="960"/>
      <c r="R777" s="960"/>
      <c r="S777" s="962"/>
      <c r="T777" s="960"/>
      <c r="U777" s="962"/>
      <c r="V777" s="960"/>
      <c r="W777" s="960"/>
    </row>
    <row r="778" spans="1:23" ht="15.75" customHeight="1" x14ac:dyDescent="0.2">
      <c r="A778" s="958"/>
      <c r="B778" s="960"/>
      <c r="C778" s="960"/>
      <c r="D778" s="960"/>
      <c r="E778" s="960"/>
      <c r="F778" s="960"/>
      <c r="G778" s="960"/>
      <c r="H778" s="960"/>
      <c r="I778" s="960"/>
      <c r="J778" s="960"/>
      <c r="K778" s="960"/>
      <c r="L778" s="960"/>
      <c r="M778" s="960"/>
      <c r="N778" s="960"/>
      <c r="O778" s="960"/>
      <c r="P778" s="960"/>
      <c r="Q778" s="960"/>
      <c r="R778" s="960"/>
      <c r="S778" s="962"/>
      <c r="T778" s="960"/>
      <c r="U778" s="962"/>
      <c r="V778" s="960"/>
      <c r="W778" s="960"/>
    </row>
    <row r="779" spans="1:23" ht="15.75" customHeight="1" x14ac:dyDescent="0.2">
      <c r="A779" s="958"/>
      <c r="B779" s="960"/>
      <c r="C779" s="960"/>
      <c r="D779" s="960"/>
      <c r="E779" s="960"/>
      <c r="F779" s="960"/>
      <c r="G779" s="960"/>
      <c r="H779" s="960"/>
      <c r="I779" s="960"/>
      <c r="J779" s="960"/>
      <c r="K779" s="960"/>
      <c r="L779" s="960"/>
      <c r="M779" s="960"/>
      <c r="N779" s="960"/>
      <c r="O779" s="960"/>
      <c r="P779" s="960"/>
      <c r="Q779" s="960"/>
      <c r="R779" s="960"/>
      <c r="S779" s="962"/>
      <c r="T779" s="960"/>
      <c r="U779" s="962"/>
      <c r="V779" s="960"/>
      <c r="W779" s="960"/>
    </row>
    <row r="780" spans="1:23" ht="15.75" customHeight="1" x14ac:dyDescent="0.2">
      <c r="A780" s="958"/>
      <c r="B780" s="960"/>
      <c r="C780" s="960"/>
      <c r="D780" s="960"/>
      <c r="E780" s="960"/>
      <c r="F780" s="960"/>
      <c r="G780" s="960"/>
      <c r="H780" s="960"/>
      <c r="I780" s="960"/>
      <c r="J780" s="960"/>
      <c r="K780" s="960"/>
      <c r="L780" s="960"/>
      <c r="M780" s="960"/>
      <c r="N780" s="960"/>
      <c r="O780" s="960"/>
      <c r="P780" s="960"/>
      <c r="Q780" s="960"/>
      <c r="R780" s="960"/>
      <c r="S780" s="962"/>
      <c r="T780" s="960"/>
      <c r="U780" s="962"/>
      <c r="V780" s="960"/>
      <c r="W780" s="960"/>
    </row>
    <row r="781" spans="1:23" ht="15.75" customHeight="1" x14ac:dyDescent="0.2">
      <c r="A781" s="958"/>
      <c r="B781" s="960"/>
      <c r="C781" s="960"/>
      <c r="D781" s="960"/>
      <c r="E781" s="960"/>
      <c r="F781" s="960"/>
      <c r="G781" s="960"/>
      <c r="H781" s="960"/>
      <c r="I781" s="960"/>
      <c r="J781" s="960"/>
      <c r="K781" s="960"/>
      <c r="L781" s="960"/>
      <c r="M781" s="960"/>
      <c r="N781" s="960"/>
      <c r="O781" s="960"/>
      <c r="P781" s="960"/>
      <c r="Q781" s="960"/>
      <c r="R781" s="960"/>
      <c r="S781" s="962"/>
      <c r="T781" s="960"/>
      <c r="U781" s="962"/>
      <c r="V781" s="960"/>
      <c r="W781" s="960"/>
    </row>
    <row r="782" spans="1:23" ht="15.75" customHeight="1" x14ac:dyDescent="0.2">
      <c r="A782" s="958"/>
      <c r="B782" s="960"/>
      <c r="C782" s="960"/>
      <c r="D782" s="960"/>
      <c r="E782" s="960"/>
      <c r="F782" s="960"/>
      <c r="G782" s="960"/>
      <c r="H782" s="960"/>
      <c r="I782" s="960"/>
      <c r="J782" s="960"/>
      <c r="K782" s="960"/>
      <c r="L782" s="960"/>
      <c r="M782" s="960"/>
      <c r="N782" s="960"/>
      <c r="O782" s="960"/>
      <c r="P782" s="960"/>
      <c r="Q782" s="960"/>
      <c r="R782" s="960"/>
      <c r="S782" s="962"/>
      <c r="T782" s="960"/>
      <c r="U782" s="962"/>
      <c r="V782" s="960"/>
      <c r="W782" s="960"/>
    </row>
    <row r="783" spans="1:23" ht="15.75" customHeight="1" x14ac:dyDescent="0.2">
      <c r="A783" s="958"/>
      <c r="B783" s="960"/>
      <c r="C783" s="960"/>
      <c r="D783" s="960"/>
      <c r="E783" s="960"/>
      <c r="F783" s="960"/>
      <c r="G783" s="960"/>
      <c r="H783" s="960"/>
      <c r="I783" s="960"/>
      <c r="J783" s="960"/>
      <c r="K783" s="960"/>
      <c r="L783" s="960"/>
      <c r="M783" s="960"/>
      <c r="N783" s="960"/>
      <c r="O783" s="960"/>
      <c r="P783" s="960"/>
      <c r="Q783" s="960"/>
      <c r="R783" s="960"/>
      <c r="S783" s="962"/>
      <c r="T783" s="960"/>
      <c r="U783" s="962"/>
      <c r="V783" s="960"/>
      <c r="W783" s="960"/>
    </row>
    <row r="784" spans="1:23" ht="15.75" customHeight="1" x14ac:dyDescent="0.2">
      <c r="A784" s="958"/>
      <c r="B784" s="960"/>
      <c r="C784" s="960"/>
      <c r="D784" s="960"/>
      <c r="E784" s="960"/>
      <c r="F784" s="960"/>
      <c r="G784" s="960"/>
      <c r="H784" s="960"/>
      <c r="I784" s="960"/>
      <c r="J784" s="960"/>
      <c r="K784" s="960"/>
      <c r="L784" s="960"/>
      <c r="M784" s="960"/>
      <c r="N784" s="960"/>
      <c r="O784" s="960"/>
      <c r="P784" s="960"/>
      <c r="Q784" s="960"/>
      <c r="R784" s="960"/>
      <c r="S784" s="962"/>
      <c r="T784" s="960"/>
      <c r="U784" s="962"/>
      <c r="V784" s="960"/>
      <c r="W784" s="960"/>
    </row>
    <row r="785" spans="1:23" ht="15.75" customHeight="1" x14ac:dyDescent="0.2">
      <c r="A785" s="958"/>
      <c r="B785" s="960"/>
      <c r="C785" s="960"/>
      <c r="D785" s="960"/>
      <c r="E785" s="960"/>
      <c r="F785" s="960"/>
      <c r="G785" s="960"/>
      <c r="H785" s="960"/>
      <c r="I785" s="960"/>
      <c r="J785" s="960"/>
      <c r="K785" s="960"/>
      <c r="L785" s="960"/>
      <c r="M785" s="960"/>
      <c r="N785" s="960"/>
      <c r="O785" s="960"/>
      <c r="P785" s="960"/>
      <c r="Q785" s="960"/>
      <c r="R785" s="960"/>
      <c r="S785" s="962"/>
      <c r="T785" s="960"/>
      <c r="U785" s="962"/>
      <c r="V785" s="960"/>
      <c r="W785" s="960"/>
    </row>
    <row r="786" spans="1:23" ht="15.75" customHeight="1" x14ac:dyDescent="0.2">
      <c r="A786" s="958"/>
      <c r="B786" s="960"/>
      <c r="C786" s="960"/>
      <c r="D786" s="960"/>
      <c r="E786" s="960"/>
      <c r="F786" s="960"/>
      <c r="G786" s="960"/>
      <c r="H786" s="960"/>
      <c r="I786" s="960"/>
      <c r="J786" s="960"/>
      <c r="K786" s="960"/>
      <c r="L786" s="960"/>
      <c r="M786" s="960"/>
      <c r="N786" s="960"/>
      <c r="O786" s="960"/>
      <c r="P786" s="960"/>
      <c r="Q786" s="960"/>
      <c r="R786" s="960"/>
      <c r="S786" s="962"/>
      <c r="T786" s="960"/>
      <c r="U786" s="962"/>
      <c r="V786" s="960"/>
      <c r="W786" s="960"/>
    </row>
    <row r="787" spans="1:23" ht="15.75" customHeight="1" x14ac:dyDescent="0.2">
      <c r="A787" s="958"/>
      <c r="B787" s="960"/>
      <c r="C787" s="960"/>
      <c r="D787" s="960"/>
      <c r="E787" s="960"/>
      <c r="F787" s="960"/>
      <c r="G787" s="960"/>
      <c r="H787" s="960"/>
      <c r="I787" s="960"/>
      <c r="J787" s="960"/>
      <c r="K787" s="960"/>
      <c r="L787" s="960"/>
      <c r="M787" s="960"/>
      <c r="N787" s="960"/>
      <c r="O787" s="960"/>
      <c r="P787" s="960"/>
      <c r="Q787" s="960"/>
      <c r="R787" s="960"/>
      <c r="S787" s="962"/>
      <c r="T787" s="960"/>
      <c r="U787" s="962"/>
      <c r="V787" s="960"/>
      <c r="W787" s="960"/>
    </row>
    <row r="788" spans="1:23" ht="15.75" customHeight="1" x14ac:dyDescent="0.2">
      <c r="A788" s="958"/>
      <c r="B788" s="960"/>
      <c r="C788" s="960"/>
      <c r="D788" s="960"/>
      <c r="E788" s="960"/>
      <c r="F788" s="960"/>
      <c r="G788" s="960"/>
      <c r="H788" s="960"/>
      <c r="I788" s="960"/>
      <c r="J788" s="960"/>
      <c r="K788" s="960"/>
      <c r="L788" s="960"/>
      <c r="M788" s="960"/>
      <c r="N788" s="960"/>
      <c r="O788" s="960"/>
      <c r="P788" s="960"/>
      <c r="Q788" s="960"/>
      <c r="R788" s="960"/>
      <c r="S788" s="962"/>
      <c r="T788" s="960"/>
      <c r="U788" s="962"/>
      <c r="V788" s="960"/>
      <c r="W788" s="960"/>
    </row>
    <row r="789" spans="1:23" ht="15.75" customHeight="1" x14ac:dyDescent="0.2">
      <c r="A789" s="958"/>
      <c r="B789" s="960"/>
      <c r="C789" s="960"/>
      <c r="D789" s="960"/>
      <c r="E789" s="960"/>
      <c r="F789" s="960"/>
      <c r="G789" s="960"/>
      <c r="H789" s="960"/>
      <c r="I789" s="960"/>
      <c r="J789" s="960"/>
      <c r="K789" s="960"/>
      <c r="L789" s="960"/>
      <c r="M789" s="960"/>
      <c r="N789" s="960"/>
      <c r="O789" s="960"/>
      <c r="P789" s="960"/>
      <c r="Q789" s="960"/>
      <c r="R789" s="960"/>
      <c r="S789" s="962"/>
      <c r="T789" s="960"/>
      <c r="U789" s="962"/>
      <c r="V789" s="960"/>
      <c r="W789" s="960"/>
    </row>
    <row r="790" spans="1:23" ht="15.75" customHeight="1" x14ac:dyDescent="0.2">
      <c r="A790" s="958"/>
      <c r="B790" s="960"/>
      <c r="C790" s="960"/>
      <c r="D790" s="960"/>
      <c r="E790" s="960"/>
      <c r="F790" s="960"/>
      <c r="G790" s="960"/>
      <c r="H790" s="960"/>
      <c r="I790" s="960"/>
      <c r="J790" s="960"/>
      <c r="K790" s="960"/>
      <c r="L790" s="960"/>
      <c r="M790" s="960"/>
      <c r="N790" s="960"/>
      <c r="O790" s="960"/>
      <c r="P790" s="960"/>
      <c r="Q790" s="960"/>
      <c r="R790" s="960"/>
      <c r="S790" s="962"/>
      <c r="T790" s="960"/>
      <c r="U790" s="962"/>
      <c r="V790" s="960"/>
      <c r="W790" s="960"/>
    </row>
    <row r="791" spans="1:23" ht="15.75" customHeight="1" x14ac:dyDescent="0.2">
      <c r="A791" s="958"/>
      <c r="B791" s="960"/>
      <c r="C791" s="960"/>
      <c r="D791" s="960"/>
      <c r="E791" s="960"/>
      <c r="F791" s="960"/>
      <c r="G791" s="960"/>
      <c r="H791" s="960"/>
      <c r="I791" s="960"/>
      <c r="J791" s="960"/>
      <c r="K791" s="960"/>
      <c r="L791" s="960"/>
      <c r="M791" s="960"/>
      <c r="N791" s="960"/>
      <c r="O791" s="960"/>
      <c r="P791" s="960"/>
      <c r="Q791" s="960"/>
      <c r="R791" s="960"/>
      <c r="S791" s="962"/>
      <c r="T791" s="960"/>
      <c r="U791" s="962"/>
      <c r="V791" s="960"/>
      <c r="W791" s="960"/>
    </row>
    <row r="792" spans="1:23" ht="15.75" customHeight="1" x14ac:dyDescent="0.2">
      <c r="A792" s="958"/>
      <c r="B792" s="960"/>
      <c r="C792" s="960"/>
      <c r="D792" s="960"/>
      <c r="E792" s="960"/>
      <c r="F792" s="960"/>
      <c r="G792" s="960"/>
      <c r="H792" s="960"/>
      <c r="I792" s="960"/>
      <c r="J792" s="960"/>
      <c r="K792" s="960"/>
      <c r="L792" s="960"/>
      <c r="M792" s="960"/>
      <c r="N792" s="960"/>
      <c r="O792" s="960"/>
      <c r="P792" s="960"/>
      <c r="Q792" s="960"/>
      <c r="R792" s="960"/>
      <c r="S792" s="962"/>
      <c r="T792" s="960"/>
      <c r="U792" s="962"/>
      <c r="V792" s="960"/>
      <c r="W792" s="960"/>
    </row>
    <row r="793" spans="1:23" ht="15.75" customHeight="1" x14ac:dyDescent="0.2">
      <c r="A793" s="958"/>
      <c r="B793" s="960"/>
      <c r="C793" s="960"/>
      <c r="D793" s="960"/>
      <c r="E793" s="960"/>
      <c r="F793" s="960"/>
      <c r="G793" s="960"/>
      <c r="H793" s="960"/>
      <c r="I793" s="960"/>
      <c r="J793" s="960"/>
      <c r="K793" s="960"/>
      <c r="L793" s="960"/>
      <c r="M793" s="960"/>
      <c r="N793" s="960"/>
      <c r="O793" s="960"/>
      <c r="P793" s="960"/>
      <c r="Q793" s="960"/>
      <c r="R793" s="960"/>
      <c r="S793" s="962"/>
      <c r="T793" s="960"/>
      <c r="U793" s="962"/>
      <c r="V793" s="960"/>
      <c r="W793" s="960"/>
    </row>
    <row r="794" spans="1:23" ht="15.75" customHeight="1" x14ac:dyDescent="0.2">
      <c r="A794" s="958"/>
      <c r="B794" s="960"/>
      <c r="C794" s="960"/>
      <c r="D794" s="960"/>
      <c r="E794" s="960"/>
      <c r="F794" s="960"/>
      <c r="G794" s="960"/>
      <c r="H794" s="960"/>
      <c r="I794" s="960"/>
      <c r="J794" s="960"/>
      <c r="K794" s="960"/>
      <c r="L794" s="960"/>
      <c r="M794" s="960"/>
      <c r="N794" s="960"/>
      <c r="O794" s="960"/>
      <c r="P794" s="960"/>
      <c r="Q794" s="960"/>
      <c r="R794" s="960"/>
      <c r="S794" s="962"/>
      <c r="T794" s="960"/>
      <c r="U794" s="962"/>
      <c r="V794" s="960"/>
      <c r="W794" s="960"/>
    </row>
    <row r="795" spans="1:23" ht="15.75" customHeight="1" x14ac:dyDescent="0.2">
      <c r="A795" s="958"/>
      <c r="B795" s="960"/>
      <c r="C795" s="960"/>
      <c r="D795" s="960"/>
      <c r="E795" s="960"/>
      <c r="F795" s="960"/>
      <c r="G795" s="960"/>
      <c r="H795" s="960"/>
      <c r="I795" s="960"/>
      <c r="J795" s="960"/>
      <c r="K795" s="960"/>
      <c r="L795" s="960"/>
      <c r="M795" s="960"/>
      <c r="N795" s="960"/>
      <c r="O795" s="960"/>
      <c r="P795" s="960"/>
      <c r="Q795" s="960"/>
      <c r="R795" s="960"/>
      <c r="S795" s="962"/>
      <c r="T795" s="960"/>
      <c r="U795" s="962"/>
      <c r="V795" s="960"/>
      <c r="W795" s="960"/>
    </row>
    <row r="796" spans="1:23" ht="15.75" customHeight="1" x14ac:dyDescent="0.2">
      <c r="A796" s="958"/>
      <c r="B796" s="960"/>
      <c r="C796" s="960"/>
      <c r="D796" s="960"/>
      <c r="E796" s="960"/>
      <c r="F796" s="960"/>
      <c r="G796" s="960"/>
      <c r="H796" s="960"/>
      <c r="I796" s="960"/>
      <c r="J796" s="960"/>
      <c r="K796" s="960"/>
      <c r="L796" s="960"/>
      <c r="M796" s="960"/>
      <c r="N796" s="960"/>
      <c r="O796" s="960"/>
      <c r="P796" s="960"/>
      <c r="Q796" s="960"/>
      <c r="R796" s="960"/>
      <c r="S796" s="962"/>
      <c r="T796" s="960"/>
      <c r="U796" s="962"/>
      <c r="V796" s="960"/>
      <c r="W796" s="960"/>
    </row>
    <row r="797" spans="1:23" ht="15.75" customHeight="1" x14ac:dyDescent="0.2">
      <c r="A797" s="958"/>
      <c r="B797" s="960"/>
      <c r="C797" s="960"/>
      <c r="D797" s="960"/>
      <c r="E797" s="960"/>
      <c r="F797" s="960"/>
      <c r="G797" s="960"/>
      <c r="H797" s="960"/>
      <c r="I797" s="960"/>
      <c r="J797" s="960"/>
      <c r="K797" s="960"/>
      <c r="L797" s="960"/>
      <c r="M797" s="960"/>
      <c r="N797" s="960"/>
      <c r="O797" s="960"/>
      <c r="P797" s="960"/>
      <c r="Q797" s="960"/>
      <c r="R797" s="960"/>
      <c r="S797" s="962"/>
      <c r="T797" s="960"/>
      <c r="U797" s="962"/>
      <c r="V797" s="960"/>
      <c r="W797" s="960"/>
    </row>
    <row r="798" spans="1:23" ht="15.75" customHeight="1" x14ac:dyDescent="0.2">
      <c r="A798" s="958"/>
      <c r="B798" s="960"/>
      <c r="C798" s="960"/>
      <c r="D798" s="960"/>
      <c r="E798" s="960"/>
      <c r="F798" s="960"/>
      <c r="G798" s="960"/>
      <c r="H798" s="960"/>
      <c r="I798" s="960"/>
      <c r="J798" s="960"/>
      <c r="K798" s="960"/>
      <c r="L798" s="960"/>
      <c r="M798" s="960"/>
      <c r="N798" s="960"/>
      <c r="O798" s="960"/>
      <c r="P798" s="960"/>
      <c r="Q798" s="960"/>
      <c r="R798" s="960"/>
      <c r="S798" s="962"/>
      <c r="T798" s="960"/>
      <c r="U798" s="962"/>
      <c r="V798" s="960"/>
      <c r="W798" s="960"/>
    </row>
    <row r="799" spans="1:23" ht="15.75" customHeight="1" x14ac:dyDescent="0.2">
      <c r="A799" s="958"/>
      <c r="B799" s="960"/>
      <c r="C799" s="960"/>
      <c r="D799" s="960"/>
      <c r="E799" s="960"/>
      <c r="F799" s="960"/>
      <c r="G799" s="960"/>
      <c r="H799" s="960"/>
      <c r="I799" s="960"/>
      <c r="J799" s="960"/>
      <c r="K799" s="960"/>
      <c r="L799" s="960"/>
      <c r="M799" s="960"/>
      <c r="N799" s="960"/>
      <c r="O799" s="960"/>
      <c r="P799" s="960"/>
      <c r="Q799" s="960"/>
      <c r="R799" s="960"/>
      <c r="S799" s="962"/>
      <c r="T799" s="960"/>
      <c r="U799" s="962"/>
      <c r="V799" s="960"/>
      <c r="W799" s="960"/>
    </row>
    <row r="800" spans="1:23" ht="15.75" customHeight="1" x14ac:dyDescent="0.2">
      <c r="A800" s="958"/>
      <c r="B800" s="960"/>
      <c r="C800" s="960"/>
      <c r="D800" s="960"/>
      <c r="E800" s="960"/>
      <c r="F800" s="960"/>
      <c r="G800" s="960"/>
      <c r="H800" s="960"/>
      <c r="I800" s="960"/>
      <c r="J800" s="960"/>
      <c r="K800" s="960"/>
      <c r="L800" s="960"/>
      <c r="M800" s="960"/>
      <c r="N800" s="960"/>
      <c r="O800" s="960"/>
      <c r="P800" s="960"/>
      <c r="Q800" s="960"/>
      <c r="R800" s="960"/>
      <c r="S800" s="962"/>
      <c r="T800" s="960"/>
      <c r="U800" s="962"/>
      <c r="V800" s="960"/>
      <c r="W800" s="960"/>
    </row>
    <row r="801" spans="1:23" ht="15.75" customHeight="1" x14ac:dyDescent="0.2">
      <c r="A801" s="958"/>
      <c r="B801" s="960"/>
      <c r="C801" s="960"/>
      <c r="D801" s="960"/>
      <c r="E801" s="960"/>
      <c r="F801" s="960"/>
      <c r="G801" s="960"/>
      <c r="H801" s="960"/>
      <c r="I801" s="960"/>
      <c r="J801" s="960"/>
      <c r="K801" s="960"/>
      <c r="L801" s="960"/>
      <c r="M801" s="960"/>
      <c r="N801" s="960"/>
      <c r="O801" s="960"/>
      <c r="P801" s="960"/>
      <c r="Q801" s="960"/>
      <c r="R801" s="960"/>
      <c r="S801" s="962"/>
      <c r="T801" s="960"/>
      <c r="U801" s="962"/>
      <c r="V801" s="960"/>
      <c r="W801" s="960"/>
    </row>
    <row r="802" spans="1:23" ht="15.75" customHeight="1" x14ac:dyDescent="0.2">
      <c r="A802" s="958"/>
      <c r="B802" s="960"/>
      <c r="C802" s="960"/>
      <c r="D802" s="960"/>
      <c r="E802" s="960"/>
      <c r="F802" s="960"/>
      <c r="G802" s="960"/>
      <c r="H802" s="960"/>
      <c r="I802" s="960"/>
      <c r="J802" s="960"/>
      <c r="K802" s="960"/>
      <c r="L802" s="960"/>
      <c r="M802" s="960"/>
      <c r="N802" s="960"/>
      <c r="O802" s="960"/>
      <c r="P802" s="960"/>
      <c r="Q802" s="960"/>
      <c r="R802" s="960"/>
      <c r="S802" s="962"/>
      <c r="T802" s="960"/>
      <c r="U802" s="962"/>
      <c r="V802" s="960"/>
      <c r="W802" s="960"/>
    </row>
    <row r="803" spans="1:23" ht="15.75" customHeight="1" x14ac:dyDescent="0.2">
      <c r="A803" s="958"/>
      <c r="B803" s="960"/>
      <c r="C803" s="960"/>
      <c r="D803" s="960"/>
      <c r="E803" s="960"/>
      <c r="F803" s="960"/>
      <c r="G803" s="960"/>
      <c r="H803" s="960"/>
      <c r="I803" s="960"/>
      <c r="J803" s="960"/>
      <c r="K803" s="960"/>
      <c r="L803" s="960"/>
      <c r="M803" s="960"/>
      <c r="N803" s="960"/>
      <c r="O803" s="960"/>
      <c r="P803" s="960"/>
      <c r="Q803" s="960"/>
      <c r="R803" s="960"/>
      <c r="S803" s="962"/>
      <c r="T803" s="960"/>
      <c r="U803" s="962"/>
      <c r="V803" s="960"/>
      <c r="W803" s="960"/>
    </row>
    <row r="804" spans="1:23" ht="15.75" customHeight="1" x14ac:dyDescent="0.2">
      <c r="A804" s="958"/>
      <c r="B804" s="960"/>
      <c r="C804" s="960"/>
      <c r="D804" s="960"/>
      <c r="E804" s="960"/>
      <c r="F804" s="960"/>
      <c r="G804" s="960"/>
      <c r="H804" s="960"/>
      <c r="I804" s="960"/>
      <c r="J804" s="960"/>
      <c r="K804" s="960"/>
      <c r="L804" s="960"/>
      <c r="M804" s="960"/>
      <c r="N804" s="960"/>
      <c r="O804" s="960"/>
      <c r="P804" s="960"/>
      <c r="Q804" s="960"/>
      <c r="R804" s="960"/>
      <c r="S804" s="962"/>
      <c r="T804" s="960"/>
      <c r="U804" s="962"/>
      <c r="V804" s="960"/>
      <c r="W804" s="960"/>
    </row>
    <row r="805" spans="1:23" ht="15.75" customHeight="1" x14ac:dyDescent="0.2">
      <c r="A805" s="958"/>
      <c r="B805" s="960"/>
      <c r="C805" s="960"/>
      <c r="D805" s="960"/>
      <c r="E805" s="960"/>
      <c r="F805" s="960"/>
      <c r="G805" s="960"/>
      <c r="H805" s="960"/>
      <c r="I805" s="960"/>
      <c r="J805" s="960"/>
      <c r="K805" s="960"/>
      <c r="L805" s="960"/>
      <c r="M805" s="960"/>
      <c r="N805" s="960"/>
      <c r="O805" s="960"/>
      <c r="P805" s="960"/>
      <c r="Q805" s="960"/>
      <c r="R805" s="960"/>
      <c r="S805" s="962"/>
      <c r="T805" s="960"/>
      <c r="U805" s="962"/>
      <c r="V805" s="960"/>
      <c r="W805" s="960"/>
    </row>
    <row r="806" spans="1:23" ht="15.75" customHeight="1" x14ac:dyDescent="0.2">
      <c r="A806" s="958"/>
      <c r="B806" s="960"/>
      <c r="C806" s="960"/>
      <c r="D806" s="960"/>
      <c r="E806" s="960"/>
      <c r="F806" s="960"/>
      <c r="G806" s="960"/>
      <c r="H806" s="960"/>
      <c r="I806" s="960"/>
      <c r="J806" s="960"/>
      <c r="K806" s="960"/>
      <c r="L806" s="960"/>
      <c r="M806" s="960"/>
      <c r="N806" s="960"/>
      <c r="O806" s="960"/>
      <c r="P806" s="960"/>
      <c r="Q806" s="960"/>
      <c r="R806" s="960"/>
      <c r="S806" s="962"/>
      <c r="T806" s="960"/>
      <c r="U806" s="962"/>
      <c r="V806" s="960"/>
      <c r="W806" s="960"/>
    </row>
    <row r="807" spans="1:23" ht="15.75" customHeight="1" x14ac:dyDescent="0.2">
      <c r="A807" s="958"/>
      <c r="B807" s="960"/>
      <c r="C807" s="960"/>
      <c r="D807" s="960"/>
      <c r="E807" s="960"/>
      <c r="F807" s="960"/>
      <c r="G807" s="960"/>
      <c r="H807" s="960"/>
      <c r="I807" s="960"/>
      <c r="J807" s="960"/>
      <c r="K807" s="960"/>
      <c r="L807" s="960"/>
      <c r="M807" s="960"/>
      <c r="N807" s="960"/>
      <c r="O807" s="960"/>
      <c r="P807" s="960"/>
      <c r="Q807" s="960"/>
      <c r="R807" s="960"/>
      <c r="S807" s="962"/>
      <c r="T807" s="960"/>
      <c r="U807" s="962"/>
      <c r="V807" s="960"/>
      <c r="W807" s="960"/>
    </row>
    <row r="808" spans="1:23" ht="15.75" customHeight="1" x14ac:dyDescent="0.2">
      <c r="A808" s="958"/>
      <c r="B808" s="960"/>
      <c r="C808" s="960"/>
      <c r="D808" s="960"/>
      <c r="E808" s="960"/>
      <c r="F808" s="960"/>
      <c r="G808" s="960"/>
      <c r="H808" s="960"/>
      <c r="I808" s="960"/>
      <c r="J808" s="960"/>
      <c r="K808" s="960"/>
      <c r="L808" s="960"/>
      <c r="M808" s="960"/>
      <c r="N808" s="960"/>
      <c r="O808" s="960"/>
      <c r="P808" s="960"/>
      <c r="Q808" s="960"/>
      <c r="R808" s="960"/>
      <c r="S808" s="962"/>
      <c r="T808" s="960"/>
      <c r="U808" s="962"/>
      <c r="V808" s="960"/>
      <c r="W808" s="960"/>
    </row>
    <row r="809" spans="1:23" ht="15.75" customHeight="1" x14ac:dyDescent="0.2">
      <c r="A809" s="958"/>
      <c r="B809" s="960"/>
      <c r="C809" s="960"/>
      <c r="D809" s="960"/>
      <c r="E809" s="960"/>
      <c r="F809" s="960"/>
      <c r="G809" s="960"/>
      <c r="H809" s="960"/>
      <c r="I809" s="960"/>
      <c r="J809" s="960"/>
      <c r="K809" s="960"/>
      <c r="L809" s="960"/>
      <c r="M809" s="960"/>
      <c r="N809" s="960"/>
      <c r="O809" s="960"/>
      <c r="P809" s="960"/>
      <c r="Q809" s="960"/>
      <c r="R809" s="960"/>
      <c r="S809" s="962"/>
      <c r="T809" s="960"/>
      <c r="U809" s="962"/>
      <c r="V809" s="960"/>
      <c r="W809" s="960"/>
    </row>
    <row r="810" spans="1:23" ht="15.75" customHeight="1" x14ac:dyDescent="0.2">
      <c r="A810" s="958"/>
      <c r="B810" s="960"/>
      <c r="C810" s="960"/>
      <c r="D810" s="960"/>
      <c r="E810" s="960"/>
      <c r="F810" s="960"/>
      <c r="G810" s="960"/>
      <c r="H810" s="960"/>
      <c r="I810" s="960"/>
      <c r="J810" s="960"/>
      <c r="K810" s="960"/>
      <c r="L810" s="960"/>
      <c r="M810" s="960"/>
      <c r="N810" s="960"/>
      <c r="O810" s="960"/>
      <c r="P810" s="960"/>
      <c r="Q810" s="960"/>
      <c r="R810" s="960"/>
      <c r="S810" s="962"/>
      <c r="T810" s="960"/>
      <c r="U810" s="962"/>
      <c r="V810" s="960"/>
      <c r="W810" s="960"/>
    </row>
    <row r="811" spans="1:23" ht="15.75" customHeight="1" x14ac:dyDescent="0.2">
      <c r="A811" s="958"/>
      <c r="B811" s="960"/>
      <c r="C811" s="960"/>
      <c r="D811" s="960"/>
      <c r="E811" s="960"/>
      <c r="F811" s="960"/>
      <c r="G811" s="960"/>
      <c r="H811" s="960"/>
      <c r="I811" s="960"/>
      <c r="J811" s="960"/>
      <c r="K811" s="960"/>
      <c r="L811" s="960"/>
      <c r="M811" s="960"/>
      <c r="N811" s="960"/>
      <c r="O811" s="960"/>
      <c r="P811" s="960"/>
      <c r="Q811" s="960"/>
      <c r="R811" s="960"/>
      <c r="S811" s="962"/>
      <c r="T811" s="960"/>
      <c r="U811" s="962"/>
      <c r="V811" s="960"/>
      <c r="W811" s="960"/>
    </row>
    <row r="812" spans="1:23" ht="15.75" customHeight="1" x14ac:dyDescent="0.2">
      <c r="A812" s="958"/>
      <c r="B812" s="960"/>
      <c r="C812" s="960"/>
      <c r="D812" s="960"/>
      <c r="E812" s="960"/>
      <c r="F812" s="960"/>
      <c r="G812" s="960"/>
      <c r="H812" s="960"/>
      <c r="I812" s="960"/>
      <c r="J812" s="960"/>
      <c r="K812" s="960"/>
      <c r="L812" s="960"/>
      <c r="M812" s="960"/>
      <c r="N812" s="960"/>
      <c r="O812" s="960"/>
      <c r="P812" s="960"/>
      <c r="Q812" s="960"/>
      <c r="R812" s="960"/>
      <c r="S812" s="962"/>
      <c r="T812" s="960"/>
      <c r="U812" s="962"/>
      <c r="V812" s="960"/>
      <c r="W812" s="960"/>
    </row>
    <row r="813" spans="1:23" ht="15.75" customHeight="1" x14ac:dyDescent="0.2">
      <c r="A813" s="958"/>
      <c r="B813" s="960"/>
      <c r="C813" s="960"/>
      <c r="D813" s="960"/>
      <c r="E813" s="960"/>
      <c r="F813" s="960"/>
      <c r="G813" s="960"/>
      <c r="H813" s="960"/>
      <c r="I813" s="960"/>
      <c r="J813" s="960"/>
      <c r="K813" s="960"/>
      <c r="L813" s="960"/>
      <c r="M813" s="960"/>
      <c r="N813" s="960"/>
      <c r="O813" s="960"/>
      <c r="P813" s="960"/>
      <c r="Q813" s="960"/>
      <c r="R813" s="960"/>
      <c r="S813" s="962"/>
      <c r="T813" s="960"/>
      <c r="U813" s="962"/>
      <c r="V813" s="960"/>
      <c r="W813" s="960"/>
    </row>
    <row r="814" spans="1:23" ht="15.75" customHeight="1" x14ac:dyDescent="0.2">
      <c r="A814" s="958"/>
      <c r="B814" s="960"/>
      <c r="C814" s="960"/>
      <c r="D814" s="960"/>
      <c r="E814" s="960"/>
      <c r="F814" s="960"/>
      <c r="G814" s="960"/>
      <c r="H814" s="960"/>
      <c r="I814" s="960"/>
      <c r="J814" s="960"/>
      <c r="K814" s="960"/>
      <c r="L814" s="960"/>
      <c r="M814" s="960"/>
      <c r="N814" s="960"/>
      <c r="O814" s="960"/>
      <c r="P814" s="960"/>
      <c r="Q814" s="960"/>
      <c r="R814" s="960"/>
      <c r="S814" s="962"/>
      <c r="T814" s="960"/>
      <c r="U814" s="962"/>
      <c r="V814" s="960"/>
      <c r="W814" s="960"/>
    </row>
    <row r="815" spans="1:23" ht="15.75" customHeight="1" x14ac:dyDescent="0.2">
      <c r="A815" s="958"/>
      <c r="B815" s="960"/>
      <c r="C815" s="960"/>
      <c r="D815" s="960"/>
      <c r="E815" s="960"/>
      <c r="F815" s="960"/>
      <c r="G815" s="960"/>
      <c r="H815" s="960"/>
      <c r="I815" s="960"/>
      <c r="J815" s="960"/>
      <c r="K815" s="960"/>
      <c r="L815" s="960"/>
      <c r="M815" s="960"/>
      <c r="N815" s="960"/>
      <c r="O815" s="960"/>
      <c r="P815" s="960"/>
      <c r="Q815" s="960"/>
      <c r="R815" s="960"/>
      <c r="S815" s="962"/>
      <c r="T815" s="960"/>
      <c r="U815" s="962"/>
      <c r="V815" s="960"/>
      <c r="W815" s="960"/>
    </row>
    <row r="816" spans="1:23" ht="15.75" customHeight="1" x14ac:dyDescent="0.2">
      <c r="A816" s="958"/>
      <c r="B816" s="960"/>
      <c r="C816" s="960"/>
      <c r="D816" s="960"/>
      <c r="E816" s="960"/>
      <c r="F816" s="960"/>
      <c r="G816" s="960"/>
      <c r="H816" s="960"/>
      <c r="I816" s="960"/>
      <c r="J816" s="960"/>
      <c r="K816" s="960"/>
      <c r="L816" s="960"/>
      <c r="M816" s="960"/>
      <c r="N816" s="960"/>
      <c r="O816" s="960"/>
      <c r="P816" s="960"/>
      <c r="Q816" s="960"/>
      <c r="R816" s="960"/>
      <c r="S816" s="962"/>
      <c r="T816" s="960"/>
      <c r="U816" s="962"/>
      <c r="V816" s="960"/>
      <c r="W816" s="960"/>
    </row>
    <row r="817" spans="1:23" ht="15.75" customHeight="1" x14ac:dyDescent="0.2">
      <c r="A817" s="958"/>
      <c r="B817" s="960"/>
      <c r="C817" s="960"/>
      <c r="D817" s="960"/>
      <c r="E817" s="960"/>
      <c r="F817" s="960"/>
      <c r="G817" s="960"/>
      <c r="H817" s="960"/>
      <c r="I817" s="960"/>
      <c r="J817" s="960"/>
      <c r="K817" s="960"/>
      <c r="L817" s="960"/>
      <c r="M817" s="960"/>
      <c r="N817" s="960"/>
      <c r="O817" s="960"/>
      <c r="P817" s="960"/>
      <c r="Q817" s="960"/>
      <c r="R817" s="960"/>
      <c r="S817" s="962"/>
      <c r="T817" s="960"/>
      <c r="U817" s="962"/>
      <c r="V817" s="960"/>
      <c r="W817" s="960"/>
    </row>
    <row r="818" spans="1:23" ht="15.75" customHeight="1" x14ac:dyDescent="0.2">
      <c r="A818" s="958"/>
      <c r="B818" s="960"/>
      <c r="C818" s="960"/>
      <c r="D818" s="960"/>
      <c r="E818" s="960"/>
      <c r="F818" s="960"/>
      <c r="G818" s="960"/>
      <c r="H818" s="960"/>
      <c r="I818" s="960"/>
      <c r="J818" s="960"/>
      <c r="K818" s="960"/>
      <c r="L818" s="960"/>
      <c r="M818" s="960"/>
      <c r="N818" s="960"/>
      <c r="O818" s="960"/>
      <c r="P818" s="960"/>
      <c r="Q818" s="960"/>
      <c r="R818" s="960"/>
      <c r="S818" s="962"/>
      <c r="T818" s="960"/>
      <c r="U818" s="962"/>
      <c r="V818" s="960"/>
      <c r="W818" s="960"/>
    </row>
    <row r="819" spans="1:23" ht="15.75" customHeight="1" x14ac:dyDescent="0.2">
      <c r="A819" s="958"/>
      <c r="B819" s="960"/>
      <c r="C819" s="960"/>
      <c r="D819" s="960"/>
      <c r="E819" s="960"/>
      <c r="F819" s="960"/>
      <c r="G819" s="960"/>
      <c r="H819" s="960"/>
      <c r="I819" s="960"/>
      <c r="J819" s="960"/>
      <c r="K819" s="960"/>
      <c r="L819" s="960"/>
      <c r="M819" s="960"/>
      <c r="N819" s="960"/>
      <c r="O819" s="960"/>
      <c r="P819" s="960"/>
      <c r="Q819" s="960"/>
      <c r="R819" s="960"/>
      <c r="S819" s="962"/>
      <c r="T819" s="960"/>
      <c r="U819" s="962"/>
      <c r="V819" s="960"/>
      <c r="W819" s="960"/>
    </row>
    <row r="820" spans="1:23" ht="15.75" customHeight="1" x14ac:dyDescent="0.2">
      <c r="A820" s="958"/>
      <c r="B820" s="960"/>
      <c r="C820" s="960"/>
      <c r="D820" s="960"/>
      <c r="E820" s="960"/>
      <c r="F820" s="960"/>
      <c r="G820" s="960"/>
      <c r="H820" s="960"/>
      <c r="I820" s="960"/>
      <c r="J820" s="960"/>
      <c r="K820" s="960"/>
      <c r="L820" s="960"/>
      <c r="M820" s="960"/>
      <c r="N820" s="960"/>
      <c r="O820" s="960"/>
      <c r="P820" s="960"/>
      <c r="Q820" s="960"/>
      <c r="R820" s="960"/>
      <c r="S820" s="962"/>
      <c r="T820" s="960"/>
      <c r="U820" s="962"/>
      <c r="V820" s="960"/>
      <c r="W820" s="960"/>
    </row>
    <row r="821" spans="1:23" ht="15.75" customHeight="1" x14ac:dyDescent="0.2">
      <c r="A821" s="958"/>
      <c r="B821" s="960"/>
      <c r="C821" s="960"/>
      <c r="D821" s="960"/>
      <c r="E821" s="960"/>
      <c r="F821" s="960"/>
      <c r="G821" s="960"/>
      <c r="H821" s="960"/>
      <c r="I821" s="960"/>
      <c r="J821" s="960"/>
      <c r="K821" s="960"/>
      <c r="L821" s="960"/>
      <c r="M821" s="960"/>
      <c r="N821" s="960"/>
      <c r="O821" s="960"/>
      <c r="P821" s="960"/>
      <c r="Q821" s="960"/>
      <c r="R821" s="960"/>
      <c r="S821" s="962"/>
      <c r="T821" s="960"/>
      <c r="U821" s="962"/>
      <c r="V821" s="960"/>
      <c r="W821" s="960"/>
    </row>
    <row r="822" spans="1:23" ht="15.75" customHeight="1" x14ac:dyDescent="0.2">
      <c r="A822" s="958"/>
      <c r="B822" s="960"/>
      <c r="C822" s="960"/>
      <c r="D822" s="960"/>
      <c r="E822" s="960"/>
      <c r="F822" s="960"/>
      <c r="G822" s="960"/>
      <c r="H822" s="960"/>
      <c r="I822" s="960"/>
      <c r="J822" s="960"/>
      <c r="K822" s="960"/>
      <c r="L822" s="960"/>
      <c r="M822" s="960"/>
      <c r="N822" s="960"/>
      <c r="O822" s="960"/>
      <c r="P822" s="960"/>
      <c r="Q822" s="960"/>
      <c r="R822" s="960"/>
      <c r="S822" s="962"/>
      <c r="T822" s="960"/>
      <c r="U822" s="962"/>
      <c r="V822" s="960"/>
      <c r="W822" s="960"/>
    </row>
    <row r="823" spans="1:23" ht="15.75" customHeight="1" x14ac:dyDescent="0.2">
      <c r="A823" s="958"/>
      <c r="B823" s="960"/>
      <c r="C823" s="960"/>
      <c r="D823" s="960"/>
      <c r="E823" s="960"/>
      <c r="F823" s="960"/>
      <c r="G823" s="960"/>
      <c r="H823" s="960"/>
      <c r="I823" s="960"/>
      <c r="J823" s="960"/>
      <c r="K823" s="960"/>
      <c r="L823" s="960"/>
      <c r="M823" s="960"/>
      <c r="N823" s="960"/>
      <c r="O823" s="960"/>
      <c r="P823" s="960"/>
      <c r="Q823" s="960"/>
      <c r="R823" s="960"/>
      <c r="S823" s="962"/>
      <c r="T823" s="960"/>
      <c r="U823" s="962"/>
      <c r="V823" s="960"/>
      <c r="W823" s="960"/>
    </row>
    <row r="824" spans="1:23" ht="15.75" customHeight="1" x14ac:dyDescent="0.2">
      <c r="A824" s="958"/>
      <c r="B824" s="960"/>
      <c r="C824" s="960"/>
      <c r="D824" s="960"/>
      <c r="E824" s="960"/>
      <c r="F824" s="960"/>
      <c r="G824" s="960"/>
      <c r="H824" s="960"/>
      <c r="I824" s="960"/>
      <c r="J824" s="960"/>
      <c r="K824" s="960"/>
      <c r="L824" s="960"/>
      <c r="M824" s="960"/>
      <c r="N824" s="960"/>
      <c r="O824" s="960"/>
      <c r="P824" s="960"/>
      <c r="Q824" s="960"/>
      <c r="R824" s="960"/>
      <c r="S824" s="962"/>
      <c r="T824" s="960"/>
      <c r="U824" s="962"/>
      <c r="V824" s="960"/>
      <c r="W824" s="960"/>
    </row>
    <row r="825" spans="1:23" ht="15.75" customHeight="1" x14ac:dyDescent="0.2">
      <c r="A825" s="958"/>
      <c r="B825" s="960"/>
      <c r="C825" s="960"/>
      <c r="D825" s="960"/>
      <c r="E825" s="960"/>
      <c r="F825" s="960"/>
      <c r="G825" s="960"/>
      <c r="H825" s="960"/>
      <c r="I825" s="960"/>
      <c r="J825" s="960"/>
      <c r="K825" s="960"/>
      <c r="L825" s="960"/>
      <c r="M825" s="960"/>
      <c r="N825" s="960"/>
      <c r="O825" s="960"/>
      <c r="P825" s="960"/>
      <c r="Q825" s="960"/>
      <c r="R825" s="960"/>
      <c r="S825" s="962"/>
      <c r="T825" s="960"/>
      <c r="U825" s="962"/>
      <c r="V825" s="960"/>
      <c r="W825" s="960"/>
    </row>
    <row r="826" spans="1:23" ht="15.75" customHeight="1" x14ac:dyDescent="0.2">
      <c r="A826" s="958"/>
      <c r="B826" s="960"/>
      <c r="C826" s="960"/>
      <c r="D826" s="960"/>
      <c r="E826" s="960"/>
      <c r="F826" s="960"/>
      <c r="G826" s="960"/>
      <c r="H826" s="960"/>
      <c r="I826" s="960"/>
      <c r="J826" s="960"/>
      <c r="K826" s="960"/>
      <c r="L826" s="960"/>
      <c r="M826" s="960"/>
      <c r="N826" s="960"/>
      <c r="O826" s="960"/>
      <c r="P826" s="960"/>
      <c r="Q826" s="960"/>
      <c r="R826" s="960"/>
      <c r="S826" s="962"/>
      <c r="T826" s="960"/>
      <c r="U826" s="962"/>
      <c r="V826" s="960"/>
      <c r="W826" s="960"/>
    </row>
    <row r="827" spans="1:23" ht="15.75" customHeight="1" x14ac:dyDescent="0.2">
      <c r="A827" s="958"/>
      <c r="B827" s="960"/>
      <c r="C827" s="960"/>
      <c r="D827" s="960"/>
      <c r="E827" s="960"/>
      <c r="F827" s="960"/>
      <c r="G827" s="960"/>
      <c r="H827" s="960"/>
      <c r="I827" s="960"/>
      <c r="J827" s="960"/>
      <c r="K827" s="960"/>
      <c r="L827" s="960"/>
      <c r="M827" s="960"/>
      <c r="N827" s="960"/>
      <c r="O827" s="960"/>
      <c r="P827" s="960"/>
      <c r="Q827" s="960"/>
      <c r="R827" s="960"/>
      <c r="S827" s="962"/>
      <c r="T827" s="960"/>
      <c r="U827" s="962"/>
      <c r="V827" s="960"/>
      <c r="W827" s="960"/>
    </row>
    <row r="828" spans="1:23" ht="15.75" customHeight="1" x14ac:dyDescent="0.2">
      <c r="A828" s="958"/>
      <c r="B828" s="960"/>
      <c r="C828" s="960"/>
      <c r="D828" s="960"/>
      <c r="E828" s="960"/>
      <c r="F828" s="960"/>
      <c r="G828" s="960"/>
      <c r="H828" s="960"/>
      <c r="I828" s="960"/>
      <c r="J828" s="960"/>
      <c r="K828" s="960"/>
      <c r="L828" s="960"/>
      <c r="M828" s="960"/>
      <c r="N828" s="960"/>
      <c r="O828" s="960"/>
      <c r="P828" s="960"/>
      <c r="Q828" s="960"/>
      <c r="R828" s="960"/>
      <c r="S828" s="962"/>
      <c r="T828" s="960"/>
      <c r="U828" s="962"/>
      <c r="V828" s="960"/>
      <c r="W828" s="960"/>
    </row>
    <row r="829" spans="1:23" ht="15.75" customHeight="1" x14ac:dyDescent="0.2">
      <c r="A829" s="958"/>
      <c r="B829" s="960"/>
      <c r="C829" s="960"/>
      <c r="D829" s="960"/>
      <c r="E829" s="960"/>
      <c r="F829" s="960"/>
      <c r="G829" s="960"/>
      <c r="H829" s="960"/>
      <c r="I829" s="960"/>
      <c r="J829" s="960"/>
      <c r="K829" s="960"/>
      <c r="L829" s="960"/>
      <c r="M829" s="960"/>
      <c r="N829" s="960"/>
      <c r="O829" s="960"/>
      <c r="P829" s="960"/>
      <c r="Q829" s="960"/>
      <c r="R829" s="960"/>
      <c r="S829" s="962"/>
      <c r="T829" s="960"/>
      <c r="U829" s="962"/>
      <c r="V829" s="960"/>
      <c r="W829" s="960"/>
    </row>
    <row r="830" spans="1:23" ht="15.75" customHeight="1" x14ac:dyDescent="0.2">
      <c r="A830" s="958"/>
      <c r="B830" s="960"/>
      <c r="C830" s="960"/>
      <c r="D830" s="960"/>
      <c r="E830" s="960"/>
      <c r="F830" s="960"/>
      <c r="G830" s="960"/>
      <c r="H830" s="960"/>
      <c r="I830" s="960"/>
      <c r="J830" s="960"/>
      <c r="K830" s="960"/>
      <c r="L830" s="960"/>
      <c r="M830" s="960"/>
      <c r="N830" s="960"/>
      <c r="O830" s="960"/>
      <c r="P830" s="960"/>
      <c r="Q830" s="960"/>
      <c r="R830" s="960"/>
      <c r="S830" s="962"/>
      <c r="T830" s="960"/>
      <c r="U830" s="962"/>
      <c r="V830" s="960"/>
      <c r="W830" s="960"/>
    </row>
    <row r="831" spans="1:23" ht="15.75" customHeight="1" x14ac:dyDescent="0.2">
      <c r="A831" s="958"/>
      <c r="B831" s="960"/>
      <c r="C831" s="960"/>
      <c r="D831" s="960"/>
      <c r="E831" s="960"/>
      <c r="F831" s="960"/>
      <c r="G831" s="960"/>
      <c r="H831" s="960"/>
      <c r="I831" s="960"/>
      <c r="J831" s="960"/>
      <c r="K831" s="960"/>
      <c r="L831" s="960"/>
      <c r="M831" s="960"/>
      <c r="N831" s="960"/>
      <c r="O831" s="960"/>
      <c r="P831" s="960"/>
      <c r="Q831" s="960"/>
      <c r="R831" s="960"/>
      <c r="S831" s="962"/>
      <c r="T831" s="960"/>
      <c r="U831" s="962"/>
      <c r="V831" s="960"/>
      <c r="W831" s="960"/>
    </row>
    <row r="832" spans="1:23" ht="15.75" customHeight="1" x14ac:dyDescent="0.2">
      <c r="A832" s="958"/>
      <c r="B832" s="960"/>
      <c r="C832" s="960"/>
      <c r="D832" s="960"/>
      <c r="E832" s="960"/>
      <c r="F832" s="960"/>
      <c r="G832" s="960"/>
      <c r="H832" s="960"/>
      <c r="I832" s="960"/>
      <c r="J832" s="960"/>
      <c r="K832" s="960"/>
      <c r="L832" s="960"/>
      <c r="M832" s="960"/>
      <c r="N832" s="960"/>
      <c r="O832" s="960"/>
      <c r="P832" s="960"/>
      <c r="Q832" s="960"/>
      <c r="R832" s="960"/>
      <c r="S832" s="962"/>
      <c r="T832" s="960"/>
      <c r="U832" s="962"/>
      <c r="V832" s="960"/>
      <c r="W832" s="960"/>
    </row>
    <row r="833" spans="1:23" ht="15.75" customHeight="1" x14ac:dyDescent="0.2">
      <c r="A833" s="958"/>
      <c r="B833" s="960"/>
      <c r="C833" s="960"/>
      <c r="D833" s="960"/>
      <c r="E833" s="960"/>
      <c r="F833" s="960"/>
      <c r="G833" s="960"/>
      <c r="H833" s="960"/>
      <c r="I833" s="960"/>
      <c r="J833" s="960"/>
      <c r="K833" s="960"/>
      <c r="L833" s="960"/>
      <c r="M833" s="960"/>
      <c r="N833" s="960"/>
      <c r="O833" s="960"/>
      <c r="P833" s="960"/>
      <c r="Q833" s="960"/>
      <c r="R833" s="960"/>
      <c r="S833" s="962"/>
      <c r="T833" s="960"/>
      <c r="U833" s="962"/>
      <c r="V833" s="960"/>
      <c r="W833" s="960"/>
    </row>
    <row r="834" spans="1:23" ht="15.75" customHeight="1" x14ac:dyDescent="0.2">
      <c r="A834" s="958"/>
      <c r="B834" s="960"/>
      <c r="C834" s="960"/>
      <c r="D834" s="960"/>
      <c r="E834" s="960"/>
      <c r="F834" s="960"/>
      <c r="G834" s="960"/>
      <c r="H834" s="960"/>
      <c r="I834" s="960"/>
      <c r="J834" s="960"/>
      <c r="K834" s="960"/>
      <c r="L834" s="960"/>
      <c r="M834" s="960"/>
      <c r="N834" s="960"/>
      <c r="O834" s="960"/>
      <c r="P834" s="960"/>
      <c r="Q834" s="960"/>
      <c r="R834" s="960"/>
      <c r="S834" s="962"/>
      <c r="T834" s="960"/>
      <c r="U834" s="962"/>
      <c r="V834" s="960"/>
      <c r="W834" s="960"/>
    </row>
    <row r="835" spans="1:23" ht="15.75" customHeight="1" x14ac:dyDescent="0.2">
      <c r="A835" s="958"/>
      <c r="B835" s="960"/>
      <c r="C835" s="960"/>
      <c r="D835" s="960"/>
      <c r="E835" s="960"/>
      <c r="F835" s="960"/>
      <c r="G835" s="960"/>
      <c r="H835" s="960"/>
      <c r="I835" s="960"/>
      <c r="J835" s="960"/>
      <c r="K835" s="960"/>
      <c r="L835" s="960"/>
      <c r="M835" s="960"/>
      <c r="N835" s="960"/>
      <c r="O835" s="960"/>
      <c r="P835" s="960"/>
      <c r="Q835" s="960"/>
      <c r="R835" s="960"/>
      <c r="S835" s="962"/>
      <c r="T835" s="960"/>
      <c r="U835" s="962"/>
      <c r="V835" s="960"/>
      <c r="W835" s="960"/>
    </row>
    <row r="836" spans="1:23" ht="15.75" customHeight="1" x14ac:dyDescent="0.2">
      <c r="A836" s="958"/>
      <c r="B836" s="960"/>
      <c r="C836" s="960"/>
      <c r="D836" s="960"/>
      <c r="E836" s="960"/>
      <c r="F836" s="960"/>
      <c r="G836" s="960"/>
      <c r="H836" s="960"/>
      <c r="I836" s="960"/>
      <c r="J836" s="960"/>
      <c r="K836" s="960"/>
      <c r="L836" s="960"/>
      <c r="M836" s="960"/>
      <c r="N836" s="960"/>
      <c r="O836" s="960"/>
      <c r="P836" s="960"/>
      <c r="Q836" s="960"/>
      <c r="R836" s="960"/>
      <c r="S836" s="962"/>
      <c r="T836" s="960"/>
      <c r="U836" s="962"/>
      <c r="V836" s="960"/>
      <c r="W836" s="960"/>
    </row>
    <row r="837" spans="1:23" ht="15.75" customHeight="1" x14ac:dyDescent="0.2">
      <c r="A837" s="958"/>
      <c r="B837" s="960"/>
      <c r="C837" s="960"/>
      <c r="D837" s="960"/>
      <c r="E837" s="960"/>
      <c r="F837" s="960"/>
      <c r="G837" s="960"/>
      <c r="H837" s="960"/>
      <c r="I837" s="960"/>
      <c r="J837" s="960"/>
      <c r="K837" s="960"/>
      <c r="L837" s="960"/>
      <c r="M837" s="960"/>
      <c r="N837" s="960"/>
      <c r="O837" s="960"/>
      <c r="P837" s="960"/>
      <c r="Q837" s="960"/>
      <c r="R837" s="960"/>
      <c r="S837" s="962"/>
      <c r="T837" s="960"/>
      <c r="U837" s="962"/>
      <c r="V837" s="960"/>
      <c r="W837" s="960"/>
    </row>
    <row r="838" spans="1:23" ht="15.75" customHeight="1" x14ac:dyDescent="0.2">
      <c r="A838" s="958"/>
      <c r="B838" s="960"/>
      <c r="C838" s="960"/>
      <c r="D838" s="960"/>
      <c r="E838" s="960"/>
      <c r="F838" s="960"/>
      <c r="G838" s="960"/>
      <c r="H838" s="960"/>
      <c r="I838" s="960"/>
      <c r="J838" s="960"/>
      <c r="K838" s="960"/>
      <c r="L838" s="960"/>
      <c r="M838" s="960"/>
      <c r="N838" s="960"/>
      <c r="O838" s="960"/>
      <c r="P838" s="960"/>
      <c r="Q838" s="960"/>
      <c r="R838" s="960"/>
      <c r="S838" s="962"/>
      <c r="T838" s="960"/>
      <c r="U838" s="962"/>
      <c r="V838" s="960"/>
      <c r="W838" s="960"/>
    </row>
    <row r="839" spans="1:23" ht="15.75" customHeight="1" x14ac:dyDescent="0.2">
      <c r="A839" s="958"/>
      <c r="B839" s="960"/>
      <c r="C839" s="960"/>
      <c r="D839" s="960"/>
      <c r="E839" s="960"/>
      <c r="F839" s="960"/>
      <c r="G839" s="960"/>
      <c r="H839" s="960"/>
      <c r="I839" s="960"/>
      <c r="J839" s="960"/>
      <c r="K839" s="960"/>
      <c r="L839" s="960"/>
      <c r="M839" s="960"/>
      <c r="N839" s="960"/>
      <c r="O839" s="960"/>
      <c r="P839" s="960"/>
      <c r="Q839" s="960"/>
      <c r="R839" s="960"/>
      <c r="S839" s="962"/>
      <c r="T839" s="960"/>
      <c r="U839" s="962"/>
      <c r="V839" s="960"/>
      <c r="W839" s="960"/>
    </row>
    <row r="840" spans="1:23" ht="15.75" customHeight="1" x14ac:dyDescent="0.2">
      <c r="A840" s="958"/>
      <c r="B840" s="960"/>
      <c r="C840" s="960"/>
      <c r="D840" s="960"/>
      <c r="E840" s="960"/>
      <c r="F840" s="960"/>
      <c r="G840" s="960"/>
      <c r="H840" s="960"/>
      <c r="I840" s="960"/>
      <c r="J840" s="960"/>
      <c r="K840" s="960"/>
      <c r="L840" s="960"/>
      <c r="M840" s="960"/>
      <c r="N840" s="960"/>
      <c r="O840" s="960"/>
      <c r="P840" s="960"/>
      <c r="Q840" s="960"/>
      <c r="R840" s="960"/>
      <c r="S840" s="962"/>
      <c r="T840" s="960"/>
      <c r="U840" s="962"/>
      <c r="V840" s="960"/>
      <c r="W840" s="960"/>
    </row>
    <row r="841" spans="1:23" ht="15.75" customHeight="1" x14ac:dyDescent="0.2">
      <c r="A841" s="958"/>
      <c r="B841" s="960"/>
      <c r="C841" s="960"/>
      <c r="D841" s="960"/>
      <c r="E841" s="960"/>
      <c r="F841" s="960"/>
      <c r="G841" s="960"/>
      <c r="H841" s="960"/>
      <c r="I841" s="960"/>
      <c r="J841" s="960"/>
      <c r="K841" s="960"/>
      <c r="L841" s="960"/>
      <c r="M841" s="960"/>
      <c r="N841" s="960"/>
      <c r="O841" s="960"/>
      <c r="P841" s="960"/>
      <c r="Q841" s="960"/>
      <c r="R841" s="960"/>
      <c r="S841" s="962"/>
      <c r="T841" s="960"/>
      <c r="U841" s="962"/>
      <c r="V841" s="960"/>
      <c r="W841" s="960"/>
    </row>
    <row r="842" spans="1:23" ht="15.75" customHeight="1" x14ac:dyDescent="0.2">
      <c r="A842" s="958"/>
      <c r="B842" s="960"/>
      <c r="C842" s="960"/>
      <c r="D842" s="960"/>
      <c r="E842" s="960"/>
      <c r="F842" s="960"/>
      <c r="G842" s="960"/>
      <c r="H842" s="960"/>
      <c r="I842" s="960"/>
      <c r="J842" s="960"/>
      <c r="K842" s="960"/>
      <c r="L842" s="960"/>
      <c r="M842" s="960"/>
      <c r="N842" s="960"/>
      <c r="O842" s="960"/>
      <c r="P842" s="960"/>
      <c r="Q842" s="960"/>
      <c r="R842" s="960"/>
      <c r="S842" s="962"/>
      <c r="T842" s="960"/>
      <c r="U842" s="962"/>
      <c r="V842" s="960"/>
      <c r="W842" s="960"/>
    </row>
    <row r="843" spans="1:23" ht="15.75" customHeight="1" x14ac:dyDescent="0.2">
      <c r="A843" s="958"/>
      <c r="B843" s="960"/>
      <c r="C843" s="960"/>
      <c r="D843" s="960"/>
      <c r="E843" s="960"/>
      <c r="F843" s="960"/>
      <c r="G843" s="960"/>
      <c r="H843" s="960"/>
      <c r="I843" s="960"/>
      <c r="J843" s="960"/>
      <c r="K843" s="960"/>
      <c r="L843" s="960"/>
      <c r="M843" s="960"/>
      <c r="N843" s="960"/>
      <c r="O843" s="960"/>
      <c r="P843" s="960"/>
      <c r="Q843" s="960"/>
      <c r="R843" s="960"/>
      <c r="S843" s="962"/>
      <c r="T843" s="960"/>
      <c r="U843" s="962"/>
      <c r="V843" s="960"/>
      <c r="W843" s="960"/>
    </row>
    <row r="844" spans="1:23" ht="15.75" customHeight="1" x14ac:dyDescent="0.2">
      <c r="A844" s="958"/>
      <c r="B844" s="960"/>
      <c r="C844" s="960"/>
      <c r="D844" s="960"/>
      <c r="E844" s="960"/>
      <c r="F844" s="960"/>
      <c r="G844" s="960"/>
      <c r="H844" s="960"/>
      <c r="I844" s="960"/>
      <c r="J844" s="960"/>
      <c r="K844" s="960"/>
      <c r="L844" s="960"/>
      <c r="M844" s="960"/>
      <c r="N844" s="960"/>
      <c r="O844" s="960"/>
      <c r="P844" s="960"/>
      <c r="Q844" s="960"/>
      <c r="R844" s="960"/>
      <c r="S844" s="962"/>
      <c r="T844" s="960"/>
      <c r="U844" s="962"/>
      <c r="V844" s="960"/>
      <c r="W844" s="960"/>
    </row>
    <row r="845" spans="1:23" ht="15.75" customHeight="1" x14ac:dyDescent="0.2">
      <c r="A845" s="958"/>
      <c r="B845" s="960"/>
      <c r="C845" s="960"/>
      <c r="D845" s="960"/>
      <c r="E845" s="960"/>
      <c r="F845" s="960"/>
      <c r="G845" s="960"/>
      <c r="H845" s="960"/>
      <c r="I845" s="960"/>
      <c r="J845" s="960"/>
      <c r="K845" s="960"/>
      <c r="L845" s="960"/>
      <c r="M845" s="960"/>
      <c r="N845" s="960"/>
      <c r="O845" s="960"/>
      <c r="P845" s="960"/>
      <c r="Q845" s="960"/>
      <c r="R845" s="960"/>
      <c r="S845" s="962"/>
      <c r="T845" s="960"/>
      <c r="U845" s="962"/>
      <c r="V845" s="960"/>
      <c r="W845" s="960"/>
    </row>
    <row r="846" spans="1:23" ht="15.75" customHeight="1" x14ac:dyDescent="0.2">
      <c r="A846" s="958"/>
      <c r="B846" s="960"/>
      <c r="C846" s="960"/>
      <c r="D846" s="960"/>
      <c r="E846" s="960"/>
      <c r="F846" s="960"/>
      <c r="G846" s="960"/>
      <c r="H846" s="960"/>
      <c r="I846" s="960"/>
      <c r="J846" s="960"/>
      <c r="K846" s="960"/>
      <c r="L846" s="960"/>
      <c r="M846" s="960"/>
      <c r="N846" s="960"/>
      <c r="O846" s="960"/>
      <c r="P846" s="960"/>
      <c r="Q846" s="960"/>
      <c r="R846" s="960"/>
      <c r="S846" s="962"/>
      <c r="T846" s="960"/>
      <c r="U846" s="962"/>
      <c r="V846" s="960"/>
      <c r="W846" s="960"/>
    </row>
    <row r="847" spans="1:23" ht="15.75" customHeight="1" x14ac:dyDescent="0.2">
      <c r="A847" s="958"/>
      <c r="B847" s="960"/>
      <c r="C847" s="960"/>
      <c r="D847" s="960"/>
      <c r="E847" s="960"/>
      <c r="F847" s="960"/>
      <c r="G847" s="960"/>
      <c r="H847" s="960"/>
      <c r="I847" s="960"/>
      <c r="J847" s="960"/>
      <c r="K847" s="960"/>
      <c r="L847" s="960"/>
      <c r="M847" s="960"/>
      <c r="N847" s="960"/>
      <c r="O847" s="960"/>
      <c r="P847" s="960"/>
      <c r="Q847" s="960"/>
      <c r="R847" s="960"/>
      <c r="S847" s="962"/>
      <c r="T847" s="960"/>
      <c r="U847" s="962"/>
      <c r="V847" s="960"/>
      <c r="W847" s="960"/>
    </row>
    <row r="848" spans="1:23" ht="15.75" customHeight="1" x14ac:dyDescent="0.2">
      <c r="A848" s="958"/>
      <c r="B848" s="960"/>
      <c r="C848" s="960"/>
      <c r="D848" s="960"/>
      <c r="E848" s="960"/>
      <c r="F848" s="960"/>
      <c r="G848" s="960"/>
      <c r="H848" s="960"/>
      <c r="I848" s="960"/>
      <c r="J848" s="960"/>
      <c r="K848" s="960"/>
      <c r="L848" s="960"/>
      <c r="M848" s="960"/>
      <c r="N848" s="960"/>
      <c r="O848" s="960"/>
      <c r="P848" s="960"/>
      <c r="Q848" s="960"/>
      <c r="R848" s="960"/>
      <c r="S848" s="962"/>
      <c r="T848" s="960"/>
      <c r="U848" s="962"/>
      <c r="V848" s="960"/>
      <c r="W848" s="960"/>
    </row>
    <row r="849" spans="1:23" ht="15.75" customHeight="1" x14ac:dyDescent="0.2">
      <c r="A849" s="958"/>
      <c r="B849" s="960"/>
      <c r="C849" s="960"/>
      <c r="D849" s="960"/>
      <c r="E849" s="960"/>
      <c r="F849" s="960"/>
      <c r="G849" s="960"/>
      <c r="H849" s="960"/>
      <c r="I849" s="960"/>
      <c r="J849" s="960"/>
      <c r="K849" s="960"/>
      <c r="L849" s="960"/>
      <c r="M849" s="960"/>
      <c r="N849" s="960"/>
      <c r="O849" s="960"/>
      <c r="P849" s="960"/>
      <c r="Q849" s="960"/>
      <c r="R849" s="960"/>
      <c r="S849" s="962"/>
      <c r="T849" s="960"/>
      <c r="U849" s="962"/>
      <c r="V849" s="960"/>
      <c r="W849" s="960"/>
    </row>
    <row r="850" spans="1:23" ht="15.75" customHeight="1" x14ac:dyDescent="0.2">
      <c r="A850" s="958"/>
      <c r="B850" s="960"/>
      <c r="C850" s="960"/>
      <c r="D850" s="960"/>
      <c r="E850" s="960"/>
      <c r="F850" s="960"/>
      <c r="G850" s="960"/>
      <c r="H850" s="960"/>
      <c r="I850" s="960"/>
      <c r="J850" s="960"/>
      <c r="K850" s="960"/>
      <c r="L850" s="960"/>
      <c r="M850" s="960"/>
      <c r="N850" s="960"/>
      <c r="O850" s="960"/>
      <c r="P850" s="960"/>
      <c r="Q850" s="960"/>
      <c r="R850" s="960"/>
      <c r="S850" s="962"/>
      <c r="T850" s="960"/>
      <c r="U850" s="962"/>
      <c r="V850" s="960"/>
      <c r="W850" s="960"/>
    </row>
    <row r="851" spans="1:23" ht="15.75" customHeight="1" x14ac:dyDescent="0.2">
      <c r="A851" s="958"/>
      <c r="B851" s="960"/>
      <c r="C851" s="960"/>
      <c r="D851" s="960"/>
      <c r="E851" s="960"/>
      <c r="F851" s="960"/>
      <c r="G851" s="960"/>
      <c r="H851" s="960"/>
      <c r="I851" s="960"/>
      <c r="J851" s="960"/>
      <c r="K851" s="960"/>
      <c r="L851" s="960"/>
      <c r="M851" s="960"/>
      <c r="N851" s="960"/>
      <c r="O851" s="960"/>
      <c r="P851" s="960"/>
      <c r="Q851" s="960"/>
      <c r="R851" s="960"/>
      <c r="S851" s="962"/>
      <c r="T851" s="960"/>
      <c r="U851" s="962"/>
      <c r="V851" s="960"/>
      <c r="W851" s="960"/>
    </row>
    <row r="852" spans="1:23" ht="15.75" customHeight="1" x14ac:dyDescent="0.2">
      <c r="A852" s="958"/>
      <c r="B852" s="960"/>
      <c r="C852" s="960"/>
      <c r="D852" s="960"/>
      <c r="E852" s="960"/>
      <c r="F852" s="960"/>
      <c r="G852" s="960"/>
      <c r="H852" s="960"/>
      <c r="I852" s="960"/>
      <c r="J852" s="960"/>
      <c r="K852" s="960"/>
      <c r="L852" s="960"/>
      <c r="M852" s="960"/>
      <c r="N852" s="960"/>
      <c r="O852" s="960"/>
      <c r="P852" s="960"/>
      <c r="Q852" s="960"/>
      <c r="R852" s="960"/>
      <c r="S852" s="962"/>
      <c r="T852" s="960"/>
      <c r="U852" s="962"/>
      <c r="V852" s="960"/>
      <c r="W852" s="960"/>
    </row>
    <row r="853" spans="1:23" ht="15.75" customHeight="1" x14ac:dyDescent="0.2">
      <c r="A853" s="958"/>
      <c r="B853" s="960"/>
      <c r="C853" s="960"/>
      <c r="D853" s="960"/>
      <c r="E853" s="960"/>
      <c r="F853" s="960"/>
      <c r="G853" s="960"/>
      <c r="H853" s="960"/>
      <c r="I853" s="960"/>
      <c r="J853" s="960"/>
      <c r="K853" s="960"/>
      <c r="L853" s="960"/>
      <c r="M853" s="960"/>
      <c r="N853" s="960"/>
      <c r="O853" s="960"/>
      <c r="P853" s="960"/>
      <c r="Q853" s="960"/>
      <c r="R853" s="960"/>
      <c r="S853" s="962"/>
      <c r="T853" s="960"/>
      <c r="U853" s="962"/>
      <c r="V853" s="960"/>
      <c r="W853" s="960"/>
    </row>
    <row r="854" spans="1:23" ht="15.75" customHeight="1" x14ac:dyDescent="0.2">
      <c r="A854" s="958"/>
      <c r="B854" s="960"/>
      <c r="C854" s="960"/>
      <c r="D854" s="960"/>
      <c r="E854" s="960"/>
      <c r="F854" s="960"/>
      <c r="G854" s="960"/>
      <c r="H854" s="960"/>
      <c r="I854" s="960"/>
      <c r="J854" s="960"/>
      <c r="K854" s="960"/>
      <c r="L854" s="960"/>
      <c r="M854" s="960"/>
      <c r="N854" s="960"/>
      <c r="O854" s="960"/>
      <c r="P854" s="960"/>
      <c r="Q854" s="960"/>
      <c r="R854" s="960"/>
      <c r="S854" s="962"/>
      <c r="T854" s="960"/>
      <c r="U854" s="962"/>
      <c r="V854" s="960"/>
      <c r="W854" s="960"/>
    </row>
    <row r="855" spans="1:23" ht="15.75" customHeight="1" x14ac:dyDescent="0.2">
      <c r="A855" s="958"/>
      <c r="B855" s="960"/>
      <c r="C855" s="960"/>
      <c r="D855" s="960"/>
      <c r="E855" s="960"/>
      <c r="F855" s="960"/>
      <c r="G855" s="960"/>
      <c r="H855" s="960"/>
      <c r="I855" s="960"/>
      <c r="J855" s="960"/>
      <c r="K855" s="960"/>
      <c r="L855" s="960"/>
      <c r="M855" s="960"/>
      <c r="N855" s="960"/>
      <c r="O855" s="960"/>
      <c r="P855" s="960"/>
      <c r="Q855" s="960"/>
      <c r="R855" s="960"/>
      <c r="S855" s="962"/>
      <c r="T855" s="960"/>
      <c r="U855" s="962"/>
      <c r="V855" s="960"/>
      <c r="W855" s="960"/>
    </row>
    <row r="856" spans="1:23" ht="15.75" customHeight="1" x14ac:dyDescent="0.2">
      <c r="A856" s="958"/>
      <c r="B856" s="960"/>
      <c r="C856" s="960"/>
      <c r="D856" s="960"/>
      <c r="E856" s="960"/>
      <c r="F856" s="960"/>
      <c r="G856" s="960"/>
      <c r="H856" s="960"/>
      <c r="I856" s="960"/>
      <c r="J856" s="960"/>
      <c r="K856" s="960"/>
      <c r="L856" s="960"/>
      <c r="M856" s="960"/>
      <c r="N856" s="960"/>
      <c r="O856" s="960"/>
      <c r="P856" s="960"/>
      <c r="Q856" s="960"/>
      <c r="R856" s="960"/>
      <c r="S856" s="962"/>
      <c r="T856" s="960"/>
      <c r="U856" s="962"/>
      <c r="V856" s="960"/>
      <c r="W856" s="960"/>
    </row>
    <row r="857" spans="1:23" ht="15.75" customHeight="1" x14ac:dyDescent="0.2">
      <c r="A857" s="958"/>
      <c r="B857" s="960"/>
      <c r="C857" s="960"/>
      <c r="D857" s="960"/>
      <c r="E857" s="960"/>
      <c r="F857" s="960"/>
      <c r="G857" s="960"/>
      <c r="H857" s="960"/>
      <c r="I857" s="960"/>
      <c r="J857" s="960"/>
      <c r="K857" s="960"/>
      <c r="L857" s="960"/>
      <c r="M857" s="960"/>
      <c r="N857" s="960"/>
      <c r="O857" s="960"/>
      <c r="P857" s="960"/>
      <c r="Q857" s="960"/>
      <c r="R857" s="960"/>
      <c r="S857" s="962"/>
      <c r="T857" s="960"/>
      <c r="U857" s="962"/>
      <c r="V857" s="960"/>
      <c r="W857" s="960"/>
    </row>
    <row r="858" spans="1:23" ht="15.75" customHeight="1" x14ac:dyDescent="0.2">
      <c r="A858" s="958"/>
      <c r="B858" s="960"/>
      <c r="C858" s="960"/>
      <c r="D858" s="960"/>
      <c r="E858" s="960"/>
      <c r="F858" s="960"/>
      <c r="G858" s="960"/>
      <c r="H858" s="960"/>
      <c r="I858" s="960"/>
      <c r="J858" s="960"/>
      <c r="K858" s="960"/>
      <c r="L858" s="960"/>
      <c r="M858" s="960"/>
      <c r="N858" s="960"/>
      <c r="O858" s="960"/>
      <c r="P858" s="960"/>
      <c r="Q858" s="960"/>
      <c r="R858" s="960"/>
      <c r="S858" s="962"/>
      <c r="T858" s="960"/>
      <c r="U858" s="962"/>
      <c r="V858" s="960"/>
      <c r="W858" s="960"/>
    </row>
    <row r="859" spans="1:23" ht="15.75" customHeight="1" x14ac:dyDescent="0.2">
      <c r="A859" s="958"/>
      <c r="B859" s="960"/>
      <c r="C859" s="960"/>
      <c r="D859" s="960"/>
      <c r="E859" s="960"/>
      <c r="F859" s="960"/>
      <c r="G859" s="960"/>
      <c r="H859" s="960"/>
      <c r="I859" s="960"/>
      <c r="J859" s="960"/>
      <c r="K859" s="960"/>
      <c r="L859" s="960"/>
      <c r="M859" s="960"/>
      <c r="N859" s="960"/>
      <c r="O859" s="960"/>
      <c r="P859" s="960"/>
      <c r="Q859" s="960"/>
      <c r="R859" s="960"/>
      <c r="S859" s="962"/>
      <c r="T859" s="960"/>
      <c r="U859" s="962"/>
      <c r="V859" s="960"/>
      <c r="W859" s="960"/>
    </row>
    <row r="860" spans="1:23" ht="15.75" customHeight="1" x14ac:dyDescent="0.2">
      <c r="A860" s="958"/>
      <c r="B860" s="960"/>
      <c r="C860" s="960"/>
      <c r="D860" s="960"/>
      <c r="E860" s="960"/>
      <c r="F860" s="960"/>
      <c r="G860" s="960"/>
      <c r="H860" s="960"/>
      <c r="I860" s="960"/>
      <c r="J860" s="960"/>
      <c r="K860" s="960"/>
      <c r="L860" s="960"/>
      <c r="M860" s="960"/>
      <c r="N860" s="960"/>
      <c r="O860" s="960"/>
      <c r="P860" s="960"/>
      <c r="Q860" s="960"/>
      <c r="R860" s="960"/>
      <c r="S860" s="962"/>
      <c r="T860" s="960"/>
      <c r="U860" s="962"/>
      <c r="V860" s="960"/>
      <c r="W860" s="960"/>
    </row>
    <row r="861" spans="1:23" ht="15.75" customHeight="1" x14ac:dyDescent="0.2">
      <c r="A861" s="958"/>
      <c r="B861" s="960"/>
      <c r="C861" s="960"/>
      <c r="D861" s="960"/>
      <c r="E861" s="960"/>
      <c r="F861" s="960"/>
      <c r="G861" s="960"/>
      <c r="H861" s="960"/>
      <c r="I861" s="960"/>
      <c r="J861" s="960"/>
      <c r="K861" s="960"/>
      <c r="L861" s="960"/>
      <c r="M861" s="960"/>
      <c r="N861" s="960"/>
      <c r="O861" s="960"/>
      <c r="P861" s="960"/>
      <c r="Q861" s="960"/>
      <c r="R861" s="960"/>
      <c r="S861" s="962"/>
      <c r="T861" s="960"/>
      <c r="U861" s="962"/>
      <c r="V861" s="960"/>
      <c r="W861" s="960"/>
    </row>
    <row r="862" spans="1:23" ht="15.75" customHeight="1" x14ac:dyDescent="0.2">
      <c r="A862" s="958"/>
      <c r="B862" s="960"/>
      <c r="C862" s="960"/>
      <c r="D862" s="960"/>
      <c r="E862" s="960"/>
      <c r="F862" s="960"/>
      <c r="G862" s="960"/>
      <c r="H862" s="960"/>
      <c r="I862" s="960"/>
      <c r="J862" s="960"/>
      <c r="K862" s="960"/>
      <c r="L862" s="960"/>
      <c r="M862" s="960"/>
      <c r="N862" s="960"/>
      <c r="O862" s="960"/>
      <c r="P862" s="960"/>
      <c r="Q862" s="960"/>
      <c r="R862" s="960"/>
      <c r="S862" s="962"/>
      <c r="T862" s="960"/>
      <c r="U862" s="962"/>
      <c r="V862" s="960"/>
      <c r="W862" s="960"/>
    </row>
    <row r="863" spans="1:23" ht="15.75" customHeight="1" x14ac:dyDescent="0.2">
      <c r="A863" s="958"/>
      <c r="B863" s="960"/>
      <c r="C863" s="960"/>
      <c r="D863" s="960"/>
      <c r="E863" s="960"/>
      <c r="F863" s="960"/>
      <c r="G863" s="960"/>
      <c r="H863" s="960"/>
      <c r="I863" s="960"/>
      <c r="J863" s="960"/>
      <c r="K863" s="960"/>
      <c r="L863" s="960"/>
      <c r="M863" s="960"/>
      <c r="N863" s="960"/>
      <c r="O863" s="960"/>
      <c r="P863" s="960"/>
      <c r="Q863" s="960"/>
      <c r="R863" s="960"/>
      <c r="S863" s="962"/>
      <c r="T863" s="960"/>
      <c r="U863" s="962"/>
      <c r="V863" s="960"/>
      <c r="W863" s="960"/>
    </row>
    <row r="864" spans="1:23" ht="15.75" customHeight="1" x14ac:dyDescent="0.2">
      <c r="A864" s="958"/>
      <c r="B864" s="960"/>
      <c r="C864" s="960"/>
      <c r="D864" s="960"/>
      <c r="E864" s="960"/>
      <c r="F864" s="960"/>
      <c r="G864" s="960"/>
      <c r="H864" s="960"/>
      <c r="I864" s="960"/>
      <c r="J864" s="960"/>
      <c r="K864" s="960"/>
      <c r="L864" s="960"/>
      <c r="M864" s="960"/>
      <c r="N864" s="960"/>
      <c r="O864" s="960"/>
      <c r="P864" s="960"/>
      <c r="Q864" s="960"/>
      <c r="R864" s="960"/>
      <c r="S864" s="962"/>
      <c r="T864" s="960"/>
      <c r="U864" s="962"/>
      <c r="V864" s="960"/>
      <c r="W864" s="960"/>
    </row>
    <row r="865" spans="1:23" ht="15.75" customHeight="1" x14ac:dyDescent="0.2">
      <c r="A865" s="958"/>
      <c r="B865" s="960"/>
      <c r="C865" s="960"/>
      <c r="D865" s="960"/>
      <c r="E865" s="960"/>
      <c r="F865" s="960"/>
      <c r="G865" s="960"/>
      <c r="H865" s="960"/>
      <c r="I865" s="960"/>
      <c r="J865" s="960"/>
      <c r="K865" s="960"/>
      <c r="L865" s="960"/>
      <c r="M865" s="960"/>
      <c r="N865" s="960"/>
      <c r="O865" s="960"/>
      <c r="P865" s="960"/>
      <c r="Q865" s="960"/>
      <c r="R865" s="960"/>
      <c r="S865" s="962"/>
      <c r="T865" s="960"/>
      <c r="U865" s="962"/>
      <c r="V865" s="960"/>
      <c r="W865" s="960"/>
    </row>
    <row r="866" spans="1:23" ht="15.75" customHeight="1" x14ac:dyDescent="0.2">
      <c r="A866" s="958"/>
      <c r="B866" s="960"/>
      <c r="C866" s="960"/>
      <c r="D866" s="960"/>
      <c r="E866" s="960"/>
      <c r="F866" s="960"/>
      <c r="G866" s="960"/>
      <c r="H866" s="960"/>
      <c r="I866" s="960"/>
      <c r="J866" s="960"/>
      <c r="K866" s="960"/>
      <c r="L866" s="960"/>
      <c r="M866" s="960"/>
      <c r="N866" s="960"/>
      <c r="O866" s="960"/>
      <c r="P866" s="960"/>
      <c r="Q866" s="960"/>
      <c r="R866" s="960"/>
      <c r="S866" s="962"/>
      <c r="T866" s="960"/>
      <c r="U866" s="962"/>
      <c r="V866" s="960"/>
      <c r="W866" s="960"/>
    </row>
    <row r="867" spans="1:23" ht="15.75" customHeight="1" x14ac:dyDescent="0.2">
      <c r="A867" s="958"/>
      <c r="B867" s="960"/>
      <c r="C867" s="960"/>
      <c r="D867" s="960"/>
      <c r="E867" s="960"/>
      <c r="F867" s="960"/>
      <c r="G867" s="960"/>
      <c r="H867" s="960"/>
      <c r="I867" s="960"/>
      <c r="J867" s="960"/>
      <c r="K867" s="960"/>
      <c r="L867" s="960"/>
      <c r="M867" s="960"/>
      <c r="N867" s="960"/>
      <c r="O867" s="960"/>
      <c r="P867" s="960"/>
      <c r="Q867" s="960"/>
      <c r="R867" s="960"/>
      <c r="S867" s="962"/>
      <c r="T867" s="960"/>
      <c r="U867" s="962"/>
      <c r="V867" s="960"/>
      <c r="W867" s="960"/>
    </row>
    <row r="868" spans="1:23" ht="15.75" customHeight="1" x14ac:dyDescent="0.2">
      <c r="A868" s="958"/>
      <c r="B868" s="960"/>
      <c r="C868" s="960"/>
      <c r="D868" s="960"/>
      <c r="E868" s="960"/>
      <c r="F868" s="960"/>
      <c r="G868" s="960"/>
      <c r="H868" s="960"/>
      <c r="I868" s="960"/>
      <c r="J868" s="960"/>
      <c r="K868" s="960"/>
      <c r="L868" s="960"/>
      <c r="M868" s="960"/>
      <c r="N868" s="960"/>
      <c r="O868" s="960"/>
      <c r="P868" s="960"/>
      <c r="Q868" s="960"/>
      <c r="R868" s="960"/>
      <c r="S868" s="962"/>
      <c r="T868" s="960"/>
      <c r="U868" s="962"/>
      <c r="V868" s="960"/>
      <c r="W868" s="960"/>
    </row>
    <row r="869" spans="1:23" ht="15.75" customHeight="1" x14ac:dyDescent="0.2">
      <c r="A869" s="958"/>
      <c r="B869" s="960"/>
      <c r="C869" s="960"/>
      <c r="D869" s="960"/>
      <c r="E869" s="960"/>
      <c r="F869" s="960"/>
      <c r="G869" s="960"/>
      <c r="H869" s="960"/>
      <c r="I869" s="960"/>
      <c r="J869" s="960"/>
      <c r="K869" s="960"/>
      <c r="L869" s="960"/>
      <c r="M869" s="960"/>
      <c r="N869" s="960"/>
      <c r="O869" s="960"/>
      <c r="P869" s="960"/>
      <c r="Q869" s="960"/>
      <c r="R869" s="960"/>
      <c r="S869" s="962"/>
      <c r="T869" s="960"/>
      <c r="U869" s="962"/>
      <c r="V869" s="960"/>
      <c r="W869" s="960"/>
    </row>
    <row r="870" spans="1:23" ht="15.75" customHeight="1" x14ac:dyDescent="0.2">
      <c r="A870" s="958"/>
      <c r="B870" s="960"/>
      <c r="C870" s="960"/>
      <c r="D870" s="960"/>
      <c r="E870" s="960"/>
      <c r="F870" s="960"/>
      <c r="G870" s="960"/>
      <c r="H870" s="960"/>
      <c r="I870" s="960"/>
      <c r="J870" s="960"/>
      <c r="K870" s="960"/>
      <c r="L870" s="960"/>
      <c r="M870" s="960"/>
      <c r="N870" s="960"/>
      <c r="O870" s="960"/>
      <c r="P870" s="960"/>
      <c r="Q870" s="960"/>
      <c r="R870" s="960"/>
      <c r="S870" s="962"/>
      <c r="T870" s="960"/>
      <c r="U870" s="962"/>
      <c r="V870" s="960"/>
      <c r="W870" s="960"/>
    </row>
    <row r="871" spans="1:23" ht="15.75" customHeight="1" x14ac:dyDescent="0.2">
      <c r="A871" s="958"/>
      <c r="B871" s="960"/>
      <c r="C871" s="960"/>
      <c r="D871" s="960"/>
      <c r="E871" s="960"/>
      <c r="F871" s="960"/>
      <c r="G871" s="960"/>
      <c r="H871" s="960"/>
      <c r="I871" s="960"/>
      <c r="J871" s="960"/>
      <c r="K871" s="960"/>
      <c r="L871" s="960"/>
      <c r="M871" s="960"/>
      <c r="N871" s="960"/>
      <c r="O871" s="960"/>
      <c r="P871" s="960"/>
      <c r="Q871" s="960"/>
      <c r="R871" s="960"/>
      <c r="S871" s="962"/>
      <c r="T871" s="960"/>
      <c r="U871" s="962"/>
      <c r="V871" s="960"/>
      <c r="W871" s="960"/>
    </row>
    <row r="872" spans="1:23" ht="15.75" customHeight="1" x14ac:dyDescent="0.2">
      <c r="A872" s="958"/>
      <c r="B872" s="960"/>
      <c r="C872" s="960"/>
      <c r="D872" s="960"/>
      <c r="E872" s="960"/>
      <c r="F872" s="960"/>
      <c r="G872" s="960"/>
      <c r="H872" s="960"/>
      <c r="I872" s="960"/>
      <c r="J872" s="960"/>
      <c r="K872" s="960"/>
      <c r="L872" s="960"/>
      <c r="M872" s="960"/>
      <c r="N872" s="960"/>
      <c r="O872" s="960"/>
      <c r="P872" s="960"/>
      <c r="Q872" s="960"/>
      <c r="R872" s="960"/>
      <c r="S872" s="962"/>
      <c r="T872" s="960"/>
      <c r="U872" s="962"/>
      <c r="V872" s="960"/>
      <c r="W872" s="960"/>
    </row>
    <row r="873" spans="1:23" ht="15.75" customHeight="1" x14ac:dyDescent="0.2">
      <c r="A873" s="958"/>
      <c r="B873" s="960"/>
      <c r="C873" s="960"/>
      <c r="D873" s="960"/>
      <c r="E873" s="960"/>
      <c r="F873" s="960"/>
      <c r="G873" s="960"/>
      <c r="H873" s="960"/>
      <c r="I873" s="960"/>
      <c r="J873" s="960"/>
      <c r="K873" s="960"/>
      <c r="L873" s="960"/>
      <c r="M873" s="960"/>
      <c r="N873" s="960"/>
      <c r="O873" s="960"/>
      <c r="P873" s="960"/>
      <c r="Q873" s="960"/>
      <c r="R873" s="960"/>
      <c r="S873" s="962"/>
      <c r="T873" s="960"/>
      <c r="U873" s="962"/>
      <c r="V873" s="960"/>
      <c r="W873" s="960"/>
    </row>
    <row r="874" spans="1:23" ht="15.75" customHeight="1" x14ac:dyDescent="0.2">
      <c r="A874" s="958"/>
      <c r="B874" s="960"/>
      <c r="C874" s="960"/>
      <c r="D874" s="960"/>
      <c r="E874" s="960"/>
      <c r="F874" s="960"/>
      <c r="G874" s="960"/>
      <c r="H874" s="960"/>
      <c r="I874" s="960"/>
      <c r="J874" s="960"/>
      <c r="K874" s="960"/>
      <c r="L874" s="960"/>
      <c r="M874" s="960"/>
      <c r="N874" s="960"/>
      <c r="O874" s="960"/>
      <c r="P874" s="960"/>
      <c r="Q874" s="960"/>
      <c r="R874" s="960"/>
      <c r="S874" s="962"/>
      <c r="T874" s="960"/>
      <c r="U874" s="962"/>
      <c r="V874" s="960"/>
      <c r="W874" s="960"/>
    </row>
    <row r="875" spans="1:23" ht="15.75" customHeight="1" x14ac:dyDescent="0.2">
      <c r="A875" s="958"/>
      <c r="B875" s="960"/>
      <c r="C875" s="960"/>
      <c r="D875" s="960"/>
      <c r="E875" s="960"/>
      <c r="F875" s="960"/>
      <c r="G875" s="960"/>
      <c r="H875" s="960"/>
      <c r="I875" s="960"/>
      <c r="J875" s="960"/>
      <c r="K875" s="960"/>
      <c r="L875" s="960"/>
      <c r="M875" s="960"/>
      <c r="N875" s="960"/>
      <c r="O875" s="960"/>
      <c r="P875" s="960"/>
      <c r="Q875" s="960"/>
      <c r="R875" s="960"/>
      <c r="S875" s="962"/>
      <c r="T875" s="960"/>
      <c r="U875" s="962"/>
      <c r="V875" s="960"/>
      <c r="W875" s="960"/>
    </row>
    <row r="876" spans="1:23" ht="15.75" customHeight="1" x14ac:dyDescent="0.2">
      <c r="A876" s="958"/>
      <c r="B876" s="960"/>
      <c r="C876" s="960"/>
      <c r="D876" s="960"/>
      <c r="E876" s="960"/>
      <c r="F876" s="960"/>
      <c r="G876" s="960"/>
      <c r="H876" s="960"/>
      <c r="I876" s="960"/>
      <c r="J876" s="960"/>
      <c r="K876" s="960"/>
      <c r="L876" s="960"/>
      <c r="M876" s="960"/>
      <c r="N876" s="960"/>
      <c r="O876" s="960"/>
      <c r="P876" s="960"/>
      <c r="Q876" s="960"/>
      <c r="R876" s="960"/>
      <c r="S876" s="962"/>
      <c r="T876" s="960"/>
      <c r="U876" s="962"/>
      <c r="V876" s="960"/>
      <c r="W876" s="960"/>
    </row>
    <row r="877" spans="1:23" ht="15.75" customHeight="1" x14ac:dyDescent="0.2">
      <c r="A877" s="958"/>
      <c r="B877" s="960"/>
      <c r="C877" s="960"/>
      <c r="D877" s="960"/>
      <c r="E877" s="960"/>
      <c r="F877" s="960"/>
      <c r="G877" s="960"/>
      <c r="H877" s="960"/>
      <c r="I877" s="960"/>
      <c r="J877" s="960"/>
      <c r="K877" s="960"/>
      <c r="L877" s="960"/>
      <c r="M877" s="960"/>
      <c r="N877" s="960"/>
      <c r="O877" s="960"/>
      <c r="P877" s="960"/>
      <c r="Q877" s="960"/>
      <c r="R877" s="960"/>
      <c r="S877" s="962"/>
      <c r="T877" s="960"/>
      <c r="U877" s="962"/>
      <c r="V877" s="960"/>
      <c r="W877" s="960"/>
    </row>
    <row r="878" spans="1:23" ht="15.75" customHeight="1" x14ac:dyDescent="0.2">
      <c r="A878" s="958"/>
      <c r="B878" s="960"/>
      <c r="C878" s="960"/>
      <c r="D878" s="960"/>
      <c r="E878" s="960"/>
      <c r="F878" s="960"/>
      <c r="G878" s="960"/>
      <c r="H878" s="960"/>
      <c r="I878" s="960"/>
      <c r="J878" s="960"/>
      <c r="K878" s="960"/>
      <c r="L878" s="960"/>
      <c r="M878" s="960"/>
      <c r="N878" s="960"/>
      <c r="O878" s="960"/>
      <c r="P878" s="960"/>
      <c r="Q878" s="960"/>
      <c r="R878" s="960"/>
      <c r="S878" s="962"/>
      <c r="T878" s="960"/>
      <c r="U878" s="962"/>
      <c r="V878" s="960"/>
      <c r="W878" s="960"/>
    </row>
    <row r="879" spans="1:23" ht="15.75" customHeight="1" x14ac:dyDescent="0.2">
      <c r="A879" s="958"/>
      <c r="B879" s="960"/>
      <c r="C879" s="960"/>
      <c r="D879" s="960"/>
      <c r="E879" s="960"/>
      <c r="F879" s="960"/>
      <c r="G879" s="960"/>
      <c r="H879" s="960"/>
      <c r="I879" s="960"/>
      <c r="J879" s="960"/>
      <c r="K879" s="960"/>
      <c r="L879" s="960"/>
      <c r="M879" s="960"/>
      <c r="N879" s="960"/>
      <c r="O879" s="960"/>
      <c r="P879" s="960"/>
      <c r="Q879" s="960"/>
      <c r="R879" s="960"/>
      <c r="S879" s="962"/>
      <c r="T879" s="960"/>
      <c r="U879" s="962"/>
      <c r="V879" s="960"/>
      <c r="W879" s="960"/>
    </row>
    <row r="880" spans="1:23" ht="15.75" customHeight="1" x14ac:dyDescent="0.2">
      <c r="A880" s="958"/>
      <c r="B880" s="960"/>
      <c r="C880" s="960"/>
      <c r="D880" s="960"/>
      <c r="E880" s="960"/>
      <c r="F880" s="960"/>
      <c r="G880" s="960"/>
      <c r="H880" s="960"/>
      <c r="I880" s="960"/>
      <c r="J880" s="960"/>
      <c r="K880" s="960"/>
      <c r="L880" s="960"/>
      <c r="M880" s="960"/>
      <c r="N880" s="960"/>
      <c r="O880" s="960"/>
      <c r="P880" s="960"/>
      <c r="Q880" s="960"/>
      <c r="R880" s="960"/>
      <c r="S880" s="962"/>
      <c r="T880" s="960"/>
      <c r="U880" s="962"/>
      <c r="V880" s="960"/>
      <c r="W880" s="960"/>
    </row>
    <row r="881" spans="1:23" ht="15.75" customHeight="1" x14ac:dyDescent="0.2">
      <c r="A881" s="958"/>
      <c r="B881" s="960"/>
      <c r="C881" s="960"/>
      <c r="D881" s="960"/>
      <c r="E881" s="960"/>
      <c r="F881" s="960"/>
      <c r="G881" s="960"/>
      <c r="H881" s="960"/>
      <c r="I881" s="960"/>
      <c r="J881" s="960"/>
      <c r="K881" s="960"/>
      <c r="L881" s="960"/>
      <c r="M881" s="960"/>
      <c r="N881" s="960"/>
      <c r="O881" s="960"/>
      <c r="P881" s="960"/>
      <c r="Q881" s="960"/>
      <c r="R881" s="960"/>
      <c r="S881" s="962"/>
      <c r="T881" s="960"/>
      <c r="U881" s="962"/>
      <c r="V881" s="960"/>
      <c r="W881" s="960"/>
    </row>
    <row r="882" spans="1:23" ht="15.75" customHeight="1" x14ac:dyDescent="0.2">
      <c r="A882" s="958"/>
      <c r="B882" s="960"/>
      <c r="C882" s="960"/>
      <c r="D882" s="960"/>
      <c r="E882" s="960"/>
      <c r="F882" s="960"/>
      <c r="G882" s="960"/>
      <c r="H882" s="960"/>
      <c r="I882" s="960"/>
      <c r="J882" s="960"/>
      <c r="K882" s="960"/>
      <c r="L882" s="960"/>
      <c r="M882" s="960"/>
      <c r="N882" s="960"/>
      <c r="O882" s="960"/>
      <c r="P882" s="960"/>
      <c r="Q882" s="960"/>
      <c r="R882" s="960"/>
      <c r="S882" s="962"/>
      <c r="T882" s="960"/>
      <c r="U882" s="962"/>
      <c r="V882" s="960"/>
      <c r="W882" s="960"/>
    </row>
    <row r="883" spans="1:23" ht="15.75" customHeight="1" x14ac:dyDescent="0.2">
      <c r="A883" s="958"/>
      <c r="B883" s="960"/>
      <c r="C883" s="960"/>
      <c r="D883" s="960"/>
      <c r="E883" s="960"/>
      <c r="F883" s="960"/>
      <c r="G883" s="960"/>
      <c r="H883" s="960"/>
      <c r="I883" s="960"/>
      <c r="J883" s="960"/>
      <c r="K883" s="960"/>
      <c r="L883" s="960"/>
      <c r="M883" s="960"/>
      <c r="N883" s="960"/>
      <c r="O883" s="960"/>
      <c r="P883" s="960"/>
      <c r="Q883" s="960"/>
      <c r="R883" s="960"/>
      <c r="S883" s="962"/>
      <c r="T883" s="960"/>
      <c r="U883" s="962"/>
      <c r="V883" s="960"/>
      <c r="W883" s="960"/>
    </row>
    <row r="884" spans="1:23" ht="15.75" customHeight="1" x14ac:dyDescent="0.2">
      <c r="A884" s="958"/>
      <c r="B884" s="960"/>
      <c r="C884" s="960"/>
      <c r="D884" s="960"/>
      <c r="E884" s="960"/>
      <c r="F884" s="960"/>
      <c r="G884" s="960"/>
      <c r="H884" s="960"/>
      <c r="I884" s="960"/>
      <c r="J884" s="960"/>
      <c r="K884" s="960"/>
      <c r="L884" s="960"/>
      <c r="M884" s="960"/>
      <c r="N884" s="960"/>
      <c r="O884" s="960"/>
      <c r="P884" s="960"/>
      <c r="Q884" s="960"/>
      <c r="R884" s="960"/>
      <c r="S884" s="962"/>
      <c r="T884" s="960"/>
      <c r="U884" s="962"/>
      <c r="V884" s="960"/>
      <c r="W884" s="960"/>
    </row>
    <row r="885" spans="1:23" ht="15.75" customHeight="1" x14ac:dyDescent="0.2">
      <c r="A885" s="958"/>
      <c r="B885" s="960"/>
      <c r="C885" s="960"/>
      <c r="D885" s="960"/>
      <c r="E885" s="960"/>
      <c r="F885" s="960"/>
      <c r="G885" s="960"/>
      <c r="H885" s="960"/>
      <c r="I885" s="960"/>
      <c r="J885" s="960"/>
      <c r="K885" s="960"/>
      <c r="L885" s="960"/>
      <c r="M885" s="960"/>
      <c r="N885" s="960"/>
      <c r="O885" s="960"/>
      <c r="P885" s="960"/>
      <c r="Q885" s="960"/>
      <c r="R885" s="960"/>
      <c r="S885" s="962"/>
      <c r="T885" s="960"/>
      <c r="U885" s="962"/>
      <c r="V885" s="960"/>
      <c r="W885" s="960"/>
    </row>
    <row r="886" spans="1:23" ht="15.75" customHeight="1" x14ac:dyDescent="0.2">
      <c r="A886" s="958"/>
      <c r="B886" s="960"/>
      <c r="C886" s="960"/>
      <c r="D886" s="960"/>
      <c r="E886" s="960"/>
      <c r="F886" s="960"/>
      <c r="G886" s="960"/>
      <c r="H886" s="960"/>
      <c r="I886" s="960"/>
      <c r="J886" s="960"/>
      <c r="K886" s="960"/>
      <c r="L886" s="960"/>
      <c r="M886" s="960"/>
      <c r="N886" s="960"/>
      <c r="O886" s="960"/>
      <c r="P886" s="960"/>
      <c r="Q886" s="960"/>
      <c r="R886" s="960"/>
      <c r="S886" s="962"/>
      <c r="T886" s="960"/>
      <c r="U886" s="962"/>
      <c r="V886" s="960"/>
      <c r="W886" s="960"/>
    </row>
    <row r="887" spans="1:23" ht="15.75" customHeight="1" x14ac:dyDescent="0.2">
      <c r="A887" s="958"/>
      <c r="B887" s="960"/>
      <c r="C887" s="960"/>
      <c r="D887" s="960"/>
      <c r="E887" s="960"/>
      <c r="F887" s="960"/>
      <c r="G887" s="960"/>
      <c r="H887" s="960"/>
      <c r="I887" s="960"/>
      <c r="J887" s="960"/>
      <c r="K887" s="960"/>
      <c r="L887" s="960"/>
      <c r="M887" s="960"/>
      <c r="N887" s="960"/>
      <c r="O887" s="960"/>
      <c r="P887" s="960"/>
      <c r="Q887" s="960"/>
      <c r="R887" s="960"/>
      <c r="S887" s="962"/>
      <c r="T887" s="960"/>
      <c r="U887" s="962"/>
      <c r="V887" s="960"/>
      <c r="W887" s="960"/>
    </row>
    <row r="888" spans="1:23" ht="15.75" customHeight="1" x14ac:dyDescent="0.2">
      <c r="A888" s="958"/>
      <c r="B888" s="960"/>
      <c r="C888" s="960"/>
      <c r="D888" s="960"/>
      <c r="E888" s="960"/>
      <c r="F888" s="960"/>
      <c r="G888" s="960"/>
      <c r="H888" s="960"/>
      <c r="I888" s="960"/>
      <c r="J888" s="960"/>
      <c r="K888" s="960"/>
      <c r="L888" s="960"/>
      <c r="M888" s="960"/>
      <c r="N888" s="960"/>
      <c r="O888" s="960"/>
      <c r="P888" s="960"/>
      <c r="Q888" s="960"/>
      <c r="R888" s="960"/>
      <c r="S888" s="962"/>
      <c r="T888" s="960"/>
      <c r="U888" s="962"/>
      <c r="V888" s="960"/>
      <c r="W888" s="960"/>
    </row>
    <row r="889" spans="1:23" ht="15.75" customHeight="1" x14ac:dyDescent="0.2">
      <c r="A889" s="958"/>
      <c r="B889" s="960"/>
      <c r="C889" s="960"/>
      <c r="D889" s="960"/>
      <c r="E889" s="960"/>
      <c r="F889" s="960"/>
      <c r="G889" s="960"/>
      <c r="H889" s="960"/>
      <c r="I889" s="960"/>
      <c r="J889" s="960"/>
      <c r="K889" s="960"/>
      <c r="L889" s="960"/>
      <c r="M889" s="960"/>
      <c r="N889" s="960"/>
      <c r="O889" s="960"/>
      <c r="P889" s="960"/>
      <c r="Q889" s="960"/>
      <c r="R889" s="960"/>
      <c r="S889" s="962"/>
      <c r="T889" s="960"/>
      <c r="U889" s="962"/>
      <c r="V889" s="960"/>
      <c r="W889" s="960"/>
    </row>
    <row r="890" spans="1:23" ht="15.75" customHeight="1" x14ac:dyDescent="0.2">
      <c r="A890" s="958"/>
      <c r="B890" s="960"/>
      <c r="C890" s="960"/>
      <c r="D890" s="960"/>
      <c r="E890" s="960"/>
      <c r="F890" s="960"/>
      <c r="G890" s="960"/>
      <c r="H890" s="960"/>
      <c r="I890" s="960"/>
      <c r="J890" s="960"/>
      <c r="K890" s="960"/>
      <c r="L890" s="960"/>
      <c r="M890" s="960"/>
      <c r="N890" s="960"/>
      <c r="O890" s="960"/>
      <c r="P890" s="960"/>
      <c r="Q890" s="960"/>
      <c r="R890" s="960"/>
      <c r="S890" s="962"/>
      <c r="T890" s="960"/>
      <c r="U890" s="962"/>
      <c r="V890" s="960"/>
      <c r="W890" s="960"/>
    </row>
    <row r="891" spans="1:23" ht="15.75" customHeight="1" x14ac:dyDescent="0.2">
      <c r="A891" s="958"/>
      <c r="B891" s="960"/>
      <c r="C891" s="960"/>
      <c r="D891" s="960"/>
      <c r="E891" s="960"/>
      <c r="F891" s="960"/>
      <c r="G891" s="960"/>
      <c r="H891" s="960"/>
      <c r="I891" s="960"/>
      <c r="J891" s="960"/>
      <c r="K891" s="960"/>
      <c r="L891" s="960"/>
      <c r="M891" s="960"/>
      <c r="N891" s="960"/>
      <c r="O891" s="960"/>
      <c r="P891" s="960"/>
      <c r="Q891" s="960"/>
      <c r="R891" s="960"/>
      <c r="S891" s="962"/>
      <c r="T891" s="960"/>
      <c r="U891" s="962"/>
      <c r="V891" s="960"/>
      <c r="W891" s="960"/>
    </row>
    <row r="892" spans="1:23" ht="15.75" customHeight="1" x14ac:dyDescent="0.2">
      <c r="A892" s="958"/>
      <c r="B892" s="960"/>
      <c r="C892" s="960"/>
      <c r="D892" s="960"/>
      <c r="E892" s="960"/>
      <c r="F892" s="960"/>
      <c r="G892" s="960"/>
      <c r="H892" s="960"/>
      <c r="I892" s="960"/>
      <c r="J892" s="960"/>
      <c r="K892" s="960"/>
      <c r="L892" s="960"/>
      <c r="M892" s="960"/>
      <c r="N892" s="960"/>
      <c r="O892" s="960"/>
      <c r="P892" s="960"/>
      <c r="Q892" s="960"/>
      <c r="R892" s="960"/>
      <c r="S892" s="962"/>
      <c r="T892" s="960"/>
      <c r="U892" s="962"/>
      <c r="V892" s="960"/>
      <c r="W892" s="960"/>
    </row>
    <row r="893" spans="1:23" ht="15.75" customHeight="1" x14ac:dyDescent="0.2">
      <c r="A893" s="958"/>
      <c r="B893" s="960"/>
      <c r="C893" s="960"/>
      <c r="D893" s="960"/>
      <c r="E893" s="960"/>
      <c r="F893" s="960"/>
      <c r="G893" s="960"/>
      <c r="H893" s="960"/>
      <c r="I893" s="960"/>
      <c r="J893" s="960"/>
      <c r="K893" s="960"/>
      <c r="L893" s="960"/>
      <c r="M893" s="960"/>
      <c r="N893" s="960"/>
      <c r="O893" s="960"/>
      <c r="P893" s="960"/>
      <c r="Q893" s="960"/>
      <c r="R893" s="960"/>
      <c r="S893" s="962"/>
      <c r="T893" s="960"/>
      <c r="U893" s="962"/>
      <c r="V893" s="960"/>
      <c r="W893" s="960"/>
    </row>
    <row r="894" spans="1:23" ht="15.75" customHeight="1" x14ac:dyDescent="0.2">
      <c r="A894" s="958"/>
      <c r="B894" s="960"/>
      <c r="C894" s="960"/>
      <c r="D894" s="960"/>
      <c r="E894" s="960"/>
      <c r="F894" s="960"/>
      <c r="G894" s="960"/>
      <c r="H894" s="960"/>
      <c r="I894" s="960"/>
      <c r="J894" s="960"/>
      <c r="K894" s="960"/>
      <c r="L894" s="960"/>
      <c r="M894" s="960"/>
      <c r="N894" s="960"/>
      <c r="O894" s="960"/>
      <c r="P894" s="960"/>
      <c r="Q894" s="960"/>
      <c r="R894" s="960"/>
      <c r="S894" s="962"/>
      <c r="T894" s="960"/>
      <c r="U894" s="962"/>
      <c r="V894" s="960"/>
      <c r="W894" s="960"/>
    </row>
    <row r="895" spans="1:23" ht="15.75" customHeight="1" x14ac:dyDescent="0.2">
      <c r="A895" s="958"/>
      <c r="B895" s="960"/>
      <c r="C895" s="960"/>
      <c r="D895" s="960"/>
      <c r="E895" s="960"/>
      <c r="F895" s="960"/>
      <c r="G895" s="960"/>
      <c r="H895" s="960"/>
      <c r="I895" s="960"/>
      <c r="J895" s="960"/>
      <c r="K895" s="960"/>
      <c r="L895" s="960"/>
      <c r="M895" s="960"/>
      <c r="N895" s="960"/>
      <c r="O895" s="960"/>
      <c r="P895" s="960"/>
      <c r="Q895" s="960"/>
      <c r="R895" s="960"/>
      <c r="S895" s="962"/>
      <c r="T895" s="960"/>
      <c r="U895" s="962"/>
      <c r="V895" s="960"/>
      <c r="W895" s="960"/>
    </row>
    <row r="896" spans="1:23" ht="15.75" customHeight="1" x14ac:dyDescent="0.2">
      <c r="A896" s="958"/>
      <c r="B896" s="960"/>
      <c r="C896" s="960"/>
      <c r="D896" s="960"/>
      <c r="E896" s="960"/>
      <c r="F896" s="960"/>
      <c r="G896" s="960"/>
      <c r="H896" s="960"/>
      <c r="I896" s="960"/>
      <c r="J896" s="960"/>
      <c r="K896" s="960"/>
      <c r="L896" s="960"/>
      <c r="M896" s="960"/>
      <c r="N896" s="960"/>
      <c r="O896" s="960"/>
      <c r="P896" s="960"/>
      <c r="Q896" s="960"/>
      <c r="R896" s="960"/>
      <c r="S896" s="962"/>
      <c r="T896" s="960"/>
      <c r="U896" s="962"/>
      <c r="V896" s="960"/>
      <c r="W896" s="960"/>
    </row>
    <row r="897" spans="1:23" ht="15.75" customHeight="1" x14ac:dyDescent="0.2">
      <c r="A897" s="958"/>
      <c r="B897" s="960"/>
      <c r="C897" s="960"/>
      <c r="D897" s="960"/>
      <c r="E897" s="960"/>
      <c r="F897" s="960"/>
      <c r="G897" s="960"/>
      <c r="H897" s="960"/>
      <c r="I897" s="960"/>
      <c r="J897" s="960"/>
      <c r="K897" s="960"/>
      <c r="L897" s="960"/>
      <c r="M897" s="960"/>
      <c r="N897" s="960"/>
      <c r="O897" s="960"/>
      <c r="P897" s="960"/>
      <c r="Q897" s="960"/>
      <c r="R897" s="960"/>
      <c r="S897" s="962"/>
      <c r="T897" s="960"/>
      <c r="U897" s="962"/>
      <c r="V897" s="960"/>
      <c r="W897" s="960"/>
    </row>
    <row r="898" spans="1:23" ht="15.75" customHeight="1" x14ac:dyDescent="0.2">
      <c r="A898" s="958"/>
      <c r="B898" s="960"/>
      <c r="C898" s="960"/>
      <c r="D898" s="960"/>
      <c r="E898" s="960"/>
      <c r="F898" s="960"/>
      <c r="G898" s="960"/>
      <c r="H898" s="960"/>
      <c r="I898" s="960"/>
      <c r="J898" s="960"/>
      <c r="K898" s="960"/>
      <c r="L898" s="960"/>
      <c r="M898" s="960"/>
      <c r="N898" s="960"/>
      <c r="O898" s="960"/>
      <c r="P898" s="960"/>
      <c r="Q898" s="960"/>
      <c r="R898" s="960"/>
      <c r="S898" s="962"/>
      <c r="T898" s="960"/>
      <c r="U898" s="962"/>
      <c r="V898" s="960"/>
      <c r="W898" s="960"/>
    </row>
    <row r="899" spans="1:23" ht="15.75" customHeight="1" x14ac:dyDescent="0.2">
      <c r="A899" s="958"/>
      <c r="B899" s="960"/>
      <c r="C899" s="960"/>
      <c r="D899" s="960"/>
      <c r="E899" s="960"/>
      <c r="F899" s="960"/>
      <c r="G899" s="960"/>
      <c r="H899" s="960"/>
      <c r="I899" s="960"/>
      <c r="J899" s="960"/>
      <c r="K899" s="960"/>
      <c r="L899" s="960"/>
      <c r="M899" s="960"/>
      <c r="N899" s="960"/>
      <c r="O899" s="960"/>
      <c r="P899" s="960"/>
      <c r="Q899" s="960"/>
      <c r="R899" s="960"/>
      <c r="S899" s="962"/>
      <c r="T899" s="960"/>
      <c r="U899" s="962"/>
      <c r="V899" s="960"/>
      <c r="W899" s="960"/>
    </row>
    <row r="900" spans="1:23" ht="15.75" customHeight="1" x14ac:dyDescent="0.2">
      <c r="A900" s="958"/>
      <c r="B900" s="960"/>
      <c r="C900" s="960"/>
      <c r="D900" s="960"/>
      <c r="E900" s="960"/>
      <c r="F900" s="960"/>
      <c r="G900" s="960"/>
      <c r="H900" s="960"/>
      <c r="I900" s="960"/>
      <c r="J900" s="960"/>
      <c r="K900" s="960"/>
      <c r="L900" s="960"/>
      <c r="M900" s="960"/>
      <c r="N900" s="960"/>
      <c r="O900" s="960"/>
      <c r="P900" s="960"/>
      <c r="Q900" s="960"/>
      <c r="R900" s="960"/>
      <c r="S900" s="962"/>
      <c r="T900" s="960"/>
      <c r="U900" s="962"/>
      <c r="V900" s="960"/>
      <c r="W900" s="960"/>
    </row>
    <row r="901" spans="1:23" ht="15.75" customHeight="1" x14ac:dyDescent="0.2">
      <c r="A901" s="958"/>
      <c r="B901" s="960"/>
      <c r="C901" s="960"/>
      <c r="D901" s="960"/>
      <c r="E901" s="960"/>
      <c r="F901" s="960"/>
      <c r="G901" s="960"/>
      <c r="H901" s="960"/>
      <c r="I901" s="960"/>
      <c r="J901" s="960"/>
      <c r="K901" s="960"/>
      <c r="L901" s="960"/>
      <c r="M901" s="960"/>
      <c r="N901" s="960"/>
      <c r="O901" s="960"/>
      <c r="P901" s="960"/>
      <c r="Q901" s="960"/>
      <c r="R901" s="960"/>
      <c r="S901" s="962"/>
      <c r="T901" s="960"/>
      <c r="U901" s="962"/>
      <c r="V901" s="960"/>
      <c r="W901" s="960"/>
    </row>
    <row r="902" spans="1:23" ht="15.75" customHeight="1" x14ac:dyDescent="0.2">
      <c r="A902" s="958"/>
      <c r="B902" s="960"/>
      <c r="C902" s="960"/>
      <c r="D902" s="960"/>
      <c r="E902" s="960"/>
      <c r="F902" s="960"/>
      <c r="G902" s="960"/>
      <c r="H902" s="960"/>
      <c r="I902" s="960"/>
      <c r="J902" s="960"/>
      <c r="K902" s="960"/>
      <c r="L902" s="960"/>
      <c r="M902" s="960"/>
      <c r="N902" s="960"/>
      <c r="O902" s="960"/>
      <c r="P902" s="960"/>
      <c r="Q902" s="960"/>
      <c r="R902" s="960"/>
      <c r="S902" s="962"/>
      <c r="T902" s="960"/>
      <c r="U902" s="962"/>
      <c r="V902" s="960"/>
      <c r="W902" s="960"/>
    </row>
    <row r="903" spans="1:23" ht="15.75" customHeight="1" x14ac:dyDescent="0.2">
      <c r="A903" s="958"/>
      <c r="B903" s="960"/>
      <c r="C903" s="960"/>
      <c r="D903" s="960"/>
      <c r="E903" s="960"/>
      <c r="F903" s="960"/>
      <c r="G903" s="960"/>
      <c r="H903" s="960"/>
      <c r="I903" s="960"/>
      <c r="J903" s="960"/>
      <c r="K903" s="960"/>
      <c r="L903" s="960"/>
      <c r="M903" s="960"/>
      <c r="N903" s="960"/>
      <c r="O903" s="960"/>
      <c r="P903" s="960"/>
      <c r="Q903" s="960"/>
      <c r="R903" s="960"/>
      <c r="S903" s="962"/>
      <c r="T903" s="960"/>
      <c r="U903" s="962"/>
      <c r="V903" s="960"/>
      <c r="W903" s="960"/>
    </row>
    <row r="904" spans="1:23" ht="15.75" customHeight="1" x14ac:dyDescent="0.2">
      <c r="A904" s="958"/>
      <c r="B904" s="960"/>
      <c r="C904" s="960"/>
      <c r="D904" s="960"/>
      <c r="E904" s="960"/>
      <c r="F904" s="960"/>
      <c r="G904" s="960"/>
      <c r="H904" s="960"/>
      <c r="I904" s="960"/>
      <c r="J904" s="960"/>
      <c r="K904" s="960"/>
      <c r="L904" s="960"/>
      <c r="M904" s="960"/>
      <c r="N904" s="960"/>
      <c r="O904" s="960"/>
      <c r="P904" s="960"/>
      <c r="Q904" s="960"/>
      <c r="R904" s="960"/>
      <c r="S904" s="962"/>
      <c r="T904" s="960"/>
      <c r="U904" s="962"/>
      <c r="V904" s="960"/>
      <c r="W904" s="960"/>
    </row>
    <row r="905" spans="1:23" ht="15.75" customHeight="1" x14ac:dyDescent="0.2">
      <c r="A905" s="958"/>
      <c r="B905" s="960"/>
      <c r="C905" s="960"/>
      <c r="D905" s="960"/>
      <c r="E905" s="960"/>
      <c r="F905" s="960"/>
      <c r="G905" s="960"/>
      <c r="H905" s="960"/>
      <c r="I905" s="960"/>
      <c r="J905" s="960"/>
      <c r="K905" s="960"/>
      <c r="L905" s="960"/>
      <c r="M905" s="960"/>
      <c r="N905" s="960"/>
      <c r="O905" s="960"/>
      <c r="P905" s="960"/>
      <c r="Q905" s="960"/>
      <c r="R905" s="960"/>
      <c r="S905" s="962"/>
      <c r="T905" s="960"/>
      <c r="U905" s="962"/>
      <c r="V905" s="960"/>
      <c r="W905" s="960"/>
    </row>
    <row r="906" spans="1:23" ht="15.75" customHeight="1" x14ac:dyDescent="0.2">
      <c r="A906" s="958"/>
      <c r="B906" s="960"/>
      <c r="C906" s="960"/>
      <c r="D906" s="960"/>
      <c r="E906" s="960"/>
      <c r="F906" s="960"/>
      <c r="G906" s="960"/>
      <c r="H906" s="960"/>
      <c r="I906" s="960"/>
      <c r="J906" s="960"/>
      <c r="K906" s="960"/>
      <c r="L906" s="960"/>
      <c r="M906" s="960"/>
      <c r="N906" s="960"/>
      <c r="O906" s="960"/>
      <c r="P906" s="960"/>
      <c r="Q906" s="960"/>
      <c r="R906" s="960"/>
      <c r="S906" s="962"/>
      <c r="T906" s="960"/>
      <c r="U906" s="962"/>
      <c r="V906" s="960"/>
      <c r="W906" s="960"/>
    </row>
    <row r="907" spans="1:23" ht="15.75" customHeight="1" x14ac:dyDescent="0.2">
      <c r="A907" s="958"/>
      <c r="B907" s="960"/>
      <c r="C907" s="960"/>
      <c r="D907" s="960"/>
      <c r="E907" s="960"/>
      <c r="F907" s="960"/>
      <c r="G907" s="960"/>
      <c r="H907" s="960"/>
      <c r="I907" s="960"/>
      <c r="J907" s="960"/>
      <c r="K907" s="960"/>
      <c r="L907" s="960"/>
      <c r="M907" s="960"/>
      <c r="N907" s="960"/>
      <c r="O907" s="960"/>
      <c r="P907" s="960"/>
      <c r="Q907" s="960"/>
      <c r="R907" s="960"/>
      <c r="S907" s="962"/>
      <c r="T907" s="960"/>
      <c r="U907" s="962"/>
      <c r="V907" s="960"/>
      <c r="W907" s="960"/>
    </row>
    <row r="908" spans="1:23" ht="15.75" customHeight="1" x14ac:dyDescent="0.2">
      <c r="A908" s="958"/>
      <c r="B908" s="960"/>
      <c r="C908" s="960"/>
      <c r="D908" s="960"/>
      <c r="E908" s="960"/>
      <c r="F908" s="960"/>
      <c r="G908" s="960"/>
      <c r="H908" s="960"/>
      <c r="I908" s="960"/>
      <c r="J908" s="960"/>
      <c r="K908" s="960"/>
      <c r="L908" s="960"/>
      <c r="M908" s="960"/>
      <c r="N908" s="960"/>
      <c r="O908" s="960"/>
      <c r="P908" s="960"/>
      <c r="Q908" s="960"/>
      <c r="R908" s="960"/>
      <c r="S908" s="962"/>
      <c r="T908" s="960"/>
      <c r="U908" s="962"/>
      <c r="V908" s="960"/>
      <c r="W908" s="960"/>
    </row>
    <row r="909" spans="1:23" ht="15.75" customHeight="1" x14ac:dyDescent="0.2">
      <c r="A909" s="958"/>
      <c r="B909" s="960"/>
      <c r="C909" s="960"/>
      <c r="D909" s="960"/>
      <c r="E909" s="960"/>
      <c r="F909" s="960"/>
      <c r="G909" s="960"/>
      <c r="H909" s="960"/>
      <c r="I909" s="960"/>
      <c r="J909" s="960"/>
      <c r="K909" s="960"/>
      <c r="L909" s="960"/>
      <c r="M909" s="960"/>
      <c r="N909" s="960"/>
      <c r="O909" s="960"/>
      <c r="P909" s="960"/>
      <c r="Q909" s="960"/>
      <c r="R909" s="960"/>
      <c r="S909" s="962"/>
      <c r="T909" s="960"/>
      <c r="U909" s="962"/>
      <c r="V909" s="960"/>
      <c r="W909" s="960"/>
    </row>
    <row r="910" spans="1:23" ht="15.75" customHeight="1" x14ac:dyDescent="0.2">
      <c r="A910" s="958"/>
      <c r="B910" s="960"/>
      <c r="C910" s="960"/>
      <c r="D910" s="960"/>
      <c r="E910" s="960"/>
      <c r="F910" s="960"/>
      <c r="G910" s="960"/>
      <c r="H910" s="960"/>
      <c r="I910" s="960"/>
      <c r="J910" s="960"/>
      <c r="K910" s="960"/>
      <c r="L910" s="960"/>
      <c r="M910" s="960"/>
      <c r="N910" s="960"/>
      <c r="O910" s="960"/>
      <c r="P910" s="960"/>
      <c r="Q910" s="960"/>
      <c r="R910" s="960"/>
      <c r="S910" s="962"/>
      <c r="T910" s="960"/>
      <c r="U910" s="962"/>
      <c r="V910" s="960"/>
      <c r="W910" s="960"/>
    </row>
    <row r="911" spans="1:23" ht="15.75" customHeight="1" x14ac:dyDescent="0.2">
      <c r="A911" s="958"/>
      <c r="B911" s="960"/>
      <c r="C911" s="960"/>
      <c r="D911" s="960"/>
      <c r="E911" s="960"/>
      <c r="F911" s="960"/>
      <c r="G911" s="960"/>
      <c r="H911" s="960"/>
      <c r="I911" s="960"/>
      <c r="J911" s="960"/>
      <c r="K911" s="960"/>
      <c r="L911" s="960"/>
      <c r="M911" s="960"/>
      <c r="N911" s="960"/>
      <c r="O911" s="960"/>
      <c r="P911" s="960"/>
      <c r="Q911" s="960"/>
      <c r="R911" s="960"/>
      <c r="S911" s="962"/>
      <c r="T911" s="960"/>
      <c r="U911" s="962"/>
      <c r="V911" s="960"/>
      <c r="W911" s="960"/>
    </row>
    <row r="912" spans="1:23" ht="15.75" customHeight="1" x14ac:dyDescent="0.2">
      <c r="A912" s="958"/>
      <c r="B912" s="960"/>
      <c r="C912" s="960"/>
      <c r="D912" s="960"/>
      <c r="E912" s="960"/>
      <c r="F912" s="960"/>
      <c r="G912" s="960"/>
      <c r="H912" s="960"/>
      <c r="I912" s="960"/>
      <c r="J912" s="960"/>
      <c r="K912" s="960"/>
      <c r="L912" s="960"/>
      <c r="M912" s="960"/>
      <c r="N912" s="960"/>
      <c r="O912" s="960"/>
      <c r="P912" s="960"/>
      <c r="Q912" s="960"/>
      <c r="R912" s="960"/>
      <c r="S912" s="962"/>
      <c r="T912" s="960"/>
      <c r="U912" s="962"/>
      <c r="V912" s="960"/>
      <c r="W912" s="960"/>
    </row>
    <row r="913" spans="1:23" ht="15.75" customHeight="1" x14ac:dyDescent="0.2">
      <c r="A913" s="958"/>
      <c r="B913" s="960"/>
      <c r="C913" s="960"/>
      <c r="D913" s="960"/>
      <c r="E913" s="960"/>
      <c r="F913" s="960"/>
      <c r="G913" s="960"/>
      <c r="H913" s="960"/>
      <c r="I913" s="960"/>
      <c r="J913" s="960"/>
      <c r="K913" s="960"/>
      <c r="L913" s="960"/>
      <c r="M913" s="960"/>
      <c r="N913" s="960"/>
      <c r="O913" s="960"/>
      <c r="P913" s="960"/>
      <c r="Q913" s="960"/>
      <c r="R913" s="960"/>
      <c r="S913" s="962"/>
      <c r="T913" s="960"/>
      <c r="U913" s="962"/>
      <c r="V913" s="960"/>
      <c r="W913" s="960"/>
    </row>
    <row r="914" spans="1:23" ht="15.75" customHeight="1" x14ac:dyDescent="0.2">
      <c r="A914" s="958"/>
      <c r="B914" s="960"/>
      <c r="C914" s="960"/>
      <c r="D914" s="960"/>
      <c r="E914" s="960"/>
      <c r="F914" s="960"/>
      <c r="G914" s="960"/>
      <c r="H914" s="960"/>
      <c r="I914" s="960"/>
      <c r="J914" s="960"/>
      <c r="K914" s="960"/>
      <c r="L914" s="960"/>
      <c r="M914" s="960"/>
      <c r="N914" s="960"/>
      <c r="O914" s="960"/>
      <c r="P914" s="960"/>
      <c r="Q914" s="960"/>
      <c r="R914" s="960"/>
      <c r="S914" s="962"/>
      <c r="T914" s="960"/>
      <c r="U914" s="962"/>
      <c r="V914" s="960"/>
      <c r="W914" s="960"/>
    </row>
    <row r="915" spans="1:23" ht="15.75" customHeight="1" x14ac:dyDescent="0.2">
      <c r="A915" s="958"/>
      <c r="B915" s="960"/>
      <c r="C915" s="960"/>
      <c r="D915" s="960"/>
      <c r="E915" s="960"/>
      <c r="F915" s="960"/>
      <c r="G915" s="960"/>
      <c r="H915" s="960"/>
      <c r="I915" s="960"/>
      <c r="J915" s="960"/>
      <c r="K915" s="960"/>
      <c r="L915" s="960"/>
      <c r="M915" s="960"/>
      <c r="N915" s="960"/>
      <c r="O915" s="960"/>
      <c r="P915" s="960"/>
      <c r="Q915" s="960"/>
      <c r="R915" s="960"/>
      <c r="S915" s="962"/>
      <c r="T915" s="960"/>
      <c r="U915" s="962"/>
      <c r="V915" s="960"/>
      <c r="W915" s="960"/>
    </row>
    <row r="916" spans="1:23" ht="15.75" customHeight="1" x14ac:dyDescent="0.2">
      <c r="A916" s="958"/>
      <c r="B916" s="960"/>
      <c r="C916" s="960"/>
      <c r="D916" s="960"/>
      <c r="E916" s="960"/>
      <c r="F916" s="960"/>
      <c r="G916" s="960"/>
      <c r="H916" s="960"/>
      <c r="I916" s="960"/>
      <c r="J916" s="960"/>
      <c r="K916" s="960"/>
      <c r="L916" s="960"/>
      <c r="M916" s="960"/>
      <c r="N916" s="960"/>
      <c r="O916" s="960"/>
      <c r="P916" s="960"/>
      <c r="Q916" s="960"/>
      <c r="R916" s="960"/>
      <c r="S916" s="962"/>
      <c r="T916" s="960"/>
      <c r="U916" s="962"/>
      <c r="V916" s="960"/>
      <c r="W916" s="960"/>
    </row>
    <row r="917" spans="1:23" ht="15.75" customHeight="1" x14ac:dyDescent="0.2">
      <c r="A917" s="958"/>
      <c r="B917" s="960"/>
      <c r="C917" s="960"/>
      <c r="D917" s="960"/>
      <c r="E917" s="960"/>
      <c r="F917" s="960"/>
      <c r="G917" s="960"/>
      <c r="H917" s="960"/>
      <c r="I917" s="960"/>
      <c r="J917" s="960"/>
      <c r="K917" s="960"/>
      <c r="L917" s="960"/>
      <c r="M917" s="960"/>
      <c r="N917" s="960"/>
      <c r="O917" s="960"/>
      <c r="P917" s="960"/>
      <c r="Q917" s="960"/>
      <c r="R917" s="960"/>
      <c r="S917" s="962"/>
      <c r="T917" s="960"/>
      <c r="U917" s="962"/>
      <c r="V917" s="960"/>
      <c r="W917" s="960"/>
    </row>
    <row r="918" spans="1:23" ht="15.75" customHeight="1" x14ac:dyDescent="0.2">
      <c r="A918" s="958"/>
      <c r="B918" s="960"/>
      <c r="C918" s="960"/>
      <c r="D918" s="960"/>
      <c r="E918" s="960"/>
      <c r="F918" s="960"/>
      <c r="G918" s="960"/>
      <c r="H918" s="960"/>
      <c r="I918" s="960"/>
      <c r="J918" s="960"/>
      <c r="K918" s="960"/>
      <c r="L918" s="960"/>
      <c r="M918" s="960"/>
      <c r="N918" s="960"/>
      <c r="O918" s="960"/>
      <c r="P918" s="960"/>
      <c r="Q918" s="960"/>
      <c r="R918" s="960"/>
      <c r="S918" s="962"/>
      <c r="T918" s="960"/>
      <c r="U918" s="962"/>
      <c r="V918" s="960"/>
      <c r="W918" s="960"/>
    </row>
    <row r="919" spans="1:23" ht="15.75" customHeight="1" x14ac:dyDescent="0.2">
      <c r="A919" s="958"/>
      <c r="B919" s="960"/>
      <c r="C919" s="960"/>
      <c r="D919" s="960"/>
      <c r="E919" s="960"/>
      <c r="F919" s="960"/>
      <c r="G919" s="960"/>
      <c r="H919" s="960"/>
      <c r="I919" s="960"/>
      <c r="J919" s="960"/>
      <c r="K919" s="960"/>
      <c r="L919" s="960"/>
      <c r="M919" s="960"/>
      <c r="N919" s="960"/>
      <c r="O919" s="960"/>
      <c r="P919" s="960"/>
      <c r="Q919" s="960"/>
      <c r="R919" s="960"/>
      <c r="S919" s="962"/>
      <c r="T919" s="960"/>
      <c r="U919" s="962"/>
      <c r="V919" s="960"/>
      <c r="W919" s="960"/>
    </row>
    <row r="920" spans="1:23" ht="15.75" customHeight="1" x14ac:dyDescent="0.2">
      <c r="A920" s="958"/>
      <c r="B920" s="960"/>
      <c r="C920" s="960"/>
      <c r="D920" s="960"/>
      <c r="E920" s="960"/>
      <c r="F920" s="960"/>
      <c r="G920" s="960"/>
      <c r="H920" s="960"/>
      <c r="I920" s="960"/>
      <c r="J920" s="960"/>
      <c r="K920" s="960"/>
      <c r="L920" s="960"/>
      <c r="M920" s="960"/>
      <c r="N920" s="960"/>
      <c r="O920" s="960"/>
      <c r="P920" s="960"/>
      <c r="Q920" s="960"/>
      <c r="R920" s="960"/>
      <c r="S920" s="962"/>
      <c r="T920" s="960"/>
      <c r="U920" s="962"/>
      <c r="V920" s="960"/>
      <c r="W920" s="960"/>
    </row>
    <row r="921" spans="1:23" ht="15.75" customHeight="1" x14ac:dyDescent="0.2">
      <c r="A921" s="958"/>
      <c r="B921" s="960"/>
      <c r="C921" s="960"/>
      <c r="D921" s="960"/>
      <c r="E921" s="960"/>
      <c r="F921" s="960"/>
      <c r="G921" s="960"/>
      <c r="H921" s="960"/>
      <c r="I921" s="960"/>
      <c r="J921" s="960"/>
      <c r="K921" s="960"/>
      <c r="L921" s="960"/>
      <c r="M921" s="960"/>
      <c r="N921" s="960"/>
      <c r="O921" s="960"/>
      <c r="P921" s="960"/>
      <c r="Q921" s="960"/>
      <c r="R921" s="960"/>
      <c r="S921" s="962"/>
      <c r="T921" s="960"/>
      <c r="U921" s="962"/>
      <c r="V921" s="960"/>
      <c r="W921" s="960"/>
    </row>
    <row r="922" spans="1:23" ht="15.75" customHeight="1" x14ac:dyDescent="0.2">
      <c r="A922" s="958"/>
      <c r="B922" s="960"/>
      <c r="C922" s="960"/>
      <c r="D922" s="960"/>
      <c r="E922" s="960"/>
      <c r="F922" s="960"/>
      <c r="G922" s="960"/>
      <c r="H922" s="960"/>
      <c r="I922" s="960"/>
      <c r="J922" s="960"/>
      <c r="K922" s="960"/>
      <c r="L922" s="960"/>
      <c r="M922" s="960"/>
      <c r="N922" s="960"/>
      <c r="O922" s="960"/>
      <c r="P922" s="960"/>
      <c r="Q922" s="960"/>
      <c r="R922" s="960"/>
      <c r="S922" s="962"/>
      <c r="T922" s="960"/>
      <c r="U922" s="962"/>
      <c r="V922" s="960"/>
      <c r="W922" s="960"/>
    </row>
    <row r="923" spans="1:23" ht="15.75" customHeight="1" x14ac:dyDescent="0.2">
      <c r="A923" s="958"/>
      <c r="B923" s="960"/>
      <c r="C923" s="960"/>
      <c r="D923" s="960"/>
      <c r="E923" s="960"/>
      <c r="F923" s="960"/>
      <c r="G923" s="960"/>
      <c r="H923" s="960"/>
      <c r="I923" s="960"/>
      <c r="J923" s="960"/>
      <c r="K923" s="960"/>
      <c r="L923" s="960"/>
      <c r="M923" s="960"/>
      <c r="N923" s="960"/>
      <c r="O923" s="960"/>
      <c r="P923" s="960"/>
      <c r="Q923" s="960"/>
      <c r="R923" s="960"/>
      <c r="S923" s="962"/>
      <c r="T923" s="960"/>
      <c r="U923" s="962"/>
      <c r="V923" s="960"/>
      <c r="W923" s="960"/>
    </row>
    <row r="924" spans="1:23" ht="15.75" customHeight="1" x14ac:dyDescent="0.2">
      <c r="A924" s="958"/>
      <c r="B924" s="960"/>
      <c r="C924" s="960"/>
      <c r="D924" s="960"/>
      <c r="E924" s="960"/>
      <c r="F924" s="960"/>
      <c r="G924" s="960"/>
      <c r="H924" s="960"/>
      <c r="I924" s="960"/>
      <c r="J924" s="960"/>
      <c r="K924" s="960"/>
      <c r="L924" s="960"/>
      <c r="M924" s="960"/>
      <c r="N924" s="960"/>
      <c r="O924" s="960"/>
      <c r="P924" s="960"/>
      <c r="Q924" s="960"/>
      <c r="R924" s="960"/>
      <c r="S924" s="962"/>
      <c r="T924" s="960"/>
      <c r="U924" s="962"/>
      <c r="V924" s="960"/>
      <c r="W924" s="960"/>
    </row>
    <row r="925" spans="1:23" ht="15.75" customHeight="1" x14ac:dyDescent="0.2">
      <c r="A925" s="958"/>
      <c r="B925" s="960"/>
      <c r="C925" s="960"/>
      <c r="D925" s="960"/>
      <c r="E925" s="960"/>
      <c r="F925" s="960"/>
      <c r="G925" s="960"/>
      <c r="H925" s="960"/>
      <c r="I925" s="960"/>
      <c r="J925" s="960"/>
      <c r="K925" s="960"/>
      <c r="L925" s="960"/>
      <c r="M925" s="960"/>
      <c r="N925" s="960"/>
      <c r="O925" s="960"/>
      <c r="P925" s="960"/>
      <c r="Q925" s="960"/>
      <c r="R925" s="960"/>
      <c r="S925" s="962"/>
      <c r="T925" s="960"/>
      <c r="U925" s="962"/>
      <c r="V925" s="960"/>
      <c r="W925" s="960"/>
    </row>
    <row r="926" spans="1:23" ht="15.75" customHeight="1" x14ac:dyDescent="0.2">
      <c r="A926" s="958"/>
      <c r="B926" s="960"/>
      <c r="C926" s="960"/>
      <c r="D926" s="960"/>
      <c r="E926" s="960"/>
      <c r="F926" s="960"/>
      <c r="G926" s="960"/>
      <c r="H926" s="960"/>
      <c r="I926" s="960"/>
      <c r="J926" s="960"/>
      <c r="K926" s="960"/>
      <c r="L926" s="960"/>
      <c r="M926" s="960"/>
      <c r="N926" s="960"/>
      <c r="O926" s="960"/>
      <c r="P926" s="960"/>
      <c r="Q926" s="960"/>
      <c r="R926" s="960"/>
      <c r="S926" s="962"/>
      <c r="T926" s="960"/>
      <c r="U926" s="962"/>
      <c r="V926" s="960"/>
      <c r="W926" s="960"/>
    </row>
    <row r="927" spans="1:23" ht="15.75" customHeight="1" x14ac:dyDescent="0.2">
      <c r="A927" s="958"/>
      <c r="B927" s="960"/>
      <c r="C927" s="960"/>
      <c r="D927" s="960"/>
      <c r="E927" s="960"/>
      <c r="F927" s="960"/>
      <c r="G927" s="960"/>
      <c r="H927" s="960"/>
      <c r="I927" s="960"/>
      <c r="J927" s="960"/>
      <c r="K927" s="960"/>
      <c r="L927" s="960"/>
      <c r="M927" s="960"/>
      <c r="N927" s="960"/>
      <c r="O927" s="960"/>
      <c r="P927" s="960"/>
      <c r="Q927" s="960"/>
      <c r="R927" s="960"/>
      <c r="S927" s="962"/>
      <c r="T927" s="960"/>
      <c r="U927" s="962"/>
      <c r="V927" s="960"/>
      <c r="W927" s="960"/>
    </row>
    <row r="928" spans="1:23" ht="15.75" customHeight="1" x14ac:dyDescent="0.2">
      <c r="A928" s="958"/>
      <c r="B928" s="960"/>
      <c r="C928" s="960"/>
      <c r="D928" s="960"/>
      <c r="E928" s="960"/>
      <c r="F928" s="960"/>
      <c r="G928" s="960"/>
      <c r="H928" s="960"/>
      <c r="I928" s="960"/>
      <c r="J928" s="960"/>
      <c r="K928" s="960"/>
      <c r="L928" s="960"/>
      <c r="M928" s="960"/>
      <c r="N928" s="960"/>
      <c r="O928" s="960"/>
      <c r="P928" s="960"/>
      <c r="Q928" s="960"/>
      <c r="R928" s="960"/>
      <c r="S928" s="962"/>
      <c r="T928" s="960"/>
      <c r="U928" s="962"/>
      <c r="V928" s="960"/>
      <c r="W928" s="960"/>
    </row>
    <row r="929" spans="1:23" ht="15.75" customHeight="1" x14ac:dyDescent="0.2">
      <c r="A929" s="958"/>
      <c r="B929" s="960"/>
      <c r="C929" s="960"/>
      <c r="D929" s="960"/>
      <c r="E929" s="960"/>
      <c r="F929" s="960"/>
      <c r="G929" s="960"/>
      <c r="H929" s="960"/>
      <c r="I929" s="960"/>
      <c r="J929" s="960"/>
      <c r="K929" s="960"/>
      <c r="L929" s="960"/>
      <c r="M929" s="960"/>
      <c r="N929" s="960"/>
      <c r="O929" s="960"/>
      <c r="P929" s="960"/>
      <c r="Q929" s="960"/>
      <c r="R929" s="960"/>
      <c r="S929" s="962"/>
      <c r="T929" s="960"/>
      <c r="U929" s="962"/>
      <c r="V929" s="960"/>
      <c r="W929" s="960"/>
    </row>
    <row r="930" spans="1:23" ht="15.75" customHeight="1" x14ac:dyDescent="0.2">
      <c r="A930" s="958"/>
      <c r="B930" s="960"/>
      <c r="C930" s="960"/>
      <c r="D930" s="960"/>
      <c r="E930" s="960"/>
      <c r="F930" s="960"/>
      <c r="G930" s="960"/>
      <c r="H930" s="960"/>
      <c r="I930" s="960"/>
      <c r="J930" s="960"/>
      <c r="K930" s="960"/>
      <c r="L930" s="960"/>
      <c r="M930" s="960"/>
      <c r="N930" s="960"/>
      <c r="O930" s="960"/>
      <c r="P930" s="960"/>
      <c r="Q930" s="960"/>
      <c r="R930" s="960"/>
      <c r="S930" s="962"/>
      <c r="T930" s="960"/>
      <c r="U930" s="962"/>
      <c r="V930" s="960"/>
      <c r="W930" s="960"/>
    </row>
    <row r="931" spans="1:23" ht="15.75" customHeight="1" x14ac:dyDescent="0.2">
      <c r="A931" s="958"/>
      <c r="B931" s="960"/>
      <c r="C931" s="960"/>
      <c r="D931" s="960"/>
      <c r="E931" s="960"/>
      <c r="F931" s="960"/>
      <c r="G931" s="960"/>
      <c r="H931" s="960"/>
      <c r="I931" s="960"/>
      <c r="J931" s="960"/>
      <c r="K931" s="960"/>
      <c r="L931" s="960"/>
      <c r="M931" s="960"/>
      <c r="N931" s="960"/>
      <c r="O931" s="960"/>
      <c r="P931" s="960"/>
      <c r="Q931" s="960"/>
      <c r="R931" s="960"/>
      <c r="S931" s="962"/>
      <c r="T931" s="960"/>
      <c r="U931" s="962"/>
      <c r="V931" s="960"/>
      <c r="W931" s="960"/>
    </row>
    <row r="932" spans="1:23" ht="15.75" customHeight="1" x14ac:dyDescent="0.2">
      <c r="A932" s="958"/>
      <c r="B932" s="960"/>
      <c r="C932" s="960"/>
      <c r="D932" s="960"/>
      <c r="E932" s="960"/>
      <c r="F932" s="960"/>
      <c r="G932" s="960"/>
      <c r="H932" s="960"/>
      <c r="I932" s="960"/>
      <c r="J932" s="960"/>
      <c r="K932" s="960"/>
      <c r="L932" s="960"/>
      <c r="M932" s="960"/>
      <c r="N932" s="960"/>
      <c r="O932" s="960"/>
      <c r="P932" s="960"/>
      <c r="Q932" s="960"/>
      <c r="R932" s="960"/>
      <c r="S932" s="962"/>
      <c r="T932" s="960"/>
      <c r="U932" s="962"/>
      <c r="V932" s="960"/>
      <c r="W932" s="960"/>
    </row>
    <row r="933" spans="1:23" ht="15.75" customHeight="1" x14ac:dyDescent="0.2">
      <c r="A933" s="958"/>
      <c r="B933" s="960"/>
      <c r="C933" s="960"/>
      <c r="D933" s="960"/>
      <c r="E933" s="960"/>
      <c r="F933" s="960"/>
      <c r="G933" s="960"/>
      <c r="H933" s="960"/>
      <c r="I933" s="960"/>
      <c r="J933" s="960"/>
      <c r="K933" s="960"/>
      <c r="L933" s="960"/>
      <c r="M933" s="960"/>
      <c r="N933" s="960"/>
      <c r="O933" s="960"/>
      <c r="P933" s="960"/>
      <c r="Q933" s="960"/>
      <c r="R933" s="960"/>
      <c r="S933" s="962"/>
      <c r="T933" s="960"/>
      <c r="U933" s="962"/>
      <c r="V933" s="960"/>
      <c r="W933" s="960"/>
    </row>
    <row r="934" spans="1:23" ht="15.75" customHeight="1" x14ac:dyDescent="0.2">
      <c r="A934" s="958"/>
      <c r="B934" s="960"/>
      <c r="C934" s="960"/>
      <c r="D934" s="960"/>
      <c r="E934" s="960"/>
      <c r="F934" s="960"/>
      <c r="G934" s="960"/>
      <c r="H934" s="960"/>
      <c r="I934" s="960"/>
      <c r="J934" s="960"/>
      <c r="K934" s="960"/>
      <c r="L934" s="960"/>
      <c r="M934" s="960"/>
      <c r="N934" s="960"/>
      <c r="O934" s="960"/>
      <c r="P934" s="960"/>
      <c r="Q934" s="960"/>
      <c r="R934" s="960"/>
      <c r="S934" s="962"/>
      <c r="T934" s="960"/>
      <c r="U934" s="962"/>
      <c r="V934" s="960"/>
      <c r="W934" s="960"/>
    </row>
    <row r="935" spans="1:23" ht="15.75" customHeight="1" x14ac:dyDescent="0.2">
      <c r="A935" s="958"/>
      <c r="B935" s="960"/>
      <c r="C935" s="960"/>
      <c r="D935" s="960"/>
      <c r="E935" s="960"/>
      <c r="F935" s="960"/>
      <c r="G935" s="960"/>
      <c r="H935" s="960"/>
      <c r="I935" s="960"/>
      <c r="J935" s="960"/>
      <c r="K935" s="960"/>
      <c r="L935" s="960"/>
      <c r="M935" s="960"/>
      <c r="N935" s="960"/>
      <c r="O935" s="960"/>
      <c r="P935" s="960"/>
      <c r="Q935" s="960"/>
      <c r="R935" s="960"/>
      <c r="S935" s="962"/>
      <c r="T935" s="960"/>
      <c r="U935" s="962"/>
      <c r="V935" s="960"/>
      <c r="W935" s="960"/>
    </row>
    <row r="936" spans="1:23" ht="15.75" customHeight="1" x14ac:dyDescent="0.2">
      <c r="A936" s="958"/>
      <c r="B936" s="960"/>
      <c r="C936" s="960"/>
      <c r="D936" s="960"/>
      <c r="E936" s="960"/>
      <c r="F936" s="960"/>
      <c r="G936" s="960"/>
      <c r="H936" s="960"/>
      <c r="I936" s="960"/>
      <c r="J936" s="960"/>
      <c r="K936" s="960"/>
      <c r="L936" s="960"/>
      <c r="M936" s="960"/>
      <c r="N936" s="960"/>
      <c r="O936" s="960"/>
      <c r="P936" s="960"/>
      <c r="Q936" s="960"/>
      <c r="R936" s="960"/>
      <c r="S936" s="962"/>
      <c r="T936" s="960"/>
      <c r="U936" s="962"/>
      <c r="V936" s="960"/>
      <c r="W936" s="960"/>
    </row>
    <row r="937" spans="1:23" ht="15.75" customHeight="1" x14ac:dyDescent="0.2">
      <c r="A937" s="958"/>
      <c r="B937" s="960"/>
      <c r="C937" s="960"/>
      <c r="D937" s="960"/>
      <c r="E937" s="960"/>
      <c r="F937" s="960"/>
      <c r="G937" s="960"/>
      <c r="H937" s="960"/>
      <c r="I937" s="960"/>
      <c r="J937" s="960"/>
      <c r="K937" s="960"/>
      <c r="L937" s="960"/>
      <c r="M937" s="960"/>
      <c r="N937" s="960"/>
      <c r="O937" s="960"/>
      <c r="P937" s="960"/>
      <c r="Q937" s="960"/>
      <c r="R937" s="960"/>
      <c r="S937" s="962"/>
      <c r="T937" s="960"/>
      <c r="U937" s="962"/>
      <c r="V937" s="960"/>
      <c r="W937" s="960"/>
    </row>
    <row r="938" spans="1:23" ht="15.75" customHeight="1" x14ac:dyDescent="0.2">
      <c r="A938" s="958"/>
      <c r="B938" s="960"/>
      <c r="C938" s="960"/>
      <c r="D938" s="960"/>
      <c r="E938" s="960"/>
      <c r="F938" s="960"/>
      <c r="G938" s="960"/>
      <c r="H938" s="960"/>
      <c r="I938" s="960"/>
      <c r="J938" s="960"/>
      <c r="K938" s="960"/>
      <c r="L938" s="960"/>
      <c r="M938" s="960"/>
      <c r="N938" s="960"/>
      <c r="O938" s="960"/>
      <c r="P938" s="960"/>
      <c r="Q938" s="960"/>
      <c r="R938" s="960"/>
      <c r="S938" s="962"/>
      <c r="T938" s="960"/>
      <c r="U938" s="962"/>
      <c r="V938" s="960"/>
      <c r="W938" s="960"/>
    </row>
    <row r="939" spans="1:23" ht="15.75" customHeight="1" x14ac:dyDescent="0.2">
      <c r="A939" s="958"/>
      <c r="B939" s="960"/>
      <c r="C939" s="960"/>
      <c r="D939" s="960"/>
      <c r="E939" s="960"/>
      <c r="F939" s="960"/>
      <c r="G939" s="960"/>
      <c r="H939" s="960"/>
      <c r="I939" s="960"/>
      <c r="J939" s="960"/>
      <c r="K939" s="960"/>
      <c r="L939" s="960"/>
      <c r="M939" s="960"/>
      <c r="N939" s="960"/>
      <c r="O939" s="960"/>
      <c r="P939" s="960"/>
      <c r="Q939" s="960"/>
      <c r="R939" s="960"/>
      <c r="S939" s="962"/>
      <c r="T939" s="960"/>
      <c r="U939" s="962"/>
      <c r="V939" s="960"/>
      <c r="W939" s="960"/>
    </row>
    <row r="940" spans="1:23" ht="15.75" customHeight="1" x14ac:dyDescent="0.2">
      <c r="A940" s="958"/>
      <c r="B940" s="960"/>
      <c r="C940" s="960"/>
      <c r="D940" s="960"/>
      <c r="E940" s="960"/>
      <c r="F940" s="960"/>
      <c r="G940" s="960"/>
      <c r="H940" s="960"/>
      <c r="I940" s="960"/>
      <c r="J940" s="960"/>
      <c r="K940" s="960"/>
      <c r="L940" s="960"/>
      <c r="M940" s="960"/>
      <c r="N940" s="960"/>
      <c r="O940" s="960"/>
      <c r="P940" s="960"/>
      <c r="Q940" s="960"/>
      <c r="R940" s="960"/>
      <c r="S940" s="962"/>
      <c r="T940" s="960"/>
      <c r="U940" s="962"/>
      <c r="V940" s="960"/>
      <c r="W940" s="960"/>
    </row>
    <row r="941" spans="1:23" ht="15.75" customHeight="1" x14ac:dyDescent="0.2">
      <c r="A941" s="958"/>
      <c r="B941" s="960"/>
      <c r="C941" s="960"/>
      <c r="D941" s="960"/>
      <c r="E941" s="960"/>
      <c r="F941" s="960"/>
      <c r="G941" s="960"/>
      <c r="H941" s="960"/>
      <c r="I941" s="960"/>
      <c r="J941" s="960"/>
      <c r="K941" s="960"/>
      <c r="L941" s="960"/>
      <c r="M941" s="960"/>
      <c r="N941" s="960"/>
      <c r="O941" s="960"/>
      <c r="P941" s="960"/>
      <c r="Q941" s="960"/>
      <c r="R941" s="960"/>
      <c r="S941" s="962"/>
      <c r="T941" s="960"/>
      <c r="U941" s="962"/>
      <c r="V941" s="960"/>
      <c r="W941" s="960"/>
    </row>
    <row r="942" spans="1:23" ht="15.75" customHeight="1" x14ac:dyDescent="0.2">
      <c r="A942" s="958"/>
      <c r="B942" s="960"/>
      <c r="C942" s="960"/>
      <c r="D942" s="960"/>
      <c r="E942" s="960"/>
      <c r="F942" s="960"/>
      <c r="G942" s="960"/>
      <c r="H942" s="960"/>
      <c r="I942" s="960"/>
      <c r="J942" s="960"/>
      <c r="K942" s="960"/>
      <c r="L942" s="960"/>
      <c r="M942" s="960"/>
      <c r="N942" s="960"/>
      <c r="O942" s="960"/>
      <c r="P942" s="960"/>
      <c r="Q942" s="960"/>
      <c r="R942" s="960"/>
      <c r="S942" s="962"/>
      <c r="T942" s="960"/>
      <c r="U942" s="962"/>
      <c r="V942" s="960"/>
      <c r="W942" s="960"/>
    </row>
    <row r="943" spans="1:23" ht="15.75" customHeight="1" x14ac:dyDescent="0.2">
      <c r="A943" s="958"/>
      <c r="B943" s="960"/>
      <c r="C943" s="960"/>
      <c r="D943" s="960"/>
      <c r="E943" s="960"/>
      <c r="F943" s="960"/>
      <c r="G943" s="960"/>
      <c r="H943" s="960"/>
      <c r="I943" s="960"/>
      <c r="J943" s="960"/>
      <c r="K943" s="960"/>
      <c r="L943" s="960"/>
      <c r="M943" s="960"/>
      <c r="N943" s="960"/>
      <c r="O943" s="960"/>
      <c r="P943" s="960"/>
      <c r="Q943" s="960"/>
      <c r="R943" s="960"/>
      <c r="S943" s="962"/>
      <c r="T943" s="960"/>
      <c r="U943" s="962"/>
      <c r="V943" s="960"/>
      <c r="W943" s="960"/>
    </row>
    <row r="944" spans="1:23" ht="15.75" customHeight="1" x14ac:dyDescent="0.2">
      <c r="A944" s="958"/>
      <c r="B944" s="960"/>
      <c r="C944" s="960"/>
      <c r="D944" s="960"/>
      <c r="E944" s="960"/>
      <c r="F944" s="960"/>
      <c r="G944" s="960"/>
      <c r="H944" s="960"/>
      <c r="I944" s="960"/>
      <c r="J944" s="960"/>
      <c r="K944" s="960"/>
      <c r="L944" s="960"/>
      <c r="M944" s="960"/>
      <c r="N944" s="960"/>
      <c r="O944" s="960"/>
      <c r="P944" s="960"/>
      <c r="Q944" s="960"/>
      <c r="R944" s="960"/>
      <c r="S944" s="962"/>
      <c r="T944" s="960"/>
      <c r="U944" s="962"/>
      <c r="V944" s="960"/>
      <c r="W944" s="960"/>
    </row>
    <row r="945" spans="1:23" ht="15.75" customHeight="1" x14ac:dyDescent="0.2">
      <c r="A945" s="958"/>
      <c r="B945" s="960"/>
      <c r="C945" s="960"/>
      <c r="D945" s="960"/>
      <c r="E945" s="960"/>
      <c r="F945" s="960"/>
      <c r="G945" s="960"/>
      <c r="H945" s="960"/>
      <c r="I945" s="960"/>
      <c r="J945" s="960"/>
      <c r="K945" s="960"/>
      <c r="L945" s="960"/>
      <c r="M945" s="960"/>
      <c r="N945" s="960"/>
      <c r="O945" s="960"/>
      <c r="P945" s="960"/>
      <c r="Q945" s="960"/>
      <c r="R945" s="960"/>
      <c r="S945" s="962"/>
      <c r="T945" s="960"/>
      <c r="U945" s="962"/>
      <c r="V945" s="960"/>
      <c r="W945" s="960"/>
    </row>
    <row r="946" spans="1:23" ht="15.75" customHeight="1" x14ac:dyDescent="0.2">
      <c r="A946" s="958"/>
      <c r="B946" s="960"/>
      <c r="C946" s="960"/>
      <c r="D946" s="960"/>
      <c r="E946" s="960"/>
      <c r="F946" s="960"/>
      <c r="G946" s="960"/>
      <c r="H946" s="960"/>
      <c r="I946" s="960"/>
      <c r="J946" s="960"/>
      <c r="K946" s="960"/>
      <c r="L946" s="960"/>
      <c r="M946" s="960"/>
      <c r="N946" s="960"/>
      <c r="O946" s="960"/>
      <c r="P946" s="960"/>
      <c r="Q946" s="960"/>
      <c r="R946" s="960"/>
      <c r="S946" s="962"/>
      <c r="T946" s="960"/>
      <c r="U946" s="962"/>
      <c r="V946" s="960"/>
      <c r="W946" s="960"/>
    </row>
    <row r="947" spans="1:23" ht="15.75" customHeight="1" x14ac:dyDescent="0.2">
      <c r="A947" s="958"/>
      <c r="B947" s="960"/>
      <c r="C947" s="960"/>
      <c r="D947" s="960"/>
      <c r="E947" s="960"/>
      <c r="F947" s="960"/>
      <c r="G947" s="960"/>
      <c r="H947" s="960"/>
      <c r="I947" s="960"/>
      <c r="J947" s="960"/>
      <c r="K947" s="960"/>
      <c r="L947" s="960"/>
      <c r="M947" s="960"/>
      <c r="N947" s="960"/>
      <c r="O947" s="960"/>
      <c r="P947" s="960"/>
      <c r="Q947" s="960"/>
      <c r="R947" s="960"/>
      <c r="S947" s="962"/>
      <c r="T947" s="960"/>
      <c r="U947" s="962"/>
      <c r="V947" s="960"/>
      <c r="W947" s="960"/>
    </row>
    <row r="948" spans="1:23" ht="15.75" customHeight="1" x14ac:dyDescent="0.2">
      <c r="A948" s="958"/>
      <c r="B948" s="960"/>
      <c r="C948" s="960"/>
      <c r="D948" s="960"/>
      <c r="E948" s="960"/>
      <c r="F948" s="960"/>
      <c r="G948" s="960"/>
      <c r="H948" s="960"/>
      <c r="I948" s="960"/>
      <c r="J948" s="960"/>
      <c r="K948" s="960"/>
      <c r="L948" s="960"/>
      <c r="M948" s="960"/>
      <c r="N948" s="960"/>
      <c r="O948" s="960"/>
      <c r="P948" s="960"/>
      <c r="Q948" s="960"/>
      <c r="R948" s="960"/>
      <c r="S948" s="962"/>
      <c r="T948" s="960"/>
      <c r="U948" s="962"/>
      <c r="V948" s="960"/>
      <c r="W948" s="960"/>
    </row>
    <row r="949" spans="1:23" ht="15.75" customHeight="1" x14ac:dyDescent="0.2">
      <c r="A949" s="958"/>
      <c r="B949" s="960"/>
      <c r="C949" s="960"/>
      <c r="D949" s="960"/>
      <c r="E949" s="960"/>
      <c r="F949" s="960"/>
      <c r="G949" s="960"/>
      <c r="H949" s="960"/>
      <c r="I949" s="960"/>
      <c r="J949" s="960"/>
      <c r="K949" s="960"/>
      <c r="L949" s="960"/>
      <c r="M949" s="960"/>
      <c r="N949" s="960"/>
      <c r="O949" s="960"/>
      <c r="P949" s="960"/>
      <c r="Q949" s="960"/>
      <c r="R949" s="960"/>
      <c r="S949" s="962"/>
      <c r="T949" s="960"/>
      <c r="U949" s="962"/>
      <c r="V949" s="960"/>
      <c r="W949" s="960"/>
    </row>
    <row r="950" spans="1:23" ht="15.75" customHeight="1" x14ac:dyDescent="0.2">
      <c r="A950" s="958"/>
      <c r="B950" s="960"/>
      <c r="C950" s="960"/>
      <c r="D950" s="960"/>
      <c r="E950" s="960"/>
      <c r="F950" s="960"/>
      <c r="G950" s="960"/>
      <c r="H950" s="960"/>
      <c r="I950" s="960"/>
      <c r="J950" s="960"/>
      <c r="K950" s="960"/>
      <c r="L950" s="960"/>
      <c r="M950" s="960"/>
      <c r="N950" s="960"/>
      <c r="O950" s="960"/>
      <c r="P950" s="960"/>
      <c r="Q950" s="960"/>
      <c r="R950" s="960"/>
      <c r="S950" s="962"/>
      <c r="T950" s="960"/>
      <c r="U950" s="962"/>
      <c r="V950" s="960"/>
      <c r="W950" s="960"/>
    </row>
    <row r="951" spans="1:23" ht="15.75" customHeight="1" x14ac:dyDescent="0.2">
      <c r="A951" s="958"/>
      <c r="B951" s="960"/>
      <c r="C951" s="960"/>
      <c r="D951" s="960"/>
      <c r="E951" s="960"/>
      <c r="F951" s="960"/>
      <c r="G951" s="960"/>
      <c r="H951" s="960"/>
      <c r="I951" s="960"/>
      <c r="J951" s="960"/>
      <c r="K951" s="960"/>
      <c r="L951" s="960"/>
      <c r="M951" s="960"/>
      <c r="N951" s="960"/>
      <c r="O951" s="960"/>
      <c r="P951" s="960"/>
      <c r="Q951" s="960"/>
      <c r="R951" s="960"/>
      <c r="S951" s="962"/>
      <c r="T951" s="960"/>
      <c r="U951" s="962"/>
      <c r="V951" s="960"/>
      <c r="W951" s="960"/>
    </row>
    <row r="952" spans="1:23" ht="15.75" customHeight="1" x14ac:dyDescent="0.2">
      <c r="A952" s="958"/>
      <c r="B952" s="960"/>
      <c r="C952" s="960"/>
      <c r="D952" s="960"/>
      <c r="E952" s="960"/>
      <c r="F952" s="960"/>
      <c r="G952" s="960"/>
      <c r="H952" s="960"/>
      <c r="I952" s="960"/>
      <c r="J952" s="960"/>
      <c r="K952" s="960"/>
      <c r="L952" s="960"/>
      <c r="M952" s="960"/>
      <c r="N952" s="960"/>
      <c r="O952" s="960"/>
      <c r="P952" s="960"/>
      <c r="Q952" s="960"/>
      <c r="R952" s="960"/>
      <c r="S952" s="962"/>
      <c r="T952" s="960"/>
      <c r="U952" s="962"/>
      <c r="V952" s="960"/>
      <c r="W952" s="960"/>
    </row>
    <row r="953" spans="1:23" ht="15.75" customHeight="1" x14ac:dyDescent="0.2">
      <c r="A953" s="958"/>
      <c r="B953" s="960"/>
      <c r="C953" s="960"/>
      <c r="D953" s="960"/>
      <c r="E953" s="960"/>
      <c r="F953" s="960"/>
      <c r="G953" s="960"/>
      <c r="H953" s="960"/>
      <c r="I953" s="960"/>
      <c r="J953" s="960"/>
      <c r="K953" s="960"/>
      <c r="L953" s="960"/>
      <c r="M953" s="960"/>
      <c r="N953" s="960"/>
      <c r="O953" s="960"/>
      <c r="P953" s="960"/>
      <c r="Q953" s="960"/>
      <c r="R953" s="960"/>
      <c r="S953" s="962"/>
      <c r="T953" s="960"/>
      <c r="U953" s="962"/>
      <c r="V953" s="960"/>
      <c r="W953" s="960"/>
    </row>
    <row r="954" spans="1:23" ht="15.75" customHeight="1" x14ac:dyDescent="0.2">
      <c r="A954" s="958"/>
      <c r="B954" s="960"/>
      <c r="C954" s="960"/>
      <c r="D954" s="960"/>
      <c r="E954" s="960"/>
      <c r="F954" s="960"/>
      <c r="G954" s="960"/>
      <c r="H954" s="960"/>
      <c r="I954" s="960"/>
      <c r="J954" s="960"/>
      <c r="K954" s="960"/>
      <c r="L954" s="960"/>
      <c r="M954" s="960"/>
      <c r="N954" s="960"/>
      <c r="O954" s="960"/>
      <c r="P954" s="960"/>
      <c r="Q954" s="960"/>
      <c r="R954" s="960"/>
      <c r="S954" s="962"/>
      <c r="T954" s="960"/>
      <c r="U954" s="962"/>
      <c r="V954" s="960"/>
      <c r="W954" s="960"/>
    </row>
    <row r="955" spans="1:23" ht="15.75" customHeight="1" x14ac:dyDescent="0.2">
      <c r="A955" s="958"/>
      <c r="B955" s="960"/>
      <c r="C955" s="960"/>
      <c r="D955" s="960"/>
      <c r="E955" s="960"/>
      <c r="F955" s="960"/>
      <c r="G955" s="960"/>
      <c r="H955" s="960"/>
      <c r="I955" s="960"/>
      <c r="J955" s="960"/>
      <c r="K955" s="960"/>
      <c r="L955" s="960"/>
      <c r="M955" s="960"/>
      <c r="N955" s="960"/>
      <c r="O955" s="960"/>
      <c r="P955" s="960"/>
      <c r="Q955" s="960"/>
      <c r="R955" s="960"/>
      <c r="S955" s="962"/>
      <c r="T955" s="960"/>
      <c r="U955" s="962"/>
      <c r="V955" s="960"/>
      <c r="W955" s="960"/>
    </row>
    <row r="956" spans="1:23" ht="15.75" customHeight="1" x14ac:dyDescent="0.2">
      <c r="A956" s="958"/>
      <c r="B956" s="960"/>
      <c r="C956" s="960"/>
      <c r="D956" s="960"/>
      <c r="E956" s="960"/>
      <c r="F956" s="960"/>
      <c r="G956" s="960"/>
      <c r="H956" s="960"/>
      <c r="I956" s="960"/>
      <c r="J956" s="960"/>
      <c r="K956" s="960"/>
      <c r="L956" s="960"/>
      <c r="M956" s="960"/>
      <c r="N956" s="960"/>
      <c r="O956" s="960"/>
      <c r="P956" s="960"/>
      <c r="Q956" s="960"/>
      <c r="R956" s="960"/>
      <c r="S956" s="962"/>
      <c r="T956" s="960"/>
      <c r="U956" s="962"/>
      <c r="V956" s="960"/>
      <c r="W956" s="960"/>
    </row>
    <row r="957" spans="1:23" ht="15.75" customHeight="1" x14ac:dyDescent="0.2">
      <c r="A957" s="958"/>
      <c r="B957" s="960"/>
      <c r="C957" s="960"/>
      <c r="D957" s="960"/>
      <c r="E957" s="960"/>
      <c r="F957" s="960"/>
      <c r="G957" s="960"/>
      <c r="H957" s="960"/>
      <c r="I957" s="960"/>
      <c r="J957" s="960"/>
      <c r="K957" s="960"/>
      <c r="L957" s="960"/>
      <c r="M957" s="960"/>
      <c r="N957" s="960"/>
      <c r="O957" s="960"/>
      <c r="P957" s="960"/>
      <c r="Q957" s="960"/>
      <c r="R957" s="960"/>
      <c r="S957" s="962"/>
      <c r="T957" s="960"/>
      <c r="U957" s="962"/>
      <c r="V957" s="960"/>
      <c r="W957" s="960"/>
    </row>
    <row r="958" spans="1:23" ht="15.75" customHeight="1" x14ac:dyDescent="0.2">
      <c r="A958" s="958"/>
      <c r="B958" s="960"/>
      <c r="C958" s="960"/>
      <c r="D958" s="960"/>
      <c r="E958" s="960"/>
      <c r="F958" s="960"/>
      <c r="G958" s="960"/>
      <c r="H958" s="960"/>
      <c r="I958" s="960"/>
      <c r="J958" s="960"/>
      <c r="K958" s="960"/>
      <c r="L958" s="960"/>
      <c r="M958" s="960"/>
      <c r="N958" s="960"/>
      <c r="O958" s="960"/>
      <c r="P958" s="960"/>
      <c r="Q958" s="960"/>
      <c r="R958" s="960"/>
      <c r="S958" s="962"/>
      <c r="T958" s="960"/>
      <c r="U958" s="962"/>
      <c r="V958" s="960"/>
      <c r="W958" s="960"/>
    </row>
    <row r="959" spans="1:23" ht="15.75" customHeight="1" x14ac:dyDescent="0.2">
      <c r="A959" s="958"/>
      <c r="B959" s="960"/>
      <c r="C959" s="960"/>
      <c r="D959" s="960"/>
      <c r="E959" s="960"/>
      <c r="F959" s="960"/>
      <c r="G959" s="960"/>
      <c r="H959" s="960"/>
      <c r="I959" s="960"/>
      <c r="J959" s="960"/>
      <c r="K959" s="960"/>
      <c r="L959" s="960"/>
      <c r="M959" s="960"/>
      <c r="N959" s="960"/>
      <c r="O959" s="960"/>
      <c r="P959" s="960"/>
      <c r="Q959" s="960"/>
      <c r="R959" s="960"/>
      <c r="S959" s="962"/>
      <c r="T959" s="960"/>
      <c r="U959" s="962"/>
      <c r="V959" s="960"/>
      <c r="W959" s="960"/>
    </row>
    <row r="960" spans="1:23" ht="15.75" customHeight="1" x14ac:dyDescent="0.2">
      <c r="A960" s="958"/>
      <c r="B960" s="960"/>
      <c r="C960" s="960"/>
      <c r="D960" s="960"/>
      <c r="E960" s="960"/>
      <c r="F960" s="960"/>
      <c r="G960" s="960"/>
      <c r="H960" s="960"/>
      <c r="I960" s="960"/>
      <c r="J960" s="960"/>
      <c r="K960" s="960"/>
      <c r="L960" s="960"/>
      <c r="M960" s="960"/>
      <c r="N960" s="960"/>
      <c r="O960" s="960"/>
      <c r="P960" s="960"/>
      <c r="Q960" s="960"/>
      <c r="R960" s="960"/>
      <c r="S960" s="962"/>
      <c r="T960" s="960"/>
      <c r="U960" s="962"/>
      <c r="V960" s="960"/>
      <c r="W960" s="960"/>
    </row>
    <row r="961" spans="1:23" ht="15.75" customHeight="1" x14ac:dyDescent="0.2">
      <c r="A961" s="958"/>
      <c r="B961" s="960"/>
      <c r="C961" s="960"/>
      <c r="D961" s="960"/>
      <c r="E961" s="960"/>
      <c r="F961" s="960"/>
      <c r="G961" s="960"/>
      <c r="H961" s="960"/>
      <c r="I961" s="960"/>
      <c r="J961" s="960"/>
      <c r="K961" s="960"/>
      <c r="L961" s="960"/>
      <c r="M961" s="960"/>
      <c r="N961" s="960"/>
      <c r="O961" s="960"/>
      <c r="P961" s="960"/>
      <c r="Q961" s="960"/>
      <c r="R961" s="960"/>
      <c r="S961" s="962"/>
      <c r="T961" s="960"/>
      <c r="U961" s="962"/>
      <c r="V961" s="960"/>
      <c r="W961" s="960"/>
    </row>
    <row r="962" spans="1:23" ht="15.75" customHeight="1" x14ac:dyDescent="0.2">
      <c r="A962" s="958"/>
      <c r="B962" s="960"/>
      <c r="C962" s="960"/>
      <c r="D962" s="960"/>
      <c r="E962" s="960"/>
      <c r="F962" s="960"/>
      <c r="G962" s="960"/>
      <c r="H962" s="960"/>
      <c r="I962" s="960"/>
      <c r="J962" s="960"/>
      <c r="K962" s="960"/>
      <c r="L962" s="960"/>
      <c r="M962" s="960"/>
      <c r="N962" s="960"/>
      <c r="O962" s="960"/>
      <c r="P962" s="960"/>
      <c r="Q962" s="960"/>
      <c r="R962" s="960"/>
      <c r="S962" s="962"/>
      <c r="T962" s="960"/>
      <c r="U962" s="962"/>
      <c r="V962" s="960"/>
      <c r="W962" s="960"/>
    </row>
    <row r="963" spans="1:23" ht="15.75" customHeight="1" x14ac:dyDescent="0.2">
      <c r="A963" s="958"/>
      <c r="B963" s="960"/>
      <c r="C963" s="960"/>
      <c r="D963" s="960"/>
      <c r="E963" s="960"/>
      <c r="F963" s="960"/>
      <c r="G963" s="960"/>
      <c r="H963" s="960"/>
      <c r="I963" s="960"/>
      <c r="J963" s="960"/>
      <c r="K963" s="960"/>
      <c r="L963" s="960"/>
      <c r="M963" s="960"/>
      <c r="N963" s="960"/>
      <c r="O963" s="960"/>
      <c r="P963" s="960"/>
      <c r="Q963" s="960"/>
      <c r="R963" s="960"/>
      <c r="S963" s="962"/>
      <c r="T963" s="960"/>
      <c r="U963" s="962"/>
      <c r="V963" s="960"/>
      <c r="W963" s="960"/>
    </row>
    <row r="964" spans="1:23" ht="15.75" customHeight="1" x14ac:dyDescent="0.2">
      <c r="A964" s="958"/>
      <c r="B964" s="960"/>
      <c r="C964" s="960"/>
      <c r="D964" s="960"/>
      <c r="E964" s="960"/>
      <c r="F964" s="960"/>
      <c r="G964" s="960"/>
      <c r="H964" s="960"/>
      <c r="I964" s="960"/>
      <c r="J964" s="960"/>
      <c r="K964" s="960"/>
      <c r="L964" s="960"/>
      <c r="M964" s="960"/>
      <c r="N964" s="960"/>
      <c r="O964" s="960"/>
      <c r="P964" s="960"/>
      <c r="Q964" s="960"/>
      <c r="R964" s="960"/>
      <c r="S964" s="962"/>
      <c r="T964" s="960"/>
      <c r="U964" s="962"/>
      <c r="V964" s="960"/>
      <c r="W964" s="960"/>
    </row>
    <row r="965" spans="1:23" ht="15.75" customHeight="1" x14ac:dyDescent="0.2">
      <c r="A965" s="958"/>
      <c r="B965" s="960"/>
      <c r="C965" s="960"/>
      <c r="D965" s="960"/>
      <c r="E965" s="960"/>
      <c r="F965" s="960"/>
      <c r="G965" s="960"/>
      <c r="H965" s="960"/>
      <c r="I965" s="960"/>
      <c r="J965" s="960"/>
      <c r="K965" s="960"/>
      <c r="L965" s="960"/>
      <c r="M965" s="960"/>
      <c r="N965" s="960"/>
      <c r="O965" s="960"/>
      <c r="P965" s="960"/>
      <c r="Q965" s="960"/>
      <c r="R965" s="960"/>
      <c r="S965" s="962"/>
      <c r="T965" s="960"/>
      <c r="U965" s="962"/>
      <c r="V965" s="960"/>
      <c r="W965" s="960"/>
    </row>
    <row r="966" spans="1:23" ht="15.75" customHeight="1" x14ac:dyDescent="0.2">
      <c r="A966" s="958"/>
      <c r="B966" s="960"/>
      <c r="C966" s="960"/>
      <c r="D966" s="960"/>
      <c r="E966" s="960"/>
      <c r="F966" s="960"/>
      <c r="G966" s="960"/>
      <c r="H966" s="960"/>
      <c r="I966" s="960"/>
      <c r="J966" s="960"/>
      <c r="K966" s="960"/>
      <c r="L966" s="960"/>
      <c r="M966" s="960"/>
      <c r="N966" s="960"/>
      <c r="O966" s="960"/>
      <c r="P966" s="960"/>
      <c r="Q966" s="960"/>
      <c r="R966" s="960"/>
      <c r="S966" s="962"/>
      <c r="T966" s="960"/>
      <c r="U966" s="962"/>
      <c r="V966" s="960"/>
      <c r="W966" s="960"/>
    </row>
    <row r="967" spans="1:23" ht="15.75" customHeight="1" x14ac:dyDescent="0.2">
      <c r="A967" s="958"/>
      <c r="B967" s="960"/>
      <c r="C967" s="960"/>
      <c r="D967" s="960"/>
      <c r="E967" s="960"/>
      <c r="F967" s="960"/>
      <c r="G967" s="960"/>
      <c r="H967" s="960"/>
      <c r="I967" s="960"/>
      <c r="J967" s="960"/>
      <c r="K967" s="960"/>
      <c r="L967" s="960"/>
      <c r="M967" s="960"/>
      <c r="N967" s="960"/>
      <c r="O967" s="960"/>
      <c r="P967" s="960"/>
      <c r="Q967" s="960"/>
      <c r="R967" s="960"/>
      <c r="S967" s="962"/>
      <c r="T967" s="960"/>
      <c r="U967" s="962"/>
      <c r="V967" s="960"/>
      <c r="W967" s="960"/>
    </row>
    <row r="968" spans="1:23" ht="15.75" customHeight="1" x14ac:dyDescent="0.2">
      <c r="A968" s="958"/>
      <c r="B968" s="960"/>
      <c r="C968" s="960"/>
      <c r="D968" s="960"/>
      <c r="E968" s="960"/>
      <c r="F968" s="960"/>
      <c r="G968" s="960"/>
      <c r="H968" s="960"/>
      <c r="I968" s="960"/>
      <c r="J968" s="960"/>
      <c r="K968" s="960"/>
      <c r="L968" s="960"/>
      <c r="M968" s="960"/>
      <c r="N968" s="960"/>
      <c r="O968" s="960"/>
      <c r="P968" s="960"/>
      <c r="Q968" s="960"/>
      <c r="R968" s="960"/>
      <c r="S968" s="962"/>
      <c r="T968" s="960"/>
      <c r="U968" s="962"/>
      <c r="V968" s="960"/>
      <c r="W968" s="960"/>
    </row>
    <row r="969" spans="1:23" ht="15.75" customHeight="1" x14ac:dyDescent="0.2">
      <c r="A969" s="958"/>
      <c r="B969" s="960"/>
      <c r="C969" s="960"/>
      <c r="D969" s="960"/>
      <c r="E969" s="960"/>
      <c r="F969" s="960"/>
      <c r="G969" s="960"/>
      <c r="H969" s="960"/>
      <c r="I969" s="960"/>
      <c r="J969" s="960"/>
      <c r="K969" s="960"/>
      <c r="L969" s="960"/>
      <c r="M969" s="960"/>
      <c r="N969" s="960"/>
      <c r="O969" s="960"/>
      <c r="P969" s="960"/>
      <c r="Q969" s="960"/>
      <c r="R969" s="960"/>
      <c r="S969" s="962"/>
      <c r="T969" s="960"/>
      <c r="U969" s="962"/>
      <c r="V969" s="960"/>
      <c r="W969" s="960"/>
    </row>
    <row r="970" spans="1:23" ht="15.75" customHeight="1" x14ac:dyDescent="0.2">
      <c r="A970" s="958"/>
      <c r="B970" s="960"/>
      <c r="C970" s="960"/>
      <c r="D970" s="960"/>
      <c r="E970" s="960"/>
      <c r="F970" s="960"/>
      <c r="G970" s="960"/>
      <c r="H970" s="960"/>
      <c r="I970" s="960"/>
      <c r="J970" s="960"/>
      <c r="K970" s="960"/>
      <c r="L970" s="960"/>
      <c r="M970" s="960"/>
      <c r="N970" s="960"/>
      <c r="O970" s="960"/>
      <c r="P970" s="960"/>
      <c r="Q970" s="960"/>
      <c r="R970" s="960"/>
      <c r="S970" s="962"/>
      <c r="T970" s="960"/>
      <c r="U970" s="962"/>
      <c r="V970" s="960"/>
      <c r="W970" s="960"/>
    </row>
    <row r="971" spans="1:23" ht="15.75" customHeight="1" x14ac:dyDescent="0.2">
      <c r="A971" s="958"/>
      <c r="B971" s="960"/>
      <c r="C971" s="960"/>
      <c r="D971" s="960"/>
      <c r="E971" s="960"/>
      <c r="F971" s="960"/>
      <c r="G971" s="960"/>
      <c r="H971" s="960"/>
      <c r="I971" s="960"/>
      <c r="J971" s="960"/>
      <c r="K971" s="960"/>
      <c r="L971" s="960"/>
      <c r="M971" s="960"/>
      <c r="N971" s="960"/>
      <c r="O971" s="960"/>
      <c r="P971" s="960"/>
      <c r="Q971" s="960"/>
      <c r="R971" s="960"/>
      <c r="S971" s="962"/>
      <c r="T971" s="960"/>
      <c r="U971" s="962"/>
      <c r="V971" s="960"/>
      <c r="W971" s="960"/>
    </row>
    <row r="972" spans="1:23" ht="15.75" customHeight="1" x14ac:dyDescent="0.2">
      <c r="A972" s="958"/>
      <c r="B972" s="960"/>
      <c r="C972" s="960"/>
      <c r="D972" s="960"/>
      <c r="E972" s="960"/>
      <c r="F972" s="960"/>
      <c r="G972" s="960"/>
      <c r="H972" s="960"/>
      <c r="I972" s="960"/>
      <c r="J972" s="960"/>
      <c r="K972" s="960"/>
      <c r="L972" s="960"/>
      <c r="M972" s="960"/>
      <c r="N972" s="960"/>
      <c r="O972" s="960"/>
      <c r="P972" s="960"/>
      <c r="Q972" s="960"/>
      <c r="R972" s="960"/>
      <c r="S972" s="962"/>
      <c r="T972" s="960"/>
      <c r="U972" s="962"/>
      <c r="V972" s="960"/>
      <c r="W972" s="960"/>
    </row>
    <row r="973" spans="1:23" ht="15.75" customHeight="1" x14ac:dyDescent="0.2">
      <c r="A973" s="958"/>
      <c r="B973" s="960"/>
      <c r="C973" s="960"/>
      <c r="D973" s="960"/>
      <c r="E973" s="960"/>
      <c r="F973" s="960"/>
      <c r="G973" s="960"/>
      <c r="H973" s="960"/>
      <c r="I973" s="960"/>
      <c r="J973" s="960"/>
      <c r="K973" s="960"/>
      <c r="L973" s="960"/>
      <c r="M973" s="960"/>
      <c r="N973" s="960"/>
      <c r="O973" s="960"/>
      <c r="P973" s="960"/>
      <c r="Q973" s="960"/>
      <c r="R973" s="960"/>
      <c r="S973" s="962"/>
      <c r="T973" s="960"/>
      <c r="U973" s="962"/>
      <c r="V973" s="960"/>
      <c r="W973" s="960"/>
    </row>
    <row r="974" spans="1:23" ht="15.75" customHeight="1" x14ac:dyDescent="0.2">
      <c r="A974" s="958"/>
      <c r="B974" s="960"/>
      <c r="C974" s="960"/>
      <c r="D974" s="960"/>
      <c r="E974" s="960"/>
      <c r="F974" s="960"/>
      <c r="G974" s="960"/>
      <c r="H974" s="960"/>
      <c r="I974" s="960"/>
      <c r="J974" s="960"/>
      <c r="K974" s="960"/>
      <c r="L974" s="960"/>
      <c r="M974" s="960"/>
      <c r="N974" s="960"/>
      <c r="O974" s="960"/>
      <c r="P974" s="960"/>
      <c r="Q974" s="960"/>
      <c r="R974" s="960"/>
      <c r="S974" s="962"/>
      <c r="T974" s="960"/>
      <c r="U974" s="962"/>
      <c r="V974" s="960"/>
      <c r="W974" s="960"/>
    </row>
    <row r="975" spans="1:23" ht="15.75" customHeight="1" x14ac:dyDescent="0.2">
      <c r="A975" s="958"/>
      <c r="B975" s="960"/>
      <c r="C975" s="960"/>
      <c r="D975" s="960"/>
      <c r="E975" s="960"/>
      <c r="F975" s="960"/>
      <c r="G975" s="960"/>
      <c r="H975" s="960"/>
      <c r="I975" s="960"/>
      <c r="J975" s="960"/>
      <c r="K975" s="960"/>
      <c r="L975" s="960"/>
      <c r="M975" s="960"/>
      <c r="N975" s="960"/>
      <c r="O975" s="960"/>
      <c r="P975" s="960"/>
      <c r="Q975" s="960"/>
      <c r="R975" s="960"/>
      <c r="S975" s="962"/>
      <c r="T975" s="960"/>
      <c r="U975" s="962"/>
      <c r="V975" s="960"/>
      <c r="W975" s="960"/>
    </row>
    <row r="976" spans="1:23" ht="15.75" customHeight="1" x14ac:dyDescent="0.2">
      <c r="A976" s="958"/>
      <c r="B976" s="960"/>
      <c r="C976" s="960"/>
      <c r="D976" s="960"/>
      <c r="E976" s="960"/>
      <c r="F976" s="960"/>
      <c r="G976" s="960"/>
      <c r="H976" s="960"/>
      <c r="I976" s="960"/>
      <c r="J976" s="960"/>
      <c r="K976" s="960"/>
      <c r="L976" s="960"/>
      <c r="M976" s="960"/>
      <c r="N976" s="960"/>
      <c r="O976" s="960"/>
      <c r="P976" s="960"/>
      <c r="Q976" s="960"/>
      <c r="R976" s="960"/>
      <c r="S976" s="962"/>
      <c r="T976" s="960"/>
      <c r="U976" s="962"/>
      <c r="V976" s="960"/>
      <c r="W976" s="960"/>
    </row>
    <row r="977" spans="1:23" ht="15.75" customHeight="1" x14ac:dyDescent="0.2">
      <c r="A977" s="958"/>
      <c r="B977" s="960"/>
      <c r="C977" s="960"/>
      <c r="D977" s="960"/>
      <c r="E977" s="960"/>
      <c r="F977" s="960"/>
      <c r="G977" s="960"/>
      <c r="H977" s="960"/>
      <c r="I977" s="960"/>
      <c r="J977" s="960"/>
      <c r="K977" s="960"/>
      <c r="L977" s="960"/>
      <c r="M977" s="960"/>
      <c r="N977" s="960"/>
      <c r="O977" s="960"/>
      <c r="P977" s="960"/>
      <c r="Q977" s="960"/>
      <c r="R977" s="960"/>
      <c r="S977" s="962"/>
      <c r="T977" s="960"/>
      <c r="U977" s="962"/>
      <c r="V977" s="960"/>
      <c r="W977" s="960"/>
    </row>
    <row r="978" spans="1:23" ht="15.75" customHeight="1" x14ac:dyDescent="0.2">
      <c r="A978" s="958"/>
      <c r="B978" s="960"/>
      <c r="C978" s="960"/>
      <c r="D978" s="960"/>
      <c r="E978" s="960"/>
      <c r="F978" s="960"/>
      <c r="G978" s="960"/>
      <c r="H978" s="960"/>
      <c r="I978" s="960"/>
      <c r="J978" s="960"/>
      <c r="K978" s="960"/>
      <c r="L978" s="960"/>
      <c r="M978" s="960"/>
      <c r="N978" s="960"/>
      <c r="O978" s="960"/>
      <c r="P978" s="960"/>
      <c r="Q978" s="960"/>
      <c r="R978" s="960"/>
      <c r="S978" s="962"/>
      <c r="T978" s="960"/>
      <c r="U978" s="962"/>
      <c r="V978" s="960"/>
      <c r="W978" s="960"/>
    </row>
    <row r="979" spans="1:23" ht="15.75" customHeight="1" x14ac:dyDescent="0.2">
      <c r="A979" s="958"/>
      <c r="B979" s="960"/>
      <c r="C979" s="960"/>
      <c r="D979" s="960"/>
      <c r="E979" s="960"/>
      <c r="F979" s="960"/>
      <c r="G979" s="960"/>
      <c r="H979" s="960"/>
      <c r="I979" s="960"/>
      <c r="J979" s="960"/>
      <c r="K979" s="960"/>
      <c r="L979" s="960"/>
      <c r="M979" s="960"/>
      <c r="N979" s="960"/>
      <c r="O979" s="960"/>
      <c r="P979" s="960"/>
      <c r="Q979" s="960"/>
      <c r="R979" s="960"/>
      <c r="S979" s="962"/>
      <c r="T979" s="960"/>
      <c r="U979" s="962"/>
      <c r="V979" s="960"/>
      <c r="W979" s="960"/>
    </row>
    <row r="980" spans="1:23" ht="15.75" customHeight="1" x14ac:dyDescent="0.2">
      <c r="A980" s="958"/>
      <c r="B980" s="960"/>
      <c r="C980" s="960"/>
      <c r="D980" s="960"/>
      <c r="E980" s="960"/>
      <c r="F980" s="960"/>
      <c r="G980" s="960"/>
      <c r="H980" s="960"/>
      <c r="I980" s="960"/>
      <c r="J980" s="960"/>
      <c r="K980" s="960"/>
      <c r="L980" s="960"/>
      <c r="M980" s="960"/>
      <c r="N980" s="960"/>
      <c r="O980" s="960"/>
      <c r="P980" s="960"/>
      <c r="Q980" s="960"/>
      <c r="R980" s="960"/>
      <c r="S980" s="962"/>
      <c r="T980" s="960"/>
      <c r="U980" s="962"/>
      <c r="V980" s="960"/>
      <c r="W980" s="960"/>
    </row>
    <row r="981" spans="1:23" ht="15.75" customHeight="1" x14ac:dyDescent="0.2">
      <c r="A981" s="958"/>
      <c r="B981" s="960"/>
      <c r="C981" s="960"/>
      <c r="D981" s="960"/>
      <c r="E981" s="960"/>
      <c r="F981" s="960"/>
      <c r="G981" s="960"/>
      <c r="H981" s="960"/>
      <c r="I981" s="960"/>
      <c r="J981" s="960"/>
      <c r="K981" s="960"/>
      <c r="L981" s="960"/>
      <c r="M981" s="960"/>
      <c r="N981" s="960"/>
      <c r="O981" s="960"/>
      <c r="P981" s="960"/>
      <c r="Q981" s="960"/>
      <c r="R981" s="960"/>
      <c r="S981" s="962"/>
      <c r="T981" s="960"/>
      <c r="U981" s="962"/>
      <c r="V981" s="960"/>
      <c r="W981" s="960"/>
    </row>
    <row r="982" spans="1:23" ht="15.75" customHeight="1" x14ac:dyDescent="0.2">
      <c r="A982" s="958"/>
      <c r="B982" s="960"/>
      <c r="C982" s="960"/>
      <c r="D982" s="960"/>
      <c r="E982" s="960"/>
      <c r="F982" s="960"/>
      <c r="G982" s="960"/>
      <c r="H982" s="960"/>
      <c r="I982" s="960"/>
      <c r="J982" s="960"/>
      <c r="K982" s="960"/>
      <c r="L982" s="960"/>
      <c r="M982" s="960"/>
      <c r="N982" s="960"/>
      <c r="O982" s="960"/>
      <c r="P982" s="960"/>
      <c r="Q982" s="960"/>
      <c r="R982" s="960"/>
      <c r="S982" s="962"/>
      <c r="T982" s="960"/>
      <c r="U982" s="962"/>
      <c r="V982" s="960"/>
      <c r="W982" s="960"/>
    </row>
    <row r="983" spans="1:23" ht="15.75" customHeight="1" x14ac:dyDescent="0.2">
      <c r="A983" s="958"/>
      <c r="B983" s="960"/>
      <c r="C983" s="960"/>
      <c r="D983" s="960"/>
      <c r="E983" s="960"/>
      <c r="F983" s="960"/>
      <c r="G983" s="960"/>
      <c r="H983" s="960"/>
      <c r="I983" s="960"/>
      <c r="J983" s="960"/>
      <c r="K983" s="960"/>
      <c r="L983" s="960"/>
      <c r="M983" s="960"/>
      <c r="N983" s="960"/>
      <c r="O983" s="960"/>
      <c r="P983" s="960"/>
      <c r="Q983" s="960"/>
      <c r="R983" s="960"/>
      <c r="S983" s="962"/>
      <c r="T983" s="960"/>
      <c r="U983" s="962"/>
      <c r="V983" s="960"/>
      <c r="W983" s="960"/>
    </row>
    <row r="984" spans="1:23" ht="15.75" customHeight="1" x14ac:dyDescent="0.2">
      <c r="A984" s="958"/>
      <c r="B984" s="960"/>
      <c r="C984" s="960"/>
      <c r="D984" s="960"/>
      <c r="E984" s="960"/>
      <c r="F984" s="960"/>
      <c r="G984" s="960"/>
      <c r="H984" s="960"/>
      <c r="I984" s="960"/>
      <c r="J984" s="960"/>
      <c r="K984" s="960"/>
      <c r="L984" s="960"/>
      <c r="M984" s="960"/>
      <c r="N984" s="960"/>
      <c r="O984" s="960"/>
      <c r="P984" s="960"/>
      <c r="Q984" s="960"/>
      <c r="R984" s="960"/>
      <c r="S984" s="962"/>
      <c r="T984" s="960"/>
      <c r="U984" s="962"/>
      <c r="V984" s="960"/>
      <c r="W984" s="960"/>
    </row>
    <row r="985" spans="1:23" ht="15.75" customHeight="1" x14ac:dyDescent="0.2">
      <c r="A985" s="958"/>
      <c r="B985" s="960"/>
      <c r="C985" s="960"/>
      <c r="D985" s="960"/>
      <c r="E985" s="960"/>
      <c r="F985" s="960"/>
      <c r="G985" s="960"/>
      <c r="H985" s="960"/>
      <c r="I985" s="960"/>
      <c r="J985" s="960"/>
      <c r="K985" s="960"/>
      <c r="L985" s="960"/>
      <c r="M985" s="960"/>
      <c r="N985" s="960"/>
      <c r="O985" s="960"/>
      <c r="P985" s="960"/>
      <c r="Q985" s="960"/>
      <c r="R985" s="960"/>
      <c r="S985" s="962"/>
      <c r="T985" s="960"/>
      <c r="U985" s="962"/>
      <c r="V985" s="960"/>
      <c r="W985" s="960"/>
    </row>
    <row r="986" spans="1:23" ht="15.75" customHeight="1" x14ac:dyDescent="0.2">
      <c r="A986" s="958"/>
      <c r="B986" s="960"/>
      <c r="C986" s="960"/>
      <c r="D986" s="960"/>
      <c r="E986" s="960"/>
      <c r="F986" s="960"/>
      <c r="G986" s="960"/>
      <c r="H986" s="960"/>
      <c r="I986" s="960"/>
      <c r="J986" s="960"/>
      <c r="K986" s="960"/>
      <c r="L986" s="960"/>
      <c r="M986" s="960"/>
      <c r="N986" s="960"/>
      <c r="O986" s="960"/>
      <c r="P986" s="960"/>
      <c r="Q986" s="960"/>
      <c r="R986" s="960"/>
      <c r="S986" s="962"/>
      <c r="T986" s="960"/>
      <c r="U986" s="962"/>
      <c r="V986" s="960"/>
      <c r="W986" s="960"/>
    </row>
    <row r="987" spans="1:23" ht="15.75" customHeight="1" x14ac:dyDescent="0.2">
      <c r="A987" s="958"/>
      <c r="B987" s="960"/>
      <c r="C987" s="960"/>
      <c r="D987" s="960"/>
      <c r="E987" s="960"/>
      <c r="F987" s="960"/>
      <c r="G987" s="960"/>
      <c r="H987" s="960"/>
      <c r="I987" s="960"/>
      <c r="J987" s="960"/>
      <c r="K987" s="960"/>
      <c r="L987" s="960"/>
      <c r="M987" s="960"/>
      <c r="N987" s="960"/>
      <c r="O987" s="960"/>
      <c r="P987" s="960"/>
      <c r="Q987" s="960"/>
      <c r="R987" s="960"/>
      <c r="S987" s="962"/>
      <c r="T987" s="960"/>
      <c r="U987" s="962"/>
      <c r="V987" s="960"/>
      <c r="W987" s="960"/>
    </row>
    <row r="988" spans="1:23" ht="15.75" customHeight="1" x14ac:dyDescent="0.2">
      <c r="A988" s="958"/>
      <c r="B988" s="960"/>
      <c r="C988" s="960"/>
      <c r="D988" s="960"/>
      <c r="E988" s="960"/>
      <c r="F988" s="960"/>
      <c r="G988" s="960"/>
      <c r="H988" s="960"/>
      <c r="I988" s="960"/>
      <c r="J988" s="960"/>
      <c r="K988" s="960"/>
      <c r="L988" s="960"/>
      <c r="M988" s="960"/>
      <c r="N988" s="960"/>
      <c r="O988" s="960"/>
      <c r="P988" s="960"/>
      <c r="Q988" s="960"/>
      <c r="R988" s="960"/>
      <c r="S988" s="962"/>
      <c r="T988" s="960"/>
      <c r="U988" s="962"/>
      <c r="V988" s="960"/>
      <c r="W988" s="960"/>
    </row>
    <row r="989" spans="1:23" ht="15.75" customHeight="1" x14ac:dyDescent="0.2">
      <c r="A989" s="958"/>
      <c r="B989" s="960"/>
      <c r="C989" s="960"/>
      <c r="D989" s="960"/>
      <c r="E989" s="960"/>
      <c r="F989" s="960"/>
      <c r="G989" s="960"/>
      <c r="H989" s="960"/>
      <c r="I989" s="960"/>
      <c r="J989" s="960"/>
      <c r="K989" s="960"/>
      <c r="L989" s="960"/>
      <c r="M989" s="960"/>
      <c r="N989" s="960"/>
      <c r="O989" s="960"/>
      <c r="P989" s="960"/>
      <c r="Q989" s="960"/>
      <c r="R989" s="960"/>
      <c r="S989" s="962"/>
      <c r="T989" s="960"/>
      <c r="U989" s="962"/>
      <c r="V989" s="960"/>
      <c r="W989" s="960"/>
    </row>
    <row r="990" spans="1:23" ht="15.75" customHeight="1" x14ac:dyDescent="0.2">
      <c r="A990" s="958"/>
      <c r="B990" s="960"/>
      <c r="C990" s="960"/>
      <c r="D990" s="960"/>
      <c r="E990" s="960"/>
      <c r="F990" s="960"/>
      <c r="G990" s="960"/>
      <c r="H990" s="960"/>
      <c r="I990" s="960"/>
      <c r="J990" s="960"/>
      <c r="K990" s="960"/>
      <c r="L990" s="960"/>
      <c r="M990" s="960"/>
      <c r="N990" s="960"/>
      <c r="O990" s="960"/>
      <c r="P990" s="960"/>
      <c r="Q990" s="960"/>
      <c r="R990" s="960"/>
      <c r="S990" s="962"/>
      <c r="T990" s="960"/>
      <c r="U990" s="962"/>
      <c r="V990" s="960"/>
      <c r="W990" s="960"/>
    </row>
    <row r="991" spans="1:23" ht="15.75" customHeight="1" x14ac:dyDescent="0.2">
      <c r="A991" s="958"/>
      <c r="B991" s="960"/>
      <c r="C991" s="960"/>
      <c r="D991" s="960"/>
      <c r="E991" s="960"/>
      <c r="F991" s="960"/>
      <c r="G991" s="960"/>
      <c r="H991" s="960"/>
      <c r="I991" s="960"/>
      <c r="J991" s="960"/>
      <c r="K991" s="960"/>
      <c r="L991" s="960"/>
      <c r="M991" s="960"/>
      <c r="N991" s="960"/>
      <c r="O991" s="960"/>
      <c r="P991" s="960"/>
      <c r="Q991" s="960"/>
      <c r="R991" s="960"/>
      <c r="S991" s="962"/>
      <c r="T991" s="960"/>
      <c r="U991" s="962"/>
      <c r="V991" s="960"/>
      <c r="W991" s="960"/>
    </row>
    <row r="992" spans="1:23" ht="15.75" customHeight="1" x14ac:dyDescent="0.2">
      <c r="A992" s="958"/>
      <c r="B992" s="960"/>
      <c r="C992" s="960"/>
      <c r="D992" s="960"/>
      <c r="E992" s="960"/>
      <c r="F992" s="960"/>
      <c r="G992" s="960"/>
      <c r="H992" s="960"/>
      <c r="I992" s="960"/>
      <c r="J992" s="960"/>
      <c r="K992" s="960"/>
      <c r="L992" s="960"/>
      <c r="M992" s="960"/>
      <c r="N992" s="960"/>
      <c r="O992" s="960"/>
      <c r="P992" s="960"/>
      <c r="Q992" s="960"/>
      <c r="R992" s="960"/>
      <c r="S992" s="962"/>
      <c r="T992" s="960"/>
      <c r="U992" s="962"/>
      <c r="V992" s="960"/>
      <c r="W992" s="960"/>
    </row>
    <row r="993" spans="1:23" ht="15.75" customHeight="1" x14ac:dyDescent="0.2">
      <c r="A993" s="958"/>
      <c r="B993" s="960"/>
      <c r="C993" s="960"/>
      <c r="D993" s="960"/>
      <c r="E993" s="960"/>
      <c r="F993" s="960"/>
      <c r="G993" s="960"/>
      <c r="H993" s="960"/>
      <c r="I993" s="960"/>
      <c r="J993" s="960"/>
      <c r="K993" s="960"/>
      <c r="L993" s="960"/>
      <c r="M993" s="960"/>
      <c r="N993" s="960"/>
      <c r="O993" s="960"/>
      <c r="P993" s="960"/>
      <c r="Q993" s="960"/>
      <c r="R993" s="960"/>
      <c r="S993" s="962"/>
      <c r="T993" s="960"/>
      <c r="U993" s="962"/>
      <c r="V993" s="960"/>
      <c r="W993" s="960"/>
    </row>
    <row r="994" spans="1:23" ht="15.75" customHeight="1" x14ac:dyDescent="0.2">
      <c r="A994" s="958"/>
      <c r="B994" s="960"/>
      <c r="C994" s="960"/>
      <c r="D994" s="960"/>
      <c r="E994" s="960"/>
      <c r="F994" s="960"/>
      <c r="G994" s="960"/>
      <c r="H994" s="960"/>
      <c r="I994" s="960"/>
      <c r="J994" s="960"/>
      <c r="K994" s="960"/>
      <c r="L994" s="960"/>
      <c r="M994" s="960"/>
      <c r="N994" s="960"/>
      <c r="O994" s="960"/>
      <c r="P994" s="960"/>
      <c r="Q994" s="960"/>
      <c r="R994" s="960"/>
      <c r="S994" s="962"/>
      <c r="T994" s="960"/>
      <c r="U994" s="962"/>
      <c r="V994" s="960"/>
      <c r="W994" s="960"/>
    </row>
    <row r="995" spans="1:23" ht="15.75" customHeight="1" x14ac:dyDescent="0.2">
      <c r="A995" s="958"/>
      <c r="B995" s="960"/>
      <c r="C995" s="960"/>
      <c r="D995" s="960"/>
      <c r="E995" s="960"/>
      <c r="F995" s="960"/>
      <c r="G995" s="960"/>
      <c r="H995" s="960"/>
      <c r="I995" s="960"/>
      <c r="J995" s="960"/>
      <c r="K995" s="960"/>
      <c r="L995" s="960"/>
      <c r="M995" s="960"/>
      <c r="N995" s="960"/>
      <c r="O995" s="960"/>
      <c r="P995" s="960"/>
      <c r="Q995" s="960"/>
      <c r="R995" s="960"/>
      <c r="S995" s="962"/>
      <c r="T995" s="960"/>
      <c r="U995" s="962"/>
      <c r="V995" s="960"/>
      <c r="W995" s="960"/>
    </row>
    <row r="996" spans="1:23" ht="15.75" customHeight="1" x14ac:dyDescent="0.2">
      <c r="A996" s="958"/>
      <c r="B996" s="960"/>
      <c r="C996" s="960"/>
      <c r="D996" s="960"/>
      <c r="E996" s="960"/>
      <c r="F996" s="960"/>
      <c r="G996" s="960"/>
      <c r="H996" s="960"/>
      <c r="I996" s="960"/>
      <c r="J996" s="960"/>
      <c r="K996" s="960"/>
      <c r="L996" s="960"/>
      <c r="M996" s="960"/>
      <c r="N996" s="960"/>
      <c r="O996" s="960"/>
      <c r="P996" s="960"/>
      <c r="Q996" s="960"/>
      <c r="R996" s="960"/>
      <c r="S996" s="962"/>
      <c r="T996" s="960"/>
      <c r="U996" s="962"/>
      <c r="V996" s="960"/>
      <c r="W996" s="960"/>
    </row>
    <row r="997" spans="1:23" ht="15.75" customHeight="1" x14ac:dyDescent="0.2">
      <c r="A997" s="958"/>
      <c r="B997" s="960"/>
      <c r="C997" s="960"/>
      <c r="D997" s="960"/>
      <c r="E997" s="960"/>
      <c r="F997" s="960"/>
      <c r="G997" s="960"/>
      <c r="H997" s="960"/>
      <c r="I997" s="960"/>
      <c r="J997" s="960"/>
      <c r="K997" s="960"/>
      <c r="L997" s="960"/>
      <c r="M997" s="960"/>
      <c r="N997" s="960"/>
      <c r="O997" s="960"/>
      <c r="P997" s="960"/>
      <c r="Q997" s="960"/>
      <c r="R997" s="960"/>
      <c r="S997" s="962"/>
      <c r="T997" s="960"/>
      <c r="U997" s="962"/>
      <c r="V997" s="960"/>
      <c r="W997" s="960"/>
    </row>
    <row r="998" spans="1:23" ht="15.75" customHeight="1" x14ac:dyDescent="0.2">
      <c r="A998" s="958"/>
      <c r="B998" s="960"/>
      <c r="C998" s="960"/>
      <c r="D998" s="960"/>
      <c r="E998" s="960"/>
      <c r="F998" s="960"/>
      <c r="G998" s="960"/>
      <c r="H998" s="960"/>
      <c r="I998" s="960"/>
      <c r="J998" s="960"/>
      <c r="K998" s="960"/>
      <c r="L998" s="960"/>
      <c r="M998" s="960"/>
      <c r="N998" s="960"/>
      <c r="O998" s="960"/>
      <c r="P998" s="960"/>
      <c r="Q998" s="960"/>
      <c r="R998" s="960"/>
      <c r="S998" s="962"/>
      <c r="T998" s="960"/>
      <c r="U998" s="962"/>
      <c r="V998" s="960"/>
      <c r="W998" s="960"/>
    </row>
    <row r="999" spans="1:23" ht="15.75" customHeight="1" x14ac:dyDescent="0.2">
      <c r="A999" s="958"/>
      <c r="B999" s="960"/>
      <c r="C999" s="960"/>
      <c r="D999" s="960"/>
      <c r="E999" s="960"/>
      <c r="F999" s="960"/>
      <c r="G999" s="960"/>
      <c r="H999" s="960"/>
      <c r="I999" s="960"/>
      <c r="J999" s="960"/>
      <c r="K999" s="960"/>
      <c r="L999" s="960"/>
      <c r="M999" s="960"/>
      <c r="N999" s="960"/>
      <c r="O999" s="960"/>
      <c r="P999" s="960"/>
      <c r="Q999" s="960"/>
      <c r="R999" s="960"/>
      <c r="S999" s="962"/>
      <c r="T999" s="960"/>
      <c r="U999" s="962"/>
      <c r="V999" s="960"/>
      <c r="W999" s="960"/>
    </row>
    <row r="1000" spans="1:23" ht="15.75" customHeight="1" x14ac:dyDescent="0.2">
      <c r="A1000" s="958"/>
      <c r="B1000" s="960"/>
      <c r="C1000" s="960"/>
      <c r="D1000" s="960"/>
      <c r="E1000" s="960"/>
      <c r="F1000" s="960"/>
      <c r="G1000" s="960"/>
      <c r="H1000" s="960"/>
      <c r="I1000" s="960"/>
      <c r="J1000" s="960"/>
      <c r="K1000" s="960"/>
      <c r="L1000" s="960"/>
      <c r="M1000" s="960"/>
      <c r="N1000" s="960"/>
      <c r="O1000" s="960"/>
      <c r="P1000" s="960"/>
      <c r="Q1000" s="960"/>
      <c r="R1000" s="960"/>
      <c r="S1000" s="962"/>
      <c r="T1000" s="960"/>
      <c r="U1000" s="962"/>
      <c r="V1000" s="960"/>
      <c r="W1000" s="960"/>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7D285-CB4B-8941-91D1-6BA99544C1CB}">
  <dimension ref="A1:AB258"/>
  <sheetViews>
    <sheetView workbookViewId="0"/>
  </sheetViews>
  <sheetFormatPr baseColWidth="10" defaultColWidth="8.83203125" defaultRowHeight="16" x14ac:dyDescent="0.2"/>
  <cols>
    <col min="10" max="10" width="10.5" customWidth="1"/>
    <col min="11" max="11" width="11" customWidth="1"/>
    <col min="20" max="21" width="11.5" customWidth="1"/>
    <col min="22" max="22" width="12.83203125" customWidth="1"/>
    <col min="23" max="23" width="14.5" customWidth="1"/>
    <col min="24" max="24" width="16" customWidth="1"/>
    <col min="25" max="25" width="15.6640625" customWidth="1"/>
  </cols>
  <sheetData>
    <row r="1" spans="1:28" x14ac:dyDescent="0.2">
      <c r="A1" s="958"/>
      <c r="B1" s="960"/>
      <c r="C1" s="960"/>
      <c r="D1" s="960"/>
      <c r="E1" s="960"/>
      <c r="F1" s="960"/>
      <c r="G1" s="960"/>
      <c r="H1" s="960"/>
      <c r="I1" s="960"/>
      <c r="J1" s="960" t="s">
        <v>619</v>
      </c>
      <c r="K1" s="961" t="s">
        <v>619</v>
      </c>
      <c r="L1" s="960" t="s">
        <v>619</v>
      </c>
      <c r="M1" s="960" t="s">
        <v>619</v>
      </c>
      <c r="N1" s="960"/>
      <c r="O1" s="960"/>
      <c r="P1" s="960"/>
      <c r="Q1" s="960"/>
      <c r="R1" s="960"/>
      <c r="S1" s="962"/>
      <c r="T1" s="960"/>
      <c r="U1" s="962"/>
    </row>
    <row r="2" spans="1:28" x14ac:dyDescent="0.2">
      <c r="A2" s="958" t="s">
        <v>812</v>
      </c>
      <c r="B2" s="967" t="s">
        <v>817</v>
      </c>
      <c r="C2" s="960" t="s">
        <v>818</v>
      </c>
      <c r="D2" s="922"/>
      <c r="E2" s="922"/>
      <c r="F2" s="922" t="s">
        <v>619</v>
      </c>
      <c r="G2" s="922"/>
      <c r="H2" s="922"/>
      <c r="I2" s="923"/>
      <c r="J2" s="922" t="s">
        <v>619</v>
      </c>
      <c r="K2" s="922"/>
      <c r="L2" s="922"/>
      <c r="M2" s="922"/>
      <c r="N2" s="922"/>
      <c r="O2" s="922"/>
      <c r="P2" s="922"/>
      <c r="Q2" s="922"/>
      <c r="R2" s="922" t="s">
        <v>786</v>
      </c>
      <c r="S2" s="924"/>
      <c r="T2" s="922"/>
      <c r="U2" s="924"/>
    </row>
    <row r="3" spans="1:28" x14ac:dyDescent="0.2">
      <c r="A3" s="958" t="s">
        <v>815</v>
      </c>
      <c r="B3" s="967" t="s">
        <v>819</v>
      </c>
      <c r="C3" s="960"/>
      <c r="D3" s="922"/>
      <c r="E3" s="922"/>
      <c r="F3" s="922"/>
      <c r="G3" s="925" t="s">
        <v>788</v>
      </c>
      <c r="H3" s="925"/>
      <c r="I3" s="926"/>
      <c r="J3" s="925"/>
      <c r="K3" s="925"/>
      <c r="L3" s="922"/>
      <c r="M3" s="922"/>
      <c r="N3" s="922"/>
      <c r="O3" s="922"/>
      <c r="P3" s="922"/>
      <c r="Q3" s="922"/>
      <c r="R3" s="925" t="s">
        <v>789</v>
      </c>
      <c r="S3" s="927"/>
      <c r="T3" s="928" t="s">
        <v>790</v>
      </c>
      <c r="U3" s="929"/>
    </row>
    <row r="4" spans="1:28" x14ac:dyDescent="0.2">
      <c r="A4" s="930" t="s">
        <v>791</v>
      </c>
      <c r="B4" s="920">
        <v>1</v>
      </c>
      <c r="C4" s="920">
        <v>1</v>
      </c>
      <c r="D4" s="930">
        <v>1</v>
      </c>
      <c r="E4" s="930">
        <v>1</v>
      </c>
      <c r="F4" s="930">
        <v>20</v>
      </c>
      <c r="G4" s="930">
        <v>20</v>
      </c>
      <c r="H4" s="930">
        <v>60</v>
      </c>
      <c r="I4" s="930">
        <v>60</v>
      </c>
      <c r="J4" s="920">
        <v>2</v>
      </c>
      <c r="K4" s="920">
        <v>2</v>
      </c>
      <c r="L4" s="931">
        <v>45</v>
      </c>
      <c r="M4" s="931">
        <v>45</v>
      </c>
      <c r="N4" s="930">
        <v>10</v>
      </c>
      <c r="O4" s="930">
        <v>10</v>
      </c>
      <c r="P4" s="930">
        <v>61</v>
      </c>
      <c r="Q4" s="930">
        <v>61</v>
      </c>
      <c r="R4" s="930">
        <v>37</v>
      </c>
      <c r="S4" s="930">
        <v>37</v>
      </c>
      <c r="T4" s="930">
        <v>34</v>
      </c>
      <c r="U4" s="930">
        <v>34</v>
      </c>
    </row>
    <row r="5" spans="1:28" x14ac:dyDescent="0.2">
      <c r="A5" s="932" t="s">
        <v>792</v>
      </c>
      <c r="B5" s="933">
        <v>1001</v>
      </c>
      <c r="C5" s="933">
        <v>1001</v>
      </c>
      <c r="D5" s="932">
        <v>1001</v>
      </c>
      <c r="E5" s="932">
        <v>1001</v>
      </c>
      <c r="F5" s="932">
        <v>1020</v>
      </c>
      <c r="G5" s="932">
        <v>1020</v>
      </c>
      <c r="H5" s="932">
        <v>1060</v>
      </c>
      <c r="I5" s="932">
        <v>1060</v>
      </c>
      <c r="J5" s="933">
        <v>1002</v>
      </c>
      <c r="K5" s="933">
        <v>1002</v>
      </c>
      <c r="L5" s="963">
        <v>1045</v>
      </c>
      <c r="M5" s="963">
        <v>1045</v>
      </c>
      <c r="N5" s="932">
        <v>1010</v>
      </c>
      <c r="O5" s="932">
        <v>1010</v>
      </c>
      <c r="P5" s="932">
        <v>1061</v>
      </c>
      <c r="Q5" s="932">
        <v>1061</v>
      </c>
      <c r="R5" s="932">
        <v>1037</v>
      </c>
      <c r="S5" s="932">
        <v>1037</v>
      </c>
      <c r="T5" s="932">
        <v>1034</v>
      </c>
      <c r="U5" s="932">
        <v>1034</v>
      </c>
    </row>
    <row r="6" spans="1:28" ht="51" x14ac:dyDescent="0.2">
      <c r="A6" s="964" t="s">
        <v>793</v>
      </c>
      <c r="B6" s="965" t="s">
        <v>794</v>
      </c>
      <c r="C6" s="965" t="s">
        <v>795</v>
      </c>
      <c r="D6" s="965" t="s">
        <v>796</v>
      </c>
      <c r="E6" s="965" t="s">
        <v>797</v>
      </c>
      <c r="F6" s="965" t="s">
        <v>798</v>
      </c>
      <c r="G6" s="965" t="s">
        <v>799</v>
      </c>
      <c r="H6" s="965" t="s">
        <v>800</v>
      </c>
      <c r="I6" s="965" t="s">
        <v>801</v>
      </c>
      <c r="J6" s="965" t="s">
        <v>826</v>
      </c>
      <c r="K6" s="965" t="s">
        <v>803</v>
      </c>
      <c r="L6" s="965" t="s">
        <v>804</v>
      </c>
      <c r="M6" s="965" t="s">
        <v>805</v>
      </c>
      <c r="N6" s="965" t="s">
        <v>806</v>
      </c>
      <c r="O6" s="965" t="s">
        <v>807</v>
      </c>
      <c r="P6" s="965" t="s">
        <v>808</v>
      </c>
      <c r="Q6" s="965" t="s">
        <v>809</v>
      </c>
      <c r="R6" s="965" t="s">
        <v>810</v>
      </c>
      <c r="S6" s="965" t="s">
        <v>811</v>
      </c>
      <c r="T6" s="965" t="s">
        <v>827</v>
      </c>
      <c r="U6" s="965" t="s">
        <v>828</v>
      </c>
      <c r="V6" s="965" t="s">
        <v>829</v>
      </c>
      <c r="W6" s="965" t="s">
        <v>830</v>
      </c>
      <c r="X6" s="965" t="s">
        <v>831</v>
      </c>
      <c r="Y6" s="965" t="s">
        <v>832</v>
      </c>
    </row>
    <row r="7" spans="1:28" x14ac:dyDescent="0.2">
      <c r="A7" s="966">
        <v>0</v>
      </c>
      <c r="B7" s="960">
        <v>1.01</v>
      </c>
      <c r="C7" s="960">
        <v>1.01</v>
      </c>
      <c r="D7" s="934"/>
      <c r="E7" s="968"/>
      <c r="F7" s="960">
        <v>0.61</v>
      </c>
      <c r="G7" s="960">
        <v>0.61</v>
      </c>
      <c r="H7" s="960">
        <v>0.81</v>
      </c>
      <c r="I7" s="960">
        <v>0.81</v>
      </c>
      <c r="J7" s="960">
        <v>2.02</v>
      </c>
      <c r="K7" s="960">
        <v>2.02</v>
      </c>
      <c r="L7" s="960"/>
      <c r="M7" s="960"/>
      <c r="N7" s="960">
        <v>1.21</v>
      </c>
      <c r="O7" s="960">
        <v>1.21</v>
      </c>
      <c r="P7" s="960">
        <v>1.62</v>
      </c>
      <c r="Q7" s="960">
        <v>1.62</v>
      </c>
      <c r="R7" s="960">
        <v>433.1</v>
      </c>
      <c r="S7" s="960">
        <v>387.7</v>
      </c>
      <c r="T7" s="960">
        <v>36.1</v>
      </c>
      <c r="U7" s="960">
        <v>32.299999999999997</v>
      </c>
      <c r="V7" s="960">
        <v>43.32</v>
      </c>
      <c r="W7" s="960">
        <v>38.76</v>
      </c>
      <c r="X7" s="960">
        <v>108.30000000000001</v>
      </c>
      <c r="Y7" s="960">
        <v>96.899999999999991</v>
      </c>
      <c r="AA7" s="969"/>
      <c r="AB7" s="969"/>
    </row>
    <row r="8" spans="1:28" x14ac:dyDescent="0.2">
      <c r="A8" s="958">
        <v>1</v>
      </c>
      <c r="B8" s="960">
        <v>1.36</v>
      </c>
      <c r="C8" s="960">
        <v>1.22</v>
      </c>
      <c r="D8" s="934"/>
      <c r="E8" s="968"/>
      <c r="F8" s="960">
        <v>0.82</v>
      </c>
      <c r="G8" s="960">
        <v>0.73</v>
      </c>
      <c r="H8" s="960">
        <v>1.0900000000000001</v>
      </c>
      <c r="I8" s="960">
        <v>0.98</v>
      </c>
      <c r="J8" s="960">
        <v>2.72</v>
      </c>
      <c r="K8" s="960">
        <v>2.44</v>
      </c>
      <c r="L8" s="960"/>
      <c r="M8" s="960"/>
      <c r="N8" s="960">
        <v>1.63</v>
      </c>
      <c r="O8" s="960">
        <v>1.46</v>
      </c>
      <c r="P8" s="960">
        <v>2.1800000000000002</v>
      </c>
      <c r="Q8" s="960">
        <v>1.95</v>
      </c>
      <c r="R8" s="960">
        <v>433.1</v>
      </c>
      <c r="S8" s="960">
        <v>387.7</v>
      </c>
      <c r="T8" s="960">
        <v>36.1</v>
      </c>
      <c r="U8" s="960">
        <v>32.299999999999997</v>
      </c>
      <c r="V8" s="960">
        <v>43.32</v>
      </c>
      <c r="W8" s="960">
        <v>38.76</v>
      </c>
      <c r="X8" s="960">
        <v>108.30000000000001</v>
      </c>
      <c r="Y8" s="960">
        <v>96.899999999999991</v>
      </c>
      <c r="AA8" s="969"/>
      <c r="AB8" s="969"/>
    </row>
    <row r="9" spans="1:28" x14ac:dyDescent="0.2">
      <c r="A9" s="958">
        <v>2</v>
      </c>
      <c r="B9" s="960">
        <v>1.71</v>
      </c>
      <c r="C9" s="960">
        <v>1.43</v>
      </c>
      <c r="D9" s="934"/>
      <c r="E9" s="968"/>
      <c r="F9" s="960">
        <v>1.03</v>
      </c>
      <c r="G9" s="960">
        <v>0.86</v>
      </c>
      <c r="H9" s="960">
        <v>1.37</v>
      </c>
      <c r="I9" s="960">
        <v>1.1399999999999999</v>
      </c>
      <c r="J9" s="960">
        <v>3.42</v>
      </c>
      <c r="K9" s="960">
        <v>2.86</v>
      </c>
      <c r="L9" s="960"/>
      <c r="M9" s="960"/>
      <c r="N9" s="960">
        <v>2.0499999999999998</v>
      </c>
      <c r="O9" s="960">
        <v>1.72</v>
      </c>
      <c r="P9" s="960">
        <v>2.74</v>
      </c>
      <c r="Q9" s="960">
        <v>2.29</v>
      </c>
      <c r="R9" s="960">
        <v>543.79999999999995</v>
      </c>
      <c r="S9" s="960">
        <v>451.9</v>
      </c>
      <c r="T9" s="960">
        <v>45.4</v>
      </c>
      <c r="U9" s="960">
        <v>37.6</v>
      </c>
      <c r="V9" s="960">
        <v>54.48</v>
      </c>
      <c r="W9" s="960">
        <v>45.12</v>
      </c>
      <c r="X9" s="960">
        <v>136.19999999999999</v>
      </c>
      <c r="Y9" s="960">
        <v>112.80000000000001</v>
      </c>
      <c r="AA9" s="969"/>
      <c r="AB9" s="969"/>
    </row>
    <row r="10" spans="1:28" x14ac:dyDescent="0.2">
      <c r="A10" s="958">
        <v>3</v>
      </c>
      <c r="B10" s="960">
        <v>2.06</v>
      </c>
      <c r="C10" s="960">
        <v>1.63</v>
      </c>
      <c r="D10" s="934"/>
      <c r="E10" s="968"/>
      <c r="F10" s="960">
        <v>1.24</v>
      </c>
      <c r="G10" s="960">
        <v>0.98</v>
      </c>
      <c r="H10" s="960">
        <v>1.65</v>
      </c>
      <c r="I10" s="960">
        <v>1.3</v>
      </c>
      <c r="J10" s="960">
        <v>4.12</v>
      </c>
      <c r="K10" s="960">
        <v>3.26</v>
      </c>
      <c r="L10" s="960"/>
      <c r="M10" s="960"/>
      <c r="N10" s="960">
        <v>2.4700000000000002</v>
      </c>
      <c r="O10" s="960">
        <v>1.96</v>
      </c>
      <c r="P10" s="960">
        <v>3.3</v>
      </c>
      <c r="Q10" s="960">
        <v>2.61</v>
      </c>
      <c r="R10" s="960">
        <v>657.9</v>
      </c>
      <c r="S10" s="960">
        <v>519.4</v>
      </c>
      <c r="T10" s="960">
        <v>54.9</v>
      </c>
      <c r="U10" s="960">
        <v>43.3</v>
      </c>
      <c r="V10" s="960">
        <v>65.88</v>
      </c>
      <c r="W10" s="960">
        <v>51.959999999999994</v>
      </c>
      <c r="X10" s="960">
        <v>164.7</v>
      </c>
      <c r="Y10" s="960">
        <v>129.89999999999998</v>
      </c>
      <c r="AA10" s="969"/>
      <c r="AB10" s="969"/>
    </row>
    <row r="11" spans="1:28" x14ac:dyDescent="0.2">
      <c r="A11" s="958">
        <v>4</v>
      </c>
      <c r="B11" s="960">
        <v>2.41</v>
      </c>
      <c r="C11" s="960">
        <v>1.84</v>
      </c>
      <c r="D11" s="934"/>
      <c r="E11" s="968"/>
      <c r="F11" s="960">
        <v>1.45</v>
      </c>
      <c r="G11" s="960">
        <v>1.1000000000000001</v>
      </c>
      <c r="H11" s="960">
        <v>1.93</v>
      </c>
      <c r="I11" s="960">
        <v>1.47</v>
      </c>
      <c r="J11" s="960">
        <v>4.82</v>
      </c>
      <c r="K11" s="960">
        <v>3.68</v>
      </c>
      <c r="L11" s="960"/>
      <c r="M11" s="960"/>
      <c r="N11" s="960">
        <v>2.89</v>
      </c>
      <c r="O11" s="960">
        <v>2.21</v>
      </c>
      <c r="P11" s="960">
        <v>3.86</v>
      </c>
      <c r="Q11" s="960">
        <v>2.94</v>
      </c>
      <c r="R11" s="960">
        <v>770.9</v>
      </c>
      <c r="S11" s="960">
        <v>585.9</v>
      </c>
      <c r="T11" s="960">
        <v>64.2</v>
      </c>
      <c r="U11" s="960">
        <v>48.9</v>
      </c>
      <c r="V11" s="960">
        <v>77.040000000000006</v>
      </c>
      <c r="W11" s="960">
        <v>58.679999999999993</v>
      </c>
      <c r="X11" s="960">
        <v>192.60000000000002</v>
      </c>
      <c r="Y11" s="960">
        <v>146.69999999999999</v>
      </c>
      <c r="AA11" s="969"/>
      <c r="AB11" s="969"/>
    </row>
    <row r="12" spans="1:28" x14ac:dyDescent="0.2">
      <c r="A12" s="958">
        <v>5</v>
      </c>
      <c r="B12" s="960">
        <v>2.77</v>
      </c>
      <c r="C12" s="960">
        <v>2.0499999999999998</v>
      </c>
      <c r="D12" s="934"/>
      <c r="E12" s="968"/>
      <c r="F12" s="960">
        <v>1.66</v>
      </c>
      <c r="G12" s="960">
        <v>1.23</v>
      </c>
      <c r="H12" s="960">
        <v>2.2200000000000002</v>
      </c>
      <c r="I12" s="960">
        <v>1.64</v>
      </c>
      <c r="J12" s="960">
        <v>5.54</v>
      </c>
      <c r="K12" s="960">
        <v>4.0999999999999996</v>
      </c>
      <c r="L12" s="960"/>
      <c r="M12" s="960"/>
      <c r="N12" s="960">
        <v>3.32</v>
      </c>
      <c r="O12" s="960">
        <v>2.46</v>
      </c>
      <c r="P12" s="960">
        <v>4.43</v>
      </c>
      <c r="Q12" s="960">
        <v>3.28</v>
      </c>
      <c r="R12" s="960">
        <v>884.9</v>
      </c>
      <c r="S12" s="960">
        <v>653.4</v>
      </c>
      <c r="T12" s="960">
        <v>73.8</v>
      </c>
      <c r="U12" s="960">
        <v>54.5</v>
      </c>
      <c r="V12" s="960">
        <v>88.559999999999988</v>
      </c>
      <c r="W12" s="960">
        <v>65.399999999999991</v>
      </c>
      <c r="X12" s="960">
        <v>221.39999999999998</v>
      </c>
      <c r="Y12" s="960">
        <v>163.5</v>
      </c>
      <c r="AA12" s="969"/>
      <c r="AB12" s="969"/>
    </row>
    <row r="13" spans="1:28" x14ac:dyDescent="0.2">
      <c r="A13" s="958">
        <v>6</v>
      </c>
      <c r="B13" s="960">
        <v>3.12</v>
      </c>
      <c r="C13" s="960">
        <v>2.2599999999999998</v>
      </c>
      <c r="D13" s="934"/>
      <c r="E13" s="968"/>
      <c r="F13" s="960">
        <v>1.87</v>
      </c>
      <c r="G13" s="960">
        <v>1.36</v>
      </c>
      <c r="H13" s="960">
        <v>2.5</v>
      </c>
      <c r="I13" s="960">
        <v>1.81</v>
      </c>
      <c r="J13" s="960">
        <v>6.24</v>
      </c>
      <c r="K13" s="960">
        <v>4.5199999999999996</v>
      </c>
      <c r="L13" s="960"/>
      <c r="M13" s="960"/>
      <c r="N13" s="960">
        <v>3.74</v>
      </c>
      <c r="O13" s="960">
        <v>2.71</v>
      </c>
      <c r="P13" s="960">
        <v>4.99</v>
      </c>
      <c r="Q13" s="960">
        <v>3.62</v>
      </c>
      <c r="R13" s="960">
        <v>995.7</v>
      </c>
      <c r="S13" s="960">
        <v>717.7</v>
      </c>
      <c r="T13" s="960">
        <v>83</v>
      </c>
      <c r="U13" s="960">
        <v>59.8</v>
      </c>
      <c r="V13" s="960">
        <v>99.6</v>
      </c>
      <c r="W13" s="960">
        <v>71.759999999999991</v>
      </c>
      <c r="X13" s="960">
        <v>249</v>
      </c>
      <c r="Y13" s="960">
        <v>179.39999999999998</v>
      </c>
      <c r="AA13" s="969"/>
      <c r="AB13" s="969"/>
    </row>
    <row r="14" spans="1:28" x14ac:dyDescent="0.2">
      <c r="A14" s="958">
        <v>7</v>
      </c>
      <c r="B14" s="960">
        <v>3.47</v>
      </c>
      <c r="C14" s="960">
        <v>2.4700000000000002</v>
      </c>
      <c r="D14" s="934"/>
      <c r="E14" s="968"/>
      <c r="F14" s="960">
        <v>2.08</v>
      </c>
      <c r="G14" s="960">
        <v>1.48</v>
      </c>
      <c r="H14" s="960">
        <v>2.78</v>
      </c>
      <c r="I14" s="960">
        <v>1.98</v>
      </c>
      <c r="J14" s="960">
        <v>6.94</v>
      </c>
      <c r="K14" s="960">
        <v>4.9400000000000004</v>
      </c>
      <c r="L14" s="960"/>
      <c r="M14" s="960"/>
      <c r="N14" s="960">
        <v>4.16</v>
      </c>
      <c r="O14" s="960">
        <v>2.96</v>
      </c>
      <c r="P14" s="960">
        <v>5.55</v>
      </c>
      <c r="Q14" s="960">
        <v>3.95</v>
      </c>
      <c r="R14" s="960">
        <v>1106.4000000000001</v>
      </c>
      <c r="S14" s="960">
        <v>783</v>
      </c>
      <c r="T14" s="960">
        <v>92.2</v>
      </c>
      <c r="U14" s="960">
        <v>65.3</v>
      </c>
      <c r="V14" s="960">
        <v>110.64</v>
      </c>
      <c r="W14" s="960">
        <v>78.36</v>
      </c>
      <c r="X14" s="960">
        <v>276.60000000000002</v>
      </c>
      <c r="Y14" s="960">
        <v>195.89999999999998</v>
      </c>
      <c r="AA14" s="969"/>
      <c r="AB14" s="969"/>
    </row>
    <row r="15" spans="1:28" x14ac:dyDescent="0.2">
      <c r="A15" s="958">
        <v>8</v>
      </c>
      <c r="B15" s="960">
        <v>3.82</v>
      </c>
      <c r="C15" s="960">
        <v>2.67</v>
      </c>
      <c r="D15" s="934"/>
      <c r="E15" s="968"/>
      <c r="F15" s="960">
        <v>2.29</v>
      </c>
      <c r="G15" s="960">
        <v>1.6</v>
      </c>
      <c r="H15" s="960">
        <v>3.06</v>
      </c>
      <c r="I15" s="960">
        <v>2.14</v>
      </c>
      <c r="J15" s="960">
        <v>7.64</v>
      </c>
      <c r="K15" s="960">
        <v>5.34</v>
      </c>
      <c r="L15" s="960"/>
      <c r="M15" s="960"/>
      <c r="N15" s="960">
        <v>4.58</v>
      </c>
      <c r="O15" s="960">
        <v>3.2</v>
      </c>
      <c r="P15" s="960">
        <v>6.11</v>
      </c>
      <c r="Q15" s="960">
        <v>4.2699999999999996</v>
      </c>
      <c r="R15" s="960">
        <v>1216.0999999999999</v>
      </c>
      <c r="S15" s="960">
        <v>848.5</v>
      </c>
      <c r="T15" s="960">
        <v>101.4</v>
      </c>
      <c r="U15" s="960">
        <v>70.7</v>
      </c>
      <c r="V15" s="960">
        <v>121.68</v>
      </c>
      <c r="W15" s="960">
        <v>84.84</v>
      </c>
      <c r="X15" s="960">
        <v>304.20000000000005</v>
      </c>
      <c r="Y15" s="960">
        <v>212.10000000000002</v>
      </c>
      <c r="AA15" s="969"/>
      <c r="AB15" s="969"/>
    </row>
    <row r="16" spans="1:28" x14ac:dyDescent="0.2">
      <c r="A16" s="958">
        <v>9</v>
      </c>
      <c r="B16" s="960">
        <v>4.17</v>
      </c>
      <c r="C16" s="960">
        <v>2.88</v>
      </c>
      <c r="D16" s="934"/>
      <c r="E16" s="968"/>
      <c r="F16" s="960">
        <v>2.5</v>
      </c>
      <c r="G16" s="960">
        <v>1.73</v>
      </c>
      <c r="H16" s="960">
        <v>3.34</v>
      </c>
      <c r="I16" s="960">
        <v>2.2999999999999998</v>
      </c>
      <c r="J16" s="960">
        <v>8.34</v>
      </c>
      <c r="K16" s="960">
        <v>5.76</v>
      </c>
      <c r="L16" s="960"/>
      <c r="M16" s="960"/>
      <c r="N16" s="960">
        <v>5</v>
      </c>
      <c r="O16" s="960">
        <v>3.46</v>
      </c>
      <c r="P16" s="960">
        <v>6.67</v>
      </c>
      <c r="Q16" s="960">
        <v>4.6100000000000003</v>
      </c>
      <c r="R16" s="960">
        <v>1318</v>
      </c>
      <c r="S16" s="960">
        <v>906</v>
      </c>
      <c r="T16" s="960">
        <v>109.9</v>
      </c>
      <c r="U16" s="960">
        <v>75.5</v>
      </c>
      <c r="V16" s="960">
        <v>131.88</v>
      </c>
      <c r="W16" s="960">
        <v>90.6</v>
      </c>
      <c r="X16" s="960">
        <v>329.70000000000005</v>
      </c>
      <c r="Y16" s="960">
        <v>226.5</v>
      </c>
      <c r="AA16" s="969"/>
      <c r="AB16" s="969"/>
    </row>
    <row r="17" spans="1:28" x14ac:dyDescent="0.2">
      <c r="A17" s="958">
        <v>10</v>
      </c>
      <c r="B17" s="960">
        <v>4.5199999999999996</v>
      </c>
      <c r="C17" s="960">
        <v>3.09</v>
      </c>
      <c r="D17" s="934"/>
      <c r="E17" s="968"/>
      <c r="F17" s="960">
        <v>2.71</v>
      </c>
      <c r="G17" s="960">
        <v>1.85</v>
      </c>
      <c r="H17" s="960">
        <v>3.62</v>
      </c>
      <c r="I17" s="960">
        <v>2.4700000000000002</v>
      </c>
      <c r="J17" s="960">
        <v>9.0399999999999991</v>
      </c>
      <c r="K17" s="960">
        <v>6.18</v>
      </c>
      <c r="L17" s="960"/>
      <c r="M17" s="960"/>
      <c r="N17" s="960">
        <v>5.42</v>
      </c>
      <c r="O17" s="960">
        <v>3.71</v>
      </c>
      <c r="P17" s="960">
        <v>7.23</v>
      </c>
      <c r="Q17" s="960">
        <v>4.9400000000000004</v>
      </c>
      <c r="R17" s="960">
        <v>1410</v>
      </c>
      <c r="S17" s="960">
        <v>959.2</v>
      </c>
      <c r="T17" s="960">
        <v>117.4</v>
      </c>
      <c r="U17" s="960">
        <v>79.900000000000006</v>
      </c>
      <c r="V17" s="960">
        <v>140.88</v>
      </c>
      <c r="W17" s="960">
        <v>95.88000000000001</v>
      </c>
      <c r="X17" s="960">
        <v>352.20000000000005</v>
      </c>
      <c r="Y17" s="960">
        <v>239.70000000000002</v>
      </c>
      <c r="AA17" s="969"/>
      <c r="AB17" s="969"/>
    </row>
    <row r="18" spans="1:28" x14ac:dyDescent="0.2">
      <c r="A18" s="958">
        <v>11</v>
      </c>
      <c r="B18" s="960">
        <v>4.87</v>
      </c>
      <c r="C18" s="960">
        <v>3.3</v>
      </c>
      <c r="D18" s="934"/>
      <c r="E18" s="968"/>
      <c r="F18" s="960">
        <v>2.92</v>
      </c>
      <c r="G18" s="960">
        <v>1.98</v>
      </c>
      <c r="H18" s="960">
        <v>3.9</v>
      </c>
      <c r="I18" s="960">
        <v>2.64</v>
      </c>
      <c r="J18" s="960">
        <v>9.74</v>
      </c>
      <c r="K18" s="960">
        <v>6.6</v>
      </c>
      <c r="L18" s="960"/>
      <c r="M18" s="960"/>
      <c r="N18" s="960">
        <v>5.84</v>
      </c>
      <c r="O18" s="960">
        <v>3.96</v>
      </c>
      <c r="P18" s="960">
        <v>7.79</v>
      </c>
      <c r="Q18" s="960">
        <v>5.28</v>
      </c>
      <c r="R18" s="960">
        <v>1565</v>
      </c>
      <c r="S18" s="960">
        <v>1055.5</v>
      </c>
      <c r="T18" s="960">
        <v>130.5</v>
      </c>
      <c r="U18" s="960">
        <v>87.9</v>
      </c>
      <c r="V18" s="960">
        <v>156.6</v>
      </c>
      <c r="W18" s="960">
        <v>105.48</v>
      </c>
      <c r="X18" s="960">
        <v>391.5</v>
      </c>
      <c r="Y18" s="960">
        <v>263.70000000000005</v>
      </c>
      <c r="AA18" s="969"/>
      <c r="AB18" s="969"/>
    </row>
    <row r="19" spans="1:28" x14ac:dyDescent="0.2">
      <c r="A19" s="958">
        <v>12</v>
      </c>
      <c r="B19" s="960">
        <v>5.22</v>
      </c>
      <c r="C19" s="960">
        <v>3.51</v>
      </c>
      <c r="D19" s="934"/>
      <c r="E19" s="968"/>
      <c r="F19" s="960">
        <v>3.13</v>
      </c>
      <c r="G19" s="960">
        <v>2.11</v>
      </c>
      <c r="H19" s="960">
        <v>4.18</v>
      </c>
      <c r="I19" s="960">
        <v>2.81</v>
      </c>
      <c r="J19" s="960">
        <v>10.44</v>
      </c>
      <c r="K19" s="960">
        <v>7.02</v>
      </c>
      <c r="L19" s="960"/>
      <c r="M19" s="960"/>
      <c r="N19" s="960">
        <v>6.26</v>
      </c>
      <c r="O19" s="960">
        <v>4.21</v>
      </c>
      <c r="P19" s="960">
        <v>8.35</v>
      </c>
      <c r="Q19" s="960">
        <v>5.62</v>
      </c>
      <c r="R19" s="960">
        <v>1627</v>
      </c>
      <c r="S19" s="960">
        <v>1086.4000000000001</v>
      </c>
      <c r="T19" s="960">
        <v>135.5</v>
      </c>
      <c r="U19" s="960">
        <v>90.7</v>
      </c>
      <c r="V19" s="960">
        <v>162.6</v>
      </c>
      <c r="W19" s="960">
        <v>108.84</v>
      </c>
      <c r="X19" s="960">
        <v>406.5</v>
      </c>
      <c r="Y19" s="960">
        <v>272.10000000000002</v>
      </c>
      <c r="AA19" s="969"/>
      <c r="AB19" s="969"/>
    </row>
    <row r="20" spans="1:28" x14ac:dyDescent="0.2">
      <c r="A20" s="958">
        <v>13</v>
      </c>
      <c r="B20" s="960">
        <v>5.57</v>
      </c>
      <c r="C20" s="960">
        <v>3.71</v>
      </c>
      <c r="D20" s="934"/>
      <c r="E20" s="968"/>
      <c r="F20" s="960">
        <v>3.34</v>
      </c>
      <c r="G20" s="960">
        <v>2.23</v>
      </c>
      <c r="H20" s="960">
        <v>4.46</v>
      </c>
      <c r="I20" s="960">
        <v>2.97</v>
      </c>
      <c r="J20" s="960">
        <v>11.14</v>
      </c>
      <c r="K20" s="960">
        <v>7.42</v>
      </c>
      <c r="L20" s="960"/>
      <c r="M20" s="960"/>
      <c r="N20" s="960">
        <v>6.68</v>
      </c>
      <c r="O20" s="960">
        <v>4.45</v>
      </c>
      <c r="P20" s="960">
        <v>8.91</v>
      </c>
      <c r="Q20" s="960">
        <v>5.94</v>
      </c>
      <c r="R20" s="960">
        <v>1728.9</v>
      </c>
      <c r="S20" s="960">
        <v>1146.3</v>
      </c>
      <c r="T20" s="960">
        <v>144</v>
      </c>
      <c r="U20" s="960">
        <v>95.6</v>
      </c>
      <c r="V20" s="960">
        <v>172.79999999999998</v>
      </c>
      <c r="W20" s="960">
        <v>114.71999999999998</v>
      </c>
      <c r="X20" s="960">
        <v>432</v>
      </c>
      <c r="Y20" s="960">
        <v>286.79999999999995</v>
      </c>
      <c r="AA20" s="969"/>
      <c r="AB20" s="969"/>
    </row>
    <row r="21" spans="1:28" x14ac:dyDescent="0.2">
      <c r="A21" s="958">
        <v>14</v>
      </c>
      <c r="B21" s="960">
        <v>5.92</v>
      </c>
      <c r="C21" s="960">
        <v>3.92</v>
      </c>
      <c r="D21" s="934"/>
      <c r="E21" s="968"/>
      <c r="F21" s="960">
        <v>3.55</v>
      </c>
      <c r="G21" s="960">
        <v>2.35</v>
      </c>
      <c r="H21" s="960">
        <v>4.74</v>
      </c>
      <c r="I21" s="960">
        <v>3.14</v>
      </c>
      <c r="J21" s="960">
        <v>11.84</v>
      </c>
      <c r="K21" s="960">
        <v>7.84</v>
      </c>
      <c r="L21" s="960"/>
      <c r="M21" s="960"/>
      <c r="N21" s="960">
        <v>7.1</v>
      </c>
      <c r="O21" s="960">
        <v>4.7</v>
      </c>
      <c r="P21" s="960">
        <v>9.4700000000000006</v>
      </c>
      <c r="Q21" s="960">
        <v>6.27</v>
      </c>
      <c r="R21" s="960">
        <v>1827.5</v>
      </c>
      <c r="S21" s="960">
        <v>1203.9000000000001</v>
      </c>
      <c r="T21" s="960">
        <v>152.30000000000001</v>
      </c>
      <c r="U21" s="960">
        <v>100.4</v>
      </c>
      <c r="V21" s="960">
        <v>182.76000000000002</v>
      </c>
      <c r="W21" s="960">
        <v>120.48</v>
      </c>
      <c r="X21" s="960">
        <v>456.90000000000003</v>
      </c>
      <c r="Y21" s="960">
        <v>301.20000000000005</v>
      </c>
    </row>
    <row r="22" spans="1:28" x14ac:dyDescent="0.2">
      <c r="A22" s="958">
        <v>15</v>
      </c>
      <c r="B22" s="960">
        <v>6.28</v>
      </c>
      <c r="C22" s="960">
        <v>4.13</v>
      </c>
      <c r="D22" s="934"/>
      <c r="E22" s="968"/>
      <c r="F22" s="960">
        <v>3.77</v>
      </c>
      <c r="G22" s="960">
        <v>2.48</v>
      </c>
      <c r="H22" s="960">
        <v>5.0199999999999996</v>
      </c>
      <c r="I22" s="960">
        <v>3.3</v>
      </c>
      <c r="J22" s="960">
        <v>12.56</v>
      </c>
      <c r="K22" s="960">
        <v>8.26</v>
      </c>
      <c r="L22" s="960"/>
      <c r="M22" s="960"/>
      <c r="N22" s="960">
        <v>7.54</v>
      </c>
      <c r="O22" s="960">
        <v>4.96</v>
      </c>
      <c r="P22" s="960">
        <v>10.050000000000001</v>
      </c>
      <c r="Q22" s="960">
        <v>6.61</v>
      </c>
      <c r="R22" s="960">
        <v>1981.5</v>
      </c>
      <c r="S22" s="960">
        <v>1298.0999999999999</v>
      </c>
      <c r="T22" s="960">
        <v>165.2</v>
      </c>
      <c r="U22" s="960">
        <v>108.1</v>
      </c>
      <c r="V22" s="960">
        <v>198.23999999999998</v>
      </c>
      <c r="W22" s="960">
        <v>129.72</v>
      </c>
      <c r="X22" s="960">
        <v>495.59999999999997</v>
      </c>
      <c r="Y22" s="960">
        <v>324.29999999999995</v>
      </c>
    </row>
    <row r="23" spans="1:28" x14ac:dyDescent="0.2">
      <c r="A23" s="958">
        <v>16</v>
      </c>
      <c r="B23" s="960">
        <v>6.63</v>
      </c>
      <c r="C23" s="960">
        <v>4.34</v>
      </c>
      <c r="D23" s="934"/>
      <c r="E23" s="968"/>
      <c r="F23" s="960">
        <v>3.98</v>
      </c>
      <c r="G23" s="960">
        <v>2.6</v>
      </c>
      <c r="H23" s="960">
        <v>5.3</v>
      </c>
      <c r="I23" s="960">
        <v>3.47</v>
      </c>
      <c r="J23" s="960">
        <v>13.26</v>
      </c>
      <c r="K23" s="960">
        <v>8.68</v>
      </c>
      <c r="L23" s="960"/>
      <c r="M23" s="960"/>
      <c r="N23" s="960">
        <v>7.96</v>
      </c>
      <c r="O23" s="960">
        <v>5.21</v>
      </c>
      <c r="P23" s="960">
        <v>10.61</v>
      </c>
      <c r="Q23" s="960">
        <v>6.94</v>
      </c>
      <c r="R23" s="960">
        <v>2074.5</v>
      </c>
      <c r="S23" s="960">
        <v>1351.3</v>
      </c>
      <c r="T23" s="960">
        <v>172.8</v>
      </c>
      <c r="U23" s="960">
        <v>112.6</v>
      </c>
      <c r="V23" s="960">
        <v>207.36</v>
      </c>
      <c r="W23" s="960">
        <v>135.11999999999998</v>
      </c>
      <c r="X23" s="960">
        <v>518.40000000000009</v>
      </c>
      <c r="Y23" s="960">
        <v>337.79999999999995</v>
      </c>
    </row>
    <row r="24" spans="1:28" x14ac:dyDescent="0.2">
      <c r="A24" s="958">
        <v>17</v>
      </c>
      <c r="B24" s="960">
        <v>6.98</v>
      </c>
      <c r="C24" s="960">
        <v>4.55</v>
      </c>
      <c r="D24" s="934"/>
      <c r="E24" s="968"/>
      <c r="F24" s="960">
        <v>4.1900000000000004</v>
      </c>
      <c r="G24" s="960">
        <v>2.73</v>
      </c>
      <c r="H24" s="960">
        <v>5.58</v>
      </c>
      <c r="I24" s="960">
        <v>3.64</v>
      </c>
      <c r="J24" s="960">
        <v>13.96</v>
      </c>
      <c r="K24" s="960">
        <v>9.1</v>
      </c>
      <c r="L24" s="960"/>
      <c r="M24" s="960"/>
      <c r="N24" s="960">
        <v>8.3800000000000008</v>
      </c>
      <c r="O24" s="960">
        <v>5.46</v>
      </c>
      <c r="P24" s="960">
        <v>11.17</v>
      </c>
      <c r="Q24" s="960">
        <v>7.28</v>
      </c>
      <c r="R24" s="960">
        <v>2233.9</v>
      </c>
      <c r="S24" s="960">
        <v>1448.7</v>
      </c>
      <c r="T24" s="960">
        <v>186.2</v>
      </c>
      <c r="U24" s="960">
        <v>120.8</v>
      </c>
      <c r="V24" s="960">
        <v>223.43999999999997</v>
      </c>
      <c r="W24" s="960">
        <v>144.95999999999998</v>
      </c>
      <c r="X24" s="960">
        <v>558.59999999999991</v>
      </c>
      <c r="Y24" s="960">
        <v>362.4</v>
      </c>
    </row>
    <row r="25" spans="1:28" x14ac:dyDescent="0.2">
      <c r="A25" s="958">
        <v>18</v>
      </c>
      <c r="B25" s="960">
        <v>7.33</v>
      </c>
      <c r="C25" s="960">
        <v>4.75</v>
      </c>
      <c r="D25" s="934"/>
      <c r="E25" s="968"/>
      <c r="F25" s="960">
        <v>4.4000000000000004</v>
      </c>
      <c r="G25" s="960">
        <v>2.85</v>
      </c>
      <c r="H25" s="960">
        <v>5.86</v>
      </c>
      <c r="I25" s="960">
        <v>3.8</v>
      </c>
      <c r="J25" s="960">
        <v>14.66</v>
      </c>
      <c r="K25" s="960">
        <v>9.5</v>
      </c>
      <c r="L25" s="960"/>
      <c r="M25" s="960"/>
      <c r="N25" s="960">
        <v>8.8000000000000007</v>
      </c>
      <c r="O25" s="960">
        <v>5.7</v>
      </c>
      <c r="P25" s="960">
        <v>11.73</v>
      </c>
      <c r="Q25" s="960">
        <v>7.6</v>
      </c>
      <c r="R25" s="960">
        <v>2332.6</v>
      </c>
      <c r="S25" s="960">
        <v>1506.4</v>
      </c>
      <c r="T25" s="960">
        <v>194.4</v>
      </c>
      <c r="U25" s="960">
        <v>125.4</v>
      </c>
      <c r="V25" s="960">
        <v>233.28</v>
      </c>
      <c r="W25" s="960">
        <v>150.47999999999999</v>
      </c>
      <c r="X25" s="960">
        <v>583.20000000000005</v>
      </c>
      <c r="Y25" s="960">
        <v>376.20000000000005</v>
      </c>
    </row>
    <row r="26" spans="1:28" x14ac:dyDescent="0.2">
      <c r="A26" s="958">
        <v>19</v>
      </c>
      <c r="B26" s="960">
        <v>7.68</v>
      </c>
      <c r="C26" s="960">
        <v>4.96</v>
      </c>
      <c r="D26" s="934"/>
      <c r="E26" s="968"/>
      <c r="F26" s="960">
        <v>4.6100000000000003</v>
      </c>
      <c r="G26" s="960">
        <v>2.98</v>
      </c>
      <c r="H26" s="960">
        <v>6.14</v>
      </c>
      <c r="I26" s="960">
        <v>3.97</v>
      </c>
      <c r="J26" s="960">
        <v>15.36</v>
      </c>
      <c r="K26" s="960">
        <v>9.92</v>
      </c>
      <c r="L26" s="960"/>
      <c r="M26" s="960"/>
      <c r="N26" s="960">
        <v>9.2200000000000006</v>
      </c>
      <c r="O26" s="960">
        <v>5.95</v>
      </c>
      <c r="P26" s="960">
        <v>12.29</v>
      </c>
      <c r="Q26" s="960">
        <v>7.94</v>
      </c>
      <c r="R26" s="960">
        <v>2425.6999999999998</v>
      </c>
      <c r="S26" s="960">
        <v>1559.4</v>
      </c>
      <c r="T26" s="960">
        <v>202.1</v>
      </c>
      <c r="U26" s="960">
        <v>129.9</v>
      </c>
      <c r="V26" s="960">
        <v>242.51999999999998</v>
      </c>
      <c r="W26" s="960">
        <v>155.88</v>
      </c>
      <c r="X26" s="960">
        <v>606.29999999999995</v>
      </c>
      <c r="Y26" s="960">
        <v>389.70000000000005</v>
      </c>
    </row>
    <row r="27" spans="1:28" x14ac:dyDescent="0.2">
      <c r="A27" s="958">
        <v>20</v>
      </c>
      <c r="B27" s="960">
        <v>8.0299999999999994</v>
      </c>
      <c r="C27" s="960">
        <v>5.17</v>
      </c>
      <c r="D27" s="934"/>
      <c r="E27" s="968"/>
      <c r="F27" s="960">
        <v>4.82</v>
      </c>
      <c r="G27" s="960">
        <v>3.1</v>
      </c>
      <c r="H27" s="960">
        <v>6.42</v>
      </c>
      <c r="I27" s="960">
        <v>4.1399999999999997</v>
      </c>
      <c r="J27" s="960">
        <v>16.059999999999999</v>
      </c>
      <c r="K27" s="960">
        <v>10.34</v>
      </c>
      <c r="L27" s="960"/>
      <c r="M27" s="960"/>
      <c r="N27" s="960">
        <v>9.64</v>
      </c>
      <c r="O27" s="960">
        <v>6.2</v>
      </c>
      <c r="P27" s="960">
        <v>12.85</v>
      </c>
      <c r="Q27" s="960">
        <v>8.27</v>
      </c>
      <c r="R27" s="960">
        <v>2584</v>
      </c>
      <c r="S27" s="960">
        <v>1655.8</v>
      </c>
      <c r="T27" s="960">
        <v>215.3</v>
      </c>
      <c r="U27" s="960">
        <v>138</v>
      </c>
      <c r="V27" s="960">
        <v>258.36</v>
      </c>
      <c r="W27" s="960">
        <v>165.6</v>
      </c>
      <c r="X27" s="960">
        <v>645.90000000000009</v>
      </c>
      <c r="Y27" s="960">
        <v>414</v>
      </c>
    </row>
    <row r="28" spans="1:28" x14ac:dyDescent="0.2">
      <c r="A28" s="958">
        <v>21</v>
      </c>
      <c r="B28" s="960">
        <v>8.3800000000000008</v>
      </c>
      <c r="C28" s="960">
        <v>5.38</v>
      </c>
      <c r="D28" s="934"/>
      <c r="E28" s="968"/>
      <c r="F28" s="960">
        <v>5.03</v>
      </c>
      <c r="G28" s="960">
        <v>3.23</v>
      </c>
      <c r="H28" s="960">
        <v>6.7</v>
      </c>
      <c r="I28" s="960">
        <v>4.3</v>
      </c>
      <c r="J28" s="960">
        <v>16.760000000000002</v>
      </c>
      <c r="K28" s="960">
        <v>10.76</v>
      </c>
      <c r="L28" s="960"/>
      <c r="M28" s="960"/>
      <c r="N28" s="960">
        <v>10.06</v>
      </c>
      <c r="O28" s="960">
        <v>6.46</v>
      </c>
      <c r="P28" s="960">
        <v>13.41</v>
      </c>
      <c r="Q28" s="960">
        <v>8.61</v>
      </c>
      <c r="R28" s="960">
        <v>2682.5</v>
      </c>
      <c r="S28" s="960">
        <v>1714.5</v>
      </c>
      <c r="T28" s="960">
        <v>223.5</v>
      </c>
      <c r="U28" s="960">
        <v>142.9</v>
      </c>
      <c r="V28" s="960">
        <v>268.2</v>
      </c>
      <c r="W28" s="960">
        <v>171.48</v>
      </c>
      <c r="X28" s="960">
        <v>670.5</v>
      </c>
      <c r="Y28" s="960">
        <v>428.70000000000005</v>
      </c>
    </row>
    <row r="29" spans="1:28" x14ac:dyDescent="0.2">
      <c r="A29" s="958">
        <v>22</v>
      </c>
      <c r="B29" s="960">
        <v>8.73</v>
      </c>
      <c r="C29" s="960">
        <v>5.59</v>
      </c>
      <c r="D29" s="934"/>
      <c r="E29" s="968"/>
      <c r="F29" s="960">
        <v>5.24</v>
      </c>
      <c r="G29" s="960">
        <v>3.35</v>
      </c>
      <c r="H29" s="960">
        <v>6.98</v>
      </c>
      <c r="I29" s="960">
        <v>4.47</v>
      </c>
      <c r="J29" s="960">
        <v>17.46</v>
      </c>
      <c r="K29" s="960">
        <v>11.18</v>
      </c>
      <c r="L29" s="960"/>
      <c r="M29" s="960"/>
      <c r="N29" s="960">
        <v>10.48</v>
      </c>
      <c r="O29" s="960">
        <v>6.71</v>
      </c>
      <c r="P29" s="960">
        <v>13.97</v>
      </c>
      <c r="Q29" s="960">
        <v>8.94</v>
      </c>
      <c r="R29" s="960">
        <v>2777.8</v>
      </c>
      <c r="S29" s="960">
        <v>1768.9</v>
      </c>
      <c r="T29" s="960">
        <v>231.5</v>
      </c>
      <c r="U29" s="960">
        <v>147.5</v>
      </c>
      <c r="V29" s="960">
        <v>277.8</v>
      </c>
      <c r="W29" s="960">
        <v>177</v>
      </c>
      <c r="X29" s="960">
        <v>694.5</v>
      </c>
      <c r="Y29" s="960">
        <v>442.5</v>
      </c>
    </row>
    <row r="30" spans="1:28" x14ac:dyDescent="0.2">
      <c r="A30" s="958">
        <v>23</v>
      </c>
      <c r="B30" s="960">
        <v>9.08</v>
      </c>
      <c r="C30" s="960">
        <v>5.79</v>
      </c>
      <c r="D30" s="934"/>
      <c r="E30" s="968"/>
      <c r="F30" s="960">
        <v>5.45</v>
      </c>
      <c r="G30" s="960">
        <v>3.47</v>
      </c>
      <c r="H30" s="960">
        <v>7.26</v>
      </c>
      <c r="I30" s="960">
        <v>4.63</v>
      </c>
      <c r="J30" s="960">
        <v>18.16</v>
      </c>
      <c r="K30" s="960">
        <v>11.58</v>
      </c>
      <c r="L30" s="960"/>
      <c r="M30" s="960"/>
      <c r="N30" s="960">
        <v>10.9</v>
      </c>
      <c r="O30" s="960">
        <v>6.95</v>
      </c>
      <c r="P30" s="960">
        <v>14.53</v>
      </c>
      <c r="Q30" s="960">
        <v>9.26</v>
      </c>
      <c r="R30" s="960">
        <v>2898.6</v>
      </c>
      <c r="S30" s="960">
        <v>1839.6</v>
      </c>
      <c r="T30" s="960">
        <v>241.5</v>
      </c>
      <c r="U30" s="960">
        <v>153.19999999999999</v>
      </c>
      <c r="V30" s="960">
        <v>289.8</v>
      </c>
      <c r="W30" s="960">
        <v>183.83999999999997</v>
      </c>
      <c r="X30" s="960">
        <v>724.5</v>
      </c>
      <c r="Y30" s="960">
        <v>459.59999999999997</v>
      </c>
    </row>
    <row r="31" spans="1:28" x14ac:dyDescent="0.2">
      <c r="A31" s="958">
        <v>24</v>
      </c>
      <c r="B31" s="960">
        <v>9.43</v>
      </c>
      <c r="C31" s="960">
        <v>6</v>
      </c>
      <c r="D31" s="934"/>
      <c r="E31" s="968"/>
      <c r="F31" s="960">
        <v>5.66</v>
      </c>
      <c r="G31" s="960">
        <v>3.6</v>
      </c>
      <c r="H31" s="960">
        <v>7.54</v>
      </c>
      <c r="I31" s="960">
        <v>4.8</v>
      </c>
      <c r="J31" s="960">
        <v>18.86</v>
      </c>
      <c r="K31" s="960">
        <v>12</v>
      </c>
      <c r="L31" s="960"/>
      <c r="M31" s="960"/>
      <c r="N31" s="960">
        <v>11.32</v>
      </c>
      <c r="O31" s="960">
        <v>7.2</v>
      </c>
      <c r="P31" s="960">
        <v>15.09</v>
      </c>
      <c r="Q31" s="960">
        <v>9.6</v>
      </c>
      <c r="R31" s="960">
        <v>2998.3</v>
      </c>
      <c r="S31" s="960">
        <v>1899.5</v>
      </c>
      <c r="T31" s="960">
        <v>249.9</v>
      </c>
      <c r="U31" s="960">
        <v>158.30000000000001</v>
      </c>
      <c r="V31" s="960">
        <v>299.88</v>
      </c>
      <c r="W31" s="960">
        <v>189.96</v>
      </c>
      <c r="X31" s="960">
        <v>749.7</v>
      </c>
      <c r="Y31" s="960">
        <v>474.90000000000003</v>
      </c>
    </row>
    <row r="32" spans="1:28" x14ac:dyDescent="0.2">
      <c r="A32" s="958">
        <v>25</v>
      </c>
      <c r="B32" s="960">
        <v>9.7899999999999991</v>
      </c>
      <c r="C32" s="960">
        <v>6.21</v>
      </c>
      <c r="D32" s="934"/>
      <c r="E32" s="968"/>
      <c r="F32" s="960">
        <v>5.87</v>
      </c>
      <c r="G32" s="960">
        <v>3.73</v>
      </c>
      <c r="H32" s="960">
        <v>7.83</v>
      </c>
      <c r="I32" s="960">
        <v>4.97</v>
      </c>
      <c r="J32" s="960">
        <v>19.579999999999998</v>
      </c>
      <c r="K32" s="960">
        <v>12.42</v>
      </c>
      <c r="L32" s="960"/>
      <c r="M32" s="960"/>
      <c r="N32" s="960">
        <v>11.75</v>
      </c>
      <c r="O32" s="960">
        <v>7.45</v>
      </c>
      <c r="P32" s="960">
        <v>15.66</v>
      </c>
      <c r="Q32" s="960">
        <v>9.94</v>
      </c>
      <c r="R32" s="960">
        <v>3155.5</v>
      </c>
      <c r="S32" s="960">
        <v>1994.8</v>
      </c>
      <c r="T32" s="960">
        <v>262.89999999999998</v>
      </c>
      <c r="U32" s="960">
        <v>166.3</v>
      </c>
      <c r="V32" s="960">
        <v>315.47999999999996</v>
      </c>
      <c r="W32" s="960">
        <v>199.56</v>
      </c>
      <c r="X32" s="960">
        <v>788.69999999999993</v>
      </c>
      <c r="Y32" s="960">
        <v>498.90000000000003</v>
      </c>
    </row>
    <row r="33" spans="1:25" x14ac:dyDescent="0.2">
      <c r="A33" s="958">
        <v>26</v>
      </c>
      <c r="B33" s="960">
        <v>10.14</v>
      </c>
      <c r="C33" s="960">
        <v>6.42</v>
      </c>
      <c r="D33" s="934"/>
      <c r="E33" s="968"/>
      <c r="F33" s="960">
        <v>6.08</v>
      </c>
      <c r="G33" s="960">
        <v>3.85</v>
      </c>
      <c r="H33" s="960">
        <v>8.11</v>
      </c>
      <c r="I33" s="960">
        <v>5.14</v>
      </c>
      <c r="J33" s="960">
        <v>20.28</v>
      </c>
      <c r="K33" s="960">
        <v>12.84</v>
      </c>
      <c r="L33" s="960"/>
      <c r="M33" s="960"/>
      <c r="N33" s="960">
        <v>12.17</v>
      </c>
      <c r="O33" s="960">
        <v>7.7</v>
      </c>
      <c r="P33" s="960">
        <v>16.22</v>
      </c>
      <c r="Q33" s="960">
        <v>10.27</v>
      </c>
      <c r="R33" s="960">
        <v>3250.7</v>
      </c>
      <c r="S33" s="960">
        <v>2049</v>
      </c>
      <c r="T33" s="960">
        <v>271</v>
      </c>
      <c r="U33" s="960">
        <v>170.8</v>
      </c>
      <c r="V33" s="960">
        <v>325.2</v>
      </c>
      <c r="W33" s="960">
        <v>204.96</v>
      </c>
      <c r="X33" s="960">
        <v>813</v>
      </c>
      <c r="Y33" s="960">
        <v>512.40000000000009</v>
      </c>
    </row>
    <row r="34" spans="1:25" x14ac:dyDescent="0.2">
      <c r="A34" s="958">
        <v>27</v>
      </c>
      <c r="B34" s="960">
        <v>10.49</v>
      </c>
      <c r="C34" s="960">
        <v>6.63</v>
      </c>
      <c r="D34" s="934"/>
      <c r="E34" s="968"/>
      <c r="F34" s="960">
        <v>6.29</v>
      </c>
      <c r="G34" s="960">
        <v>3.98</v>
      </c>
      <c r="H34" s="960">
        <v>8.39</v>
      </c>
      <c r="I34" s="960">
        <v>5.3</v>
      </c>
      <c r="J34" s="960">
        <v>20.98</v>
      </c>
      <c r="K34" s="960">
        <v>13.26</v>
      </c>
      <c r="L34" s="960"/>
      <c r="M34" s="960"/>
      <c r="N34" s="960">
        <v>12.59</v>
      </c>
      <c r="O34" s="960">
        <v>7.96</v>
      </c>
      <c r="P34" s="960">
        <v>16.78</v>
      </c>
      <c r="Q34" s="960">
        <v>10.61</v>
      </c>
      <c r="R34" s="960">
        <v>3348.2</v>
      </c>
      <c r="S34" s="960">
        <v>2106.6</v>
      </c>
      <c r="T34" s="960">
        <v>279</v>
      </c>
      <c r="U34" s="960">
        <v>175.6</v>
      </c>
      <c r="V34" s="960">
        <v>334.8</v>
      </c>
      <c r="W34" s="960">
        <v>210.72</v>
      </c>
      <c r="X34" s="960">
        <v>837</v>
      </c>
      <c r="Y34" s="960">
        <v>526.79999999999995</v>
      </c>
    </row>
    <row r="35" spans="1:25" x14ac:dyDescent="0.2">
      <c r="A35" s="958">
        <v>28</v>
      </c>
      <c r="B35" s="960">
        <v>10.84</v>
      </c>
      <c r="C35" s="960">
        <v>6.83</v>
      </c>
      <c r="D35" s="934"/>
      <c r="E35" s="968"/>
      <c r="F35" s="960">
        <v>6.5</v>
      </c>
      <c r="G35" s="960">
        <v>4.0999999999999996</v>
      </c>
      <c r="H35" s="960">
        <v>8.67</v>
      </c>
      <c r="I35" s="960">
        <v>5.46</v>
      </c>
      <c r="J35" s="960">
        <v>21.68</v>
      </c>
      <c r="K35" s="960">
        <v>13.66</v>
      </c>
      <c r="L35" s="960"/>
      <c r="M35" s="960"/>
      <c r="N35" s="960">
        <v>13.01</v>
      </c>
      <c r="O35" s="960">
        <v>8.1999999999999993</v>
      </c>
      <c r="P35" s="960">
        <v>17.34</v>
      </c>
      <c r="Q35" s="960">
        <v>10.93</v>
      </c>
      <c r="R35" s="960">
        <v>3508.9</v>
      </c>
      <c r="S35" s="960">
        <v>2203</v>
      </c>
      <c r="T35" s="960">
        <v>292.39999999999998</v>
      </c>
      <c r="U35" s="960">
        <v>183.7</v>
      </c>
      <c r="V35" s="960">
        <v>350.87999999999994</v>
      </c>
      <c r="W35" s="960">
        <v>220.43999999999997</v>
      </c>
      <c r="X35" s="960">
        <v>877.19999999999993</v>
      </c>
      <c r="Y35" s="960">
        <v>551.09999999999991</v>
      </c>
    </row>
    <row r="36" spans="1:25" x14ac:dyDescent="0.2">
      <c r="A36" s="958">
        <v>29</v>
      </c>
      <c r="B36" s="960">
        <v>11.19</v>
      </c>
      <c r="C36" s="960">
        <v>7.04</v>
      </c>
      <c r="D36" s="934"/>
      <c r="E36" s="968"/>
      <c r="F36" s="960">
        <v>6.71</v>
      </c>
      <c r="G36" s="960">
        <v>4.22</v>
      </c>
      <c r="H36" s="960">
        <v>8.9499999999999993</v>
      </c>
      <c r="I36" s="960">
        <v>5.63</v>
      </c>
      <c r="J36" s="960">
        <v>22.38</v>
      </c>
      <c r="K36" s="960">
        <v>14.08</v>
      </c>
      <c r="L36" s="960"/>
      <c r="M36" s="960"/>
      <c r="N36" s="960">
        <v>13.43</v>
      </c>
      <c r="O36" s="960">
        <v>8.4499999999999993</v>
      </c>
      <c r="P36" s="960">
        <v>17.899999999999999</v>
      </c>
      <c r="Q36" s="960">
        <v>11.26</v>
      </c>
      <c r="R36" s="960">
        <v>3605.2</v>
      </c>
      <c r="S36" s="960">
        <v>2258.4</v>
      </c>
      <c r="T36" s="960">
        <v>300.5</v>
      </c>
      <c r="U36" s="960">
        <v>188.2</v>
      </c>
      <c r="V36" s="960">
        <v>360.59999999999997</v>
      </c>
      <c r="W36" s="960">
        <v>225.83999999999997</v>
      </c>
      <c r="X36" s="960">
        <v>901.5</v>
      </c>
      <c r="Y36" s="960">
        <v>564.59999999999991</v>
      </c>
    </row>
    <row r="37" spans="1:25" x14ac:dyDescent="0.2">
      <c r="A37" s="958">
        <v>30</v>
      </c>
      <c r="B37" s="960">
        <v>11.54</v>
      </c>
      <c r="C37" s="960">
        <v>7.25</v>
      </c>
      <c r="D37" s="934"/>
      <c r="E37" s="968"/>
      <c r="F37" s="960">
        <v>6.92</v>
      </c>
      <c r="G37" s="960">
        <v>4.3499999999999996</v>
      </c>
      <c r="H37" s="960">
        <v>9.23</v>
      </c>
      <c r="I37" s="960">
        <v>5.8</v>
      </c>
      <c r="J37" s="960">
        <v>23.08</v>
      </c>
      <c r="K37" s="960">
        <v>14.5</v>
      </c>
      <c r="L37" s="960"/>
      <c r="M37" s="960"/>
      <c r="N37" s="960">
        <v>13.85</v>
      </c>
      <c r="O37" s="960">
        <v>8.6999999999999993</v>
      </c>
      <c r="P37" s="960">
        <v>18.46</v>
      </c>
      <c r="Q37" s="960">
        <v>11.6</v>
      </c>
      <c r="R37" s="960">
        <v>3765.8</v>
      </c>
      <c r="S37" s="960">
        <v>2354.6</v>
      </c>
      <c r="T37" s="960">
        <v>313.8</v>
      </c>
      <c r="U37" s="960">
        <v>196.3</v>
      </c>
      <c r="V37" s="960">
        <v>376.56</v>
      </c>
      <c r="W37" s="960">
        <v>235.56</v>
      </c>
      <c r="X37" s="960">
        <v>941.40000000000009</v>
      </c>
      <c r="Y37" s="960">
        <v>588.90000000000009</v>
      </c>
    </row>
    <row r="38" spans="1:25" x14ac:dyDescent="0.2">
      <c r="A38" s="958">
        <v>31</v>
      </c>
      <c r="B38" s="960">
        <v>11.89</v>
      </c>
      <c r="C38" s="960">
        <v>7.46</v>
      </c>
      <c r="D38" s="934"/>
      <c r="E38" s="968"/>
      <c r="F38" s="960">
        <v>7.13</v>
      </c>
      <c r="G38" s="960">
        <v>4.4800000000000004</v>
      </c>
      <c r="H38" s="960">
        <v>9.51</v>
      </c>
      <c r="I38" s="960">
        <v>5.97</v>
      </c>
      <c r="J38" s="960">
        <v>23.78</v>
      </c>
      <c r="K38" s="960">
        <v>14.92</v>
      </c>
      <c r="L38" s="960"/>
      <c r="M38" s="960"/>
      <c r="N38" s="960">
        <v>14.27</v>
      </c>
      <c r="O38" s="960">
        <v>8.9499999999999993</v>
      </c>
      <c r="P38" s="960">
        <v>19.02</v>
      </c>
      <c r="Q38" s="960">
        <v>11.94</v>
      </c>
      <c r="R38" s="960">
        <v>3859.9</v>
      </c>
      <c r="S38" s="960">
        <v>2410</v>
      </c>
      <c r="T38" s="960">
        <v>321.7</v>
      </c>
      <c r="U38" s="960">
        <v>200.7</v>
      </c>
      <c r="V38" s="960">
        <v>386.03999999999996</v>
      </c>
      <c r="W38" s="960">
        <v>240.83999999999997</v>
      </c>
      <c r="X38" s="960">
        <v>965.09999999999991</v>
      </c>
      <c r="Y38" s="960">
        <v>602.09999999999991</v>
      </c>
    </row>
    <row r="39" spans="1:25" x14ac:dyDescent="0.2">
      <c r="A39" s="958">
        <v>32</v>
      </c>
      <c r="B39" s="960">
        <v>12.24</v>
      </c>
      <c r="C39" s="960">
        <v>7.67</v>
      </c>
      <c r="D39" s="934"/>
      <c r="E39" s="968"/>
      <c r="F39" s="960">
        <v>7.34</v>
      </c>
      <c r="G39" s="960">
        <v>4.5999999999999996</v>
      </c>
      <c r="H39" s="960">
        <v>9.7899999999999991</v>
      </c>
      <c r="I39" s="960">
        <v>6.14</v>
      </c>
      <c r="J39" s="960">
        <v>24.48</v>
      </c>
      <c r="K39" s="960">
        <v>15.34</v>
      </c>
      <c r="L39" s="960"/>
      <c r="M39" s="960"/>
      <c r="N39" s="960">
        <v>14.69</v>
      </c>
      <c r="O39" s="960">
        <v>9.1999999999999993</v>
      </c>
      <c r="P39" s="960">
        <v>19.579999999999998</v>
      </c>
      <c r="Q39" s="960">
        <v>12.27</v>
      </c>
      <c r="R39" s="960">
        <v>3954.1</v>
      </c>
      <c r="S39" s="960">
        <v>2464.3000000000002</v>
      </c>
      <c r="T39" s="960">
        <v>329.5</v>
      </c>
      <c r="U39" s="960">
        <v>205.3</v>
      </c>
      <c r="V39" s="960">
        <v>395.4</v>
      </c>
      <c r="W39" s="960">
        <v>246.36</v>
      </c>
      <c r="X39" s="960">
        <v>988.5</v>
      </c>
      <c r="Y39" s="960">
        <v>615.90000000000009</v>
      </c>
    </row>
    <row r="40" spans="1:25" x14ac:dyDescent="0.2">
      <c r="A40" s="958">
        <v>33</v>
      </c>
      <c r="B40" s="960">
        <v>12.59</v>
      </c>
      <c r="C40" s="960">
        <v>7.87</v>
      </c>
      <c r="D40" s="934"/>
      <c r="E40" s="968"/>
      <c r="F40" s="960">
        <v>7.55</v>
      </c>
      <c r="G40" s="960">
        <v>4.72</v>
      </c>
      <c r="H40" s="960">
        <v>10.07</v>
      </c>
      <c r="I40" s="960">
        <v>6.3</v>
      </c>
      <c r="J40" s="960">
        <v>25.18</v>
      </c>
      <c r="K40" s="960">
        <v>15.74</v>
      </c>
      <c r="L40" s="960"/>
      <c r="M40" s="960"/>
      <c r="N40" s="960">
        <v>15.11</v>
      </c>
      <c r="O40" s="960">
        <v>9.44</v>
      </c>
      <c r="P40" s="960">
        <v>20.14</v>
      </c>
      <c r="Q40" s="960">
        <v>12.59</v>
      </c>
      <c r="R40" s="960">
        <v>4079.2</v>
      </c>
      <c r="S40" s="960">
        <v>2538.6</v>
      </c>
      <c r="T40" s="960">
        <v>340</v>
      </c>
      <c r="U40" s="960">
        <v>211.5</v>
      </c>
      <c r="V40" s="960">
        <v>408</v>
      </c>
      <c r="W40" s="960">
        <v>253.79999999999998</v>
      </c>
      <c r="X40" s="960">
        <v>1020</v>
      </c>
      <c r="Y40" s="960">
        <v>634.5</v>
      </c>
    </row>
    <row r="41" spans="1:25" x14ac:dyDescent="0.2">
      <c r="A41" s="958">
        <v>34</v>
      </c>
      <c r="B41" s="960">
        <v>12.94</v>
      </c>
      <c r="C41" s="960">
        <v>8.08</v>
      </c>
      <c r="D41" s="934"/>
      <c r="E41" s="968"/>
      <c r="F41" s="960">
        <v>7.76</v>
      </c>
      <c r="G41" s="960">
        <v>4.8499999999999996</v>
      </c>
      <c r="H41" s="960">
        <v>10.35</v>
      </c>
      <c r="I41" s="960">
        <v>6.46</v>
      </c>
      <c r="J41" s="960">
        <v>25.88</v>
      </c>
      <c r="K41" s="960">
        <v>16.16</v>
      </c>
      <c r="L41" s="960"/>
      <c r="M41" s="960"/>
      <c r="N41" s="960">
        <v>15.53</v>
      </c>
      <c r="O41" s="960">
        <v>9.6999999999999993</v>
      </c>
      <c r="P41" s="960">
        <v>20.7</v>
      </c>
      <c r="Q41" s="960">
        <v>12.93</v>
      </c>
      <c r="R41" s="960">
        <v>4175.6000000000004</v>
      </c>
      <c r="S41" s="960">
        <v>2596.3000000000002</v>
      </c>
      <c r="T41" s="960">
        <v>348</v>
      </c>
      <c r="U41" s="960">
        <v>216.4</v>
      </c>
      <c r="V41" s="960">
        <v>417.59999999999997</v>
      </c>
      <c r="W41" s="960">
        <v>259.68</v>
      </c>
      <c r="X41" s="960">
        <v>1044</v>
      </c>
      <c r="Y41" s="960">
        <v>649.20000000000005</v>
      </c>
    </row>
    <row r="42" spans="1:25" x14ac:dyDescent="0.2">
      <c r="A42" s="958">
        <v>35</v>
      </c>
      <c r="B42" s="960">
        <v>13.3</v>
      </c>
      <c r="C42" s="960">
        <v>8.2899999999999991</v>
      </c>
      <c r="D42" s="934"/>
      <c r="E42" s="968"/>
      <c r="F42" s="960">
        <v>7.98</v>
      </c>
      <c r="G42" s="960">
        <v>4.97</v>
      </c>
      <c r="H42" s="960">
        <v>10.64</v>
      </c>
      <c r="I42" s="960">
        <v>6.63</v>
      </c>
      <c r="J42" s="960">
        <v>26.6</v>
      </c>
      <c r="K42" s="960">
        <v>16.579999999999998</v>
      </c>
      <c r="L42" s="960"/>
      <c r="M42" s="960"/>
      <c r="N42" s="960">
        <v>15.96</v>
      </c>
      <c r="O42" s="960">
        <v>9.9499999999999993</v>
      </c>
      <c r="P42" s="960">
        <v>21.28</v>
      </c>
      <c r="Q42" s="960">
        <v>13.26</v>
      </c>
      <c r="R42" s="960">
        <v>4335.1000000000004</v>
      </c>
      <c r="S42" s="960">
        <v>2691.5</v>
      </c>
      <c r="T42" s="960">
        <v>361.3</v>
      </c>
      <c r="U42" s="960">
        <v>224.4</v>
      </c>
      <c r="V42" s="960">
        <v>433.56</v>
      </c>
      <c r="W42" s="960">
        <v>269.27999999999997</v>
      </c>
      <c r="X42" s="960">
        <v>1083.9000000000001</v>
      </c>
      <c r="Y42" s="960">
        <v>673.2</v>
      </c>
    </row>
    <row r="43" spans="1:25" x14ac:dyDescent="0.2">
      <c r="A43" s="958">
        <v>36</v>
      </c>
      <c r="B43" s="960">
        <v>13.65</v>
      </c>
      <c r="C43" s="960">
        <v>8.5</v>
      </c>
      <c r="D43" s="934"/>
      <c r="E43" s="968"/>
      <c r="F43" s="960">
        <v>8.19</v>
      </c>
      <c r="G43" s="960">
        <v>5.0999999999999996</v>
      </c>
      <c r="H43" s="960">
        <v>10.92</v>
      </c>
      <c r="I43" s="960">
        <v>6.8</v>
      </c>
      <c r="J43" s="960">
        <v>27.3</v>
      </c>
      <c r="K43" s="960">
        <v>17</v>
      </c>
      <c r="L43" s="960"/>
      <c r="M43" s="960"/>
      <c r="N43" s="960">
        <v>16.38</v>
      </c>
      <c r="O43" s="960">
        <v>10.199999999999999</v>
      </c>
      <c r="P43" s="960">
        <v>21.84</v>
      </c>
      <c r="Q43" s="960">
        <v>13.6</v>
      </c>
      <c r="R43" s="960">
        <v>4445.8</v>
      </c>
      <c r="S43" s="960">
        <v>2755.7</v>
      </c>
      <c r="T43" s="960">
        <v>370.4</v>
      </c>
      <c r="U43" s="960">
        <v>229.5</v>
      </c>
      <c r="V43" s="960">
        <v>444.47999999999996</v>
      </c>
      <c r="W43" s="960">
        <v>275.39999999999998</v>
      </c>
      <c r="X43" s="960">
        <v>1111.1999999999998</v>
      </c>
      <c r="Y43" s="960">
        <v>688.5</v>
      </c>
    </row>
    <row r="44" spans="1:25" x14ac:dyDescent="0.2">
      <c r="A44" s="958">
        <v>37</v>
      </c>
      <c r="B44" s="960">
        <v>14</v>
      </c>
      <c r="C44" s="960">
        <v>8.7100000000000009</v>
      </c>
      <c r="D44" s="934"/>
      <c r="E44" s="968"/>
      <c r="F44" s="960">
        <v>8.4</v>
      </c>
      <c r="G44" s="960">
        <v>5.23</v>
      </c>
      <c r="H44" s="960">
        <v>11.2</v>
      </c>
      <c r="I44" s="960">
        <v>6.97</v>
      </c>
      <c r="J44" s="960">
        <v>28</v>
      </c>
      <c r="K44" s="960">
        <v>17.420000000000002</v>
      </c>
      <c r="L44" s="960"/>
      <c r="M44" s="960"/>
      <c r="N44" s="960">
        <v>16.8</v>
      </c>
      <c r="O44" s="960">
        <v>10.45</v>
      </c>
      <c r="P44" s="960">
        <v>22.4</v>
      </c>
      <c r="Q44" s="960">
        <v>13.94</v>
      </c>
      <c r="R44" s="960">
        <v>4557.7</v>
      </c>
      <c r="S44" s="960">
        <v>2822.2</v>
      </c>
      <c r="T44" s="960">
        <v>379.7</v>
      </c>
      <c r="U44" s="960">
        <v>235.1</v>
      </c>
      <c r="V44" s="960">
        <v>455.64</v>
      </c>
      <c r="W44" s="960">
        <v>282.12</v>
      </c>
      <c r="X44" s="960">
        <v>1139.0999999999999</v>
      </c>
      <c r="Y44" s="960">
        <v>705.3</v>
      </c>
    </row>
    <row r="45" spans="1:25" x14ac:dyDescent="0.2">
      <c r="A45" s="958">
        <v>38</v>
      </c>
      <c r="B45" s="960">
        <v>14.35</v>
      </c>
      <c r="C45" s="960">
        <v>8.91</v>
      </c>
      <c r="D45" s="934"/>
      <c r="E45" s="968"/>
      <c r="F45" s="960">
        <v>8.61</v>
      </c>
      <c r="G45" s="960">
        <v>5.35</v>
      </c>
      <c r="H45" s="960">
        <v>11.48</v>
      </c>
      <c r="I45" s="960">
        <v>7.13</v>
      </c>
      <c r="J45" s="960">
        <v>28.7</v>
      </c>
      <c r="K45" s="960">
        <v>17.82</v>
      </c>
      <c r="L45" s="960"/>
      <c r="M45" s="960"/>
      <c r="N45" s="960">
        <v>17.22</v>
      </c>
      <c r="O45" s="960">
        <v>10.69</v>
      </c>
      <c r="P45" s="960">
        <v>22.96</v>
      </c>
      <c r="Q45" s="960">
        <v>14.26</v>
      </c>
      <c r="R45" s="960">
        <v>4670.7</v>
      </c>
      <c r="S45" s="960">
        <v>2888.6</v>
      </c>
      <c r="T45" s="960">
        <v>389.2</v>
      </c>
      <c r="U45" s="960">
        <v>240.7</v>
      </c>
      <c r="V45" s="960">
        <v>467.03999999999996</v>
      </c>
      <c r="W45" s="960">
        <v>288.83999999999997</v>
      </c>
      <c r="X45" s="960">
        <v>1167.5999999999999</v>
      </c>
      <c r="Y45" s="960">
        <v>722.09999999999991</v>
      </c>
    </row>
    <row r="46" spans="1:25" x14ac:dyDescent="0.2">
      <c r="A46" s="958">
        <v>39</v>
      </c>
      <c r="B46" s="960">
        <v>14.7</v>
      </c>
      <c r="C46" s="960">
        <v>9.1199999999999992</v>
      </c>
      <c r="D46" s="934"/>
      <c r="E46" s="968"/>
      <c r="F46" s="960">
        <v>8.82</v>
      </c>
      <c r="G46" s="960">
        <v>5.47</v>
      </c>
      <c r="H46" s="960">
        <v>11.76</v>
      </c>
      <c r="I46" s="960">
        <v>7.3</v>
      </c>
      <c r="J46" s="960">
        <v>29.4</v>
      </c>
      <c r="K46" s="960">
        <v>18.239999999999998</v>
      </c>
      <c r="L46" s="960"/>
      <c r="M46" s="960"/>
      <c r="N46" s="960">
        <v>17.64</v>
      </c>
      <c r="O46" s="960">
        <v>10.94</v>
      </c>
      <c r="P46" s="960">
        <v>23.52</v>
      </c>
      <c r="Q46" s="960">
        <v>14.59</v>
      </c>
      <c r="R46" s="960">
        <v>4778.2</v>
      </c>
      <c r="S46" s="960">
        <v>2951.7</v>
      </c>
      <c r="T46" s="960">
        <v>398.1</v>
      </c>
      <c r="U46" s="960">
        <v>246</v>
      </c>
      <c r="V46" s="960">
        <v>477.72</v>
      </c>
      <c r="W46" s="960">
        <v>295.2</v>
      </c>
      <c r="X46" s="960">
        <v>1194.3000000000002</v>
      </c>
      <c r="Y46" s="960">
        <v>738</v>
      </c>
    </row>
    <row r="47" spans="1:25" x14ac:dyDescent="0.2">
      <c r="A47" s="958">
        <v>40</v>
      </c>
      <c r="B47" s="960">
        <v>15.05</v>
      </c>
      <c r="C47" s="960">
        <v>9.33</v>
      </c>
      <c r="D47" s="934"/>
      <c r="E47" s="968"/>
      <c r="F47" s="960">
        <v>9.0299999999999994</v>
      </c>
      <c r="G47" s="960">
        <v>5.6</v>
      </c>
      <c r="H47" s="960">
        <v>12.04</v>
      </c>
      <c r="I47" s="960">
        <v>7.46</v>
      </c>
      <c r="J47" s="960">
        <v>30.1</v>
      </c>
      <c r="K47" s="960">
        <v>18.66</v>
      </c>
      <c r="L47" s="960"/>
      <c r="M47" s="960"/>
      <c r="N47" s="960">
        <v>18.059999999999999</v>
      </c>
      <c r="O47" s="960">
        <v>11.2</v>
      </c>
      <c r="P47" s="960">
        <v>24.08</v>
      </c>
      <c r="Q47" s="960">
        <v>14.93</v>
      </c>
      <c r="R47" s="960">
        <v>4890</v>
      </c>
      <c r="S47" s="960">
        <v>3018.2</v>
      </c>
      <c r="T47" s="960">
        <v>407.4</v>
      </c>
      <c r="U47" s="960">
        <v>251.5</v>
      </c>
      <c r="V47" s="960">
        <v>488.87999999999994</v>
      </c>
      <c r="W47" s="960">
        <v>301.8</v>
      </c>
      <c r="X47" s="960">
        <v>1222.1999999999998</v>
      </c>
      <c r="Y47" s="960">
        <v>754.5</v>
      </c>
    </row>
    <row r="48" spans="1:25" x14ac:dyDescent="0.2">
      <c r="A48" s="958">
        <v>41</v>
      </c>
      <c r="B48" s="960">
        <v>15.4</v>
      </c>
      <c r="C48" s="960">
        <v>9.5399999999999991</v>
      </c>
      <c r="D48" s="934"/>
      <c r="E48" s="968"/>
      <c r="F48" s="960">
        <v>9.24</v>
      </c>
      <c r="G48" s="960">
        <v>5.72</v>
      </c>
      <c r="H48" s="960">
        <v>12.32</v>
      </c>
      <c r="I48" s="960">
        <v>7.63</v>
      </c>
      <c r="J48" s="960">
        <v>30.8</v>
      </c>
      <c r="K48" s="960">
        <v>19.079999999999998</v>
      </c>
      <c r="L48" s="960"/>
      <c r="M48" s="960"/>
      <c r="N48" s="960">
        <v>18.48</v>
      </c>
      <c r="O48" s="960">
        <v>11.45</v>
      </c>
      <c r="P48" s="960">
        <v>24.64</v>
      </c>
      <c r="Q48" s="960">
        <v>15.26</v>
      </c>
      <c r="R48" s="960">
        <v>4998.6000000000004</v>
      </c>
      <c r="S48" s="960">
        <v>3083.6</v>
      </c>
      <c r="T48" s="960">
        <v>416.5</v>
      </c>
      <c r="U48" s="960">
        <v>256.89999999999998</v>
      </c>
      <c r="V48" s="960">
        <v>499.79999999999995</v>
      </c>
      <c r="W48" s="960">
        <v>308.27999999999997</v>
      </c>
      <c r="X48" s="960">
        <v>1249.5</v>
      </c>
      <c r="Y48" s="960">
        <v>770.69999999999993</v>
      </c>
    </row>
    <row r="49" spans="1:25" x14ac:dyDescent="0.2">
      <c r="A49" s="958">
        <v>42</v>
      </c>
      <c r="B49" s="960">
        <v>15.74</v>
      </c>
      <c r="C49" s="960">
        <v>9.74</v>
      </c>
      <c r="D49" s="934"/>
      <c r="E49" s="968"/>
      <c r="F49" s="960">
        <v>9.44</v>
      </c>
      <c r="G49" s="960">
        <v>5.84</v>
      </c>
      <c r="H49" s="960">
        <v>12.59</v>
      </c>
      <c r="I49" s="960">
        <v>7.79</v>
      </c>
      <c r="J49" s="960">
        <v>31.48</v>
      </c>
      <c r="K49" s="960">
        <v>19.48</v>
      </c>
      <c r="L49" s="960"/>
      <c r="M49" s="960"/>
      <c r="N49" s="960">
        <v>18.89</v>
      </c>
      <c r="O49" s="960">
        <v>11.69</v>
      </c>
      <c r="P49" s="960">
        <v>25.18</v>
      </c>
      <c r="Q49" s="960">
        <v>15.58</v>
      </c>
      <c r="R49" s="960">
        <v>5114.8</v>
      </c>
      <c r="S49" s="960">
        <v>3148.9</v>
      </c>
      <c r="T49" s="960">
        <v>426.1</v>
      </c>
      <c r="U49" s="960">
        <v>262.39999999999998</v>
      </c>
      <c r="V49" s="960">
        <v>511.32</v>
      </c>
      <c r="W49" s="960">
        <v>314.87999999999994</v>
      </c>
      <c r="X49" s="960">
        <v>1278.3000000000002</v>
      </c>
      <c r="Y49" s="960">
        <v>787.19999999999993</v>
      </c>
    </row>
    <row r="50" spans="1:25" x14ac:dyDescent="0.2">
      <c r="A50" s="958">
        <v>43</v>
      </c>
      <c r="B50" s="960">
        <v>16.09</v>
      </c>
      <c r="C50" s="960">
        <v>9.9499999999999993</v>
      </c>
      <c r="D50" s="934"/>
      <c r="E50" s="968"/>
      <c r="F50" s="960">
        <v>9.65</v>
      </c>
      <c r="G50" s="960">
        <v>5.97</v>
      </c>
      <c r="H50" s="960">
        <v>12.87</v>
      </c>
      <c r="I50" s="960">
        <v>7.96</v>
      </c>
      <c r="J50" s="960">
        <v>32.18</v>
      </c>
      <c r="K50" s="960">
        <v>19.899999999999999</v>
      </c>
      <c r="L50" s="960"/>
      <c r="M50" s="960"/>
      <c r="N50" s="960">
        <v>19.309999999999999</v>
      </c>
      <c r="O50" s="960">
        <v>11.94</v>
      </c>
      <c r="P50" s="960">
        <v>25.74</v>
      </c>
      <c r="Q50" s="960">
        <v>15.92</v>
      </c>
      <c r="R50" s="960">
        <v>5226.6000000000004</v>
      </c>
      <c r="S50" s="960">
        <v>3218.6</v>
      </c>
      <c r="T50" s="960">
        <v>435.6</v>
      </c>
      <c r="U50" s="960">
        <v>268.3</v>
      </c>
      <c r="V50" s="960">
        <v>522.72</v>
      </c>
      <c r="W50" s="960">
        <v>321.95999999999998</v>
      </c>
      <c r="X50" s="960">
        <v>1306.8000000000002</v>
      </c>
      <c r="Y50" s="960">
        <v>804.90000000000009</v>
      </c>
    </row>
    <row r="51" spans="1:25" x14ac:dyDescent="0.2">
      <c r="A51" s="958">
        <v>44</v>
      </c>
      <c r="B51" s="960">
        <v>16.440000000000001</v>
      </c>
      <c r="C51" s="960">
        <v>10.15</v>
      </c>
      <c r="D51" s="934"/>
      <c r="E51" s="968"/>
      <c r="F51" s="960">
        <v>9.86</v>
      </c>
      <c r="G51" s="960">
        <v>6.09</v>
      </c>
      <c r="H51" s="960">
        <v>13.15</v>
      </c>
      <c r="I51" s="960">
        <v>8.1199999999999992</v>
      </c>
      <c r="J51" s="960">
        <v>32.880000000000003</v>
      </c>
      <c r="K51" s="960">
        <v>20.3</v>
      </c>
      <c r="L51" s="960"/>
      <c r="M51" s="960"/>
      <c r="N51" s="960">
        <v>19.73</v>
      </c>
      <c r="O51" s="960">
        <v>12.18</v>
      </c>
      <c r="P51" s="960">
        <v>26.3</v>
      </c>
      <c r="Q51" s="960">
        <v>16.239999999999998</v>
      </c>
      <c r="R51" s="960">
        <v>5343</v>
      </c>
      <c r="S51" s="960">
        <v>3282.9</v>
      </c>
      <c r="T51" s="960">
        <v>445.2</v>
      </c>
      <c r="U51" s="960">
        <v>273.60000000000002</v>
      </c>
      <c r="V51" s="960">
        <v>534.24</v>
      </c>
      <c r="W51" s="960">
        <v>328.32</v>
      </c>
      <c r="X51" s="960">
        <v>1335.6</v>
      </c>
      <c r="Y51" s="960">
        <v>820.80000000000007</v>
      </c>
    </row>
    <row r="52" spans="1:25" x14ac:dyDescent="0.2">
      <c r="A52" s="958">
        <v>45</v>
      </c>
      <c r="B52" s="960">
        <v>16.79</v>
      </c>
      <c r="C52" s="960">
        <v>10.36</v>
      </c>
      <c r="D52" s="934"/>
      <c r="E52" s="968"/>
      <c r="F52" s="960">
        <v>10.07</v>
      </c>
      <c r="G52" s="960">
        <v>6.22</v>
      </c>
      <c r="H52" s="960">
        <v>13.43</v>
      </c>
      <c r="I52" s="960">
        <v>8.2899999999999991</v>
      </c>
      <c r="J52" s="960">
        <v>33.58</v>
      </c>
      <c r="K52" s="960">
        <v>20.72</v>
      </c>
      <c r="L52" s="960"/>
      <c r="M52" s="960"/>
      <c r="N52" s="960">
        <v>20.149999999999999</v>
      </c>
      <c r="O52" s="960">
        <v>12.43</v>
      </c>
      <c r="P52" s="960">
        <v>26.86</v>
      </c>
      <c r="Q52" s="960">
        <v>16.579999999999998</v>
      </c>
      <c r="R52" s="960">
        <v>5454.9</v>
      </c>
      <c r="S52" s="960">
        <v>3352.6</v>
      </c>
      <c r="T52" s="960">
        <v>454.5</v>
      </c>
      <c r="U52" s="960">
        <v>279.5</v>
      </c>
      <c r="V52" s="960">
        <v>545.4</v>
      </c>
      <c r="W52" s="960">
        <v>335.4</v>
      </c>
      <c r="X52" s="960">
        <v>1363.5</v>
      </c>
      <c r="Y52" s="960">
        <v>838.5</v>
      </c>
    </row>
    <row r="53" spans="1:25" x14ac:dyDescent="0.2">
      <c r="A53" s="958">
        <v>46</v>
      </c>
      <c r="B53" s="960">
        <v>17.13</v>
      </c>
      <c r="C53" s="960">
        <v>10.57</v>
      </c>
      <c r="D53" s="934"/>
      <c r="E53" s="968"/>
      <c r="F53" s="960">
        <v>10.28</v>
      </c>
      <c r="G53" s="960">
        <v>6.34</v>
      </c>
      <c r="H53" s="960">
        <v>13.7</v>
      </c>
      <c r="I53" s="960">
        <v>8.4600000000000009</v>
      </c>
      <c r="J53" s="960">
        <v>34.26</v>
      </c>
      <c r="K53" s="960">
        <v>21.14</v>
      </c>
      <c r="L53" s="960"/>
      <c r="M53" s="960"/>
      <c r="N53" s="960">
        <v>20.56</v>
      </c>
      <c r="O53" s="960">
        <v>12.68</v>
      </c>
      <c r="P53" s="960">
        <v>27.41</v>
      </c>
      <c r="Q53" s="960">
        <v>16.91</v>
      </c>
      <c r="R53" s="960">
        <v>5566.6</v>
      </c>
      <c r="S53" s="960">
        <v>3416.8</v>
      </c>
      <c r="T53" s="960">
        <v>463.8</v>
      </c>
      <c r="U53" s="960">
        <v>284.8</v>
      </c>
      <c r="V53" s="960">
        <v>556.55999999999995</v>
      </c>
      <c r="W53" s="960">
        <v>341.76</v>
      </c>
      <c r="X53" s="960">
        <v>1391.4</v>
      </c>
      <c r="Y53" s="960">
        <v>854.40000000000009</v>
      </c>
    </row>
    <row r="54" spans="1:25" x14ac:dyDescent="0.2">
      <c r="A54" s="958">
        <v>47</v>
      </c>
      <c r="B54" s="960">
        <v>17.48</v>
      </c>
      <c r="C54" s="960">
        <v>10.77</v>
      </c>
      <c r="D54" s="934"/>
      <c r="E54" s="968"/>
      <c r="F54" s="960">
        <v>10.49</v>
      </c>
      <c r="G54" s="960">
        <v>6.46</v>
      </c>
      <c r="H54" s="960">
        <v>13.98</v>
      </c>
      <c r="I54" s="960">
        <v>8.6199999999999992</v>
      </c>
      <c r="J54" s="960">
        <v>34.96</v>
      </c>
      <c r="K54" s="960">
        <v>21.54</v>
      </c>
      <c r="L54" s="960"/>
      <c r="M54" s="960"/>
      <c r="N54" s="960">
        <v>20.98</v>
      </c>
      <c r="O54" s="960">
        <v>12.92</v>
      </c>
      <c r="P54" s="960">
        <v>27.97</v>
      </c>
      <c r="Q54" s="960">
        <v>17.23</v>
      </c>
      <c r="R54" s="960">
        <v>5683.1</v>
      </c>
      <c r="S54" s="960">
        <v>3485.5</v>
      </c>
      <c r="T54" s="960">
        <v>473.5</v>
      </c>
      <c r="U54" s="960">
        <v>290.5</v>
      </c>
      <c r="V54" s="960">
        <v>568.19999999999993</v>
      </c>
      <c r="W54" s="960">
        <v>348.59999999999997</v>
      </c>
      <c r="X54" s="960">
        <v>1420.5</v>
      </c>
      <c r="Y54" s="960">
        <v>871.5</v>
      </c>
    </row>
    <row r="55" spans="1:25" x14ac:dyDescent="0.2">
      <c r="A55" s="958">
        <v>48</v>
      </c>
      <c r="B55" s="960">
        <v>17.829999999999998</v>
      </c>
      <c r="C55" s="960">
        <v>10.98</v>
      </c>
      <c r="D55" s="934"/>
      <c r="E55" s="968"/>
      <c r="F55" s="960">
        <v>10.7</v>
      </c>
      <c r="G55" s="960">
        <v>6.59</v>
      </c>
      <c r="H55" s="960">
        <v>14.26</v>
      </c>
      <c r="I55" s="960">
        <v>8.7799999999999994</v>
      </c>
      <c r="J55" s="960">
        <v>35.659999999999997</v>
      </c>
      <c r="K55" s="960">
        <v>21.96</v>
      </c>
      <c r="L55" s="960"/>
      <c r="M55" s="960"/>
      <c r="N55" s="960">
        <v>21.4</v>
      </c>
      <c r="O55" s="960">
        <v>13.18</v>
      </c>
      <c r="P55" s="960">
        <v>28.53</v>
      </c>
      <c r="Q55" s="960">
        <v>17.57</v>
      </c>
      <c r="R55" s="960">
        <v>5794.9</v>
      </c>
      <c r="S55" s="960">
        <v>3550.9</v>
      </c>
      <c r="T55" s="960">
        <v>482.8</v>
      </c>
      <c r="U55" s="960">
        <v>295.89999999999998</v>
      </c>
      <c r="V55" s="960">
        <v>579.36</v>
      </c>
      <c r="W55" s="960">
        <v>355.08</v>
      </c>
      <c r="X55" s="960">
        <v>1448.4</v>
      </c>
      <c r="Y55" s="960">
        <v>887.69999999999993</v>
      </c>
    </row>
    <row r="56" spans="1:25" x14ac:dyDescent="0.2">
      <c r="A56" s="958">
        <v>49</v>
      </c>
      <c r="B56" s="960">
        <v>18.18</v>
      </c>
      <c r="C56" s="960">
        <v>11.18</v>
      </c>
      <c r="D56" s="934"/>
      <c r="E56" s="968"/>
      <c r="F56" s="960">
        <v>10.91</v>
      </c>
      <c r="G56" s="960">
        <v>6.71</v>
      </c>
      <c r="H56" s="960">
        <v>14.54</v>
      </c>
      <c r="I56" s="960">
        <v>8.94</v>
      </c>
      <c r="J56" s="960">
        <v>36.36</v>
      </c>
      <c r="K56" s="960">
        <v>22.36</v>
      </c>
      <c r="L56" s="960"/>
      <c r="M56" s="960"/>
      <c r="N56" s="960">
        <v>21.82</v>
      </c>
      <c r="O56" s="960">
        <v>13.42</v>
      </c>
      <c r="P56" s="960">
        <v>29.09</v>
      </c>
      <c r="Q56" s="960">
        <v>17.89</v>
      </c>
      <c r="R56" s="960">
        <v>5907.9</v>
      </c>
      <c r="S56" s="960">
        <v>3620.7</v>
      </c>
      <c r="T56" s="960">
        <v>492.4</v>
      </c>
      <c r="U56" s="960">
        <v>301.7</v>
      </c>
      <c r="V56" s="960">
        <v>590.88</v>
      </c>
      <c r="W56" s="960">
        <v>362.03999999999996</v>
      </c>
      <c r="X56" s="960">
        <v>1477.1999999999998</v>
      </c>
      <c r="Y56" s="960">
        <v>905.09999999999991</v>
      </c>
    </row>
    <row r="57" spans="1:25" x14ac:dyDescent="0.2">
      <c r="A57" s="958">
        <v>50</v>
      </c>
      <c r="B57" s="960">
        <v>18.52</v>
      </c>
      <c r="C57" s="960">
        <v>11.39</v>
      </c>
      <c r="D57" s="934"/>
      <c r="E57" s="968"/>
      <c r="F57" s="960">
        <v>11.11</v>
      </c>
      <c r="G57" s="960">
        <v>6.83</v>
      </c>
      <c r="H57" s="960">
        <v>14.82</v>
      </c>
      <c r="I57" s="960">
        <v>9.11</v>
      </c>
      <c r="J57" s="960">
        <v>37.04</v>
      </c>
      <c r="K57" s="960">
        <v>22.78</v>
      </c>
      <c r="L57" s="960"/>
      <c r="M57" s="960"/>
      <c r="N57" s="960">
        <v>22.22</v>
      </c>
      <c r="O57" s="960">
        <v>13.67</v>
      </c>
      <c r="P57" s="960">
        <v>29.63</v>
      </c>
      <c r="Q57" s="960">
        <v>18.22</v>
      </c>
      <c r="R57" s="960">
        <v>6024.2</v>
      </c>
      <c r="S57" s="960">
        <v>3686.2</v>
      </c>
      <c r="T57" s="960">
        <v>502</v>
      </c>
      <c r="U57" s="960">
        <v>307.10000000000002</v>
      </c>
      <c r="V57" s="960">
        <v>602.4</v>
      </c>
      <c r="W57" s="960">
        <v>368.52000000000004</v>
      </c>
      <c r="X57" s="960">
        <v>1506</v>
      </c>
      <c r="Y57" s="960">
        <v>921.30000000000007</v>
      </c>
    </row>
    <row r="58" spans="1:25" x14ac:dyDescent="0.2">
      <c r="A58" s="958">
        <v>51</v>
      </c>
      <c r="B58" s="960">
        <v>18.87</v>
      </c>
      <c r="C58" s="960">
        <v>11.6</v>
      </c>
      <c r="D58" s="934"/>
      <c r="E58" s="968"/>
      <c r="F58" s="960">
        <v>11.32</v>
      </c>
      <c r="G58" s="960">
        <v>6.96</v>
      </c>
      <c r="H58" s="960">
        <v>15.1</v>
      </c>
      <c r="I58" s="960">
        <v>9.2799999999999994</v>
      </c>
      <c r="J58" s="960">
        <v>37.74</v>
      </c>
      <c r="K58" s="960">
        <v>23.2</v>
      </c>
      <c r="L58" s="960"/>
      <c r="M58" s="960"/>
      <c r="N58" s="960">
        <v>22.64</v>
      </c>
      <c r="O58" s="960">
        <v>13.92</v>
      </c>
      <c r="P58" s="960">
        <v>30.19</v>
      </c>
      <c r="Q58" s="960">
        <v>18.559999999999999</v>
      </c>
      <c r="R58" s="960">
        <v>6137.1</v>
      </c>
      <c r="S58" s="960">
        <v>3754.7</v>
      </c>
      <c r="T58" s="960">
        <v>511.5</v>
      </c>
      <c r="U58" s="960">
        <v>312.89999999999998</v>
      </c>
      <c r="V58" s="960">
        <v>613.79999999999995</v>
      </c>
      <c r="W58" s="960">
        <v>375.47999999999996</v>
      </c>
      <c r="X58" s="960">
        <v>1534.5</v>
      </c>
      <c r="Y58" s="960">
        <v>938.69999999999993</v>
      </c>
    </row>
    <row r="59" spans="1:25" x14ac:dyDescent="0.2">
      <c r="A59" s="958">
        <v>52</v>
      </c>
      <c r="B59" s="960">
        <v>19.22</v>
      </c>
      <c r="C59" s="960">
        <v>11.8</v>
      </c>
      <c r="D59" s="934"/>
      <c r="E59" s="968"/>
      <c r="F59" s="960">
        <v>11.53</v>
      </c>
      <c r="G59" s="960">
        <v>7.08</v>
      </c>
      <c r="H59" s="960">
        <v>15.38</v>
      </c>
      <c r="I59" s="960">
        <v>9.44</v>
      </c>
      <c r="J59" s="960">
        <v>38.44</v>
      </c>
      <c r="K59" s="960">
        <v>23.6</v>
      </c>
      <c r="L59" s="960"/>
      <c r="M59" s="960"/>
      <c r="N59" s="960">
        <v>23.06</v>
      </c>
      <c r="O59" s="960">
        <v>14.16</v>
      </c>
      <c r="P59" s="960">
        <v>30.75</v>
      </c>
      <c r="Q59" s="960">
        <v>18.88</v>
      </c>
      <c r="R59" s="960">
        <v>6253.4</v>
      </c>
      <c r="S59" s="960">
        <v>3820.1</v>
      </c>
      <c r="T59" s="960">
        <v>521.1</v>
      </c>
      <c r="U59" s="960">
        <v>318.3</v>
      </c>
      <c r="V59" s="960">
        <v>625.32000000000005</v>
      </c>
      <c r="W59" s="960">
        <v>381.96</v>
      </c>
      <c r="X59" s="960">
        <v>1563.3000000000002</v>
      </c>
      <c r="Y59" s="960">
        <v>954.90000000000009</v>
      </c>
    </row>
    <row r="60" spans="1:25" x14ac:dyDescent="0.2">
      <c r="A60" s="958">
        <v>53</v>
      </c>
      <c r="B60" s="960">
        <v>19.57</v>
      </c>
      <c r="C60" s="960">
        <v>12.01</v>
      </c>
      <c r="D60" s="934"/>
      <c r="E60" s="968"/>
      <c r="F60" s="960">
        <v>11.74</v>
      </c>
      <c r="G60" s="960">
        <v>7.21</v>
      </c>
      <c r="H60" s="960">
        <v>15.66</v>
      </c>
      <c r="I60" s="960">
        <v>9.61</v>
      </c>
      <c r="J60" s="960">
        <v>39.14</v>
      </c>
      <c r="K60" s="960">
        <v>24.02</v>
      </c>
      <c r="L60" s="960"/>
      <c r="M60" s="960"/>
      <c r="N60" s="960">
        <v>23.48</v>
      </c>
      <c r="O60" s="960">
        <v>14.41</v>
      </c>
      <c r="P60" s="960">
        <v>31.31</v>
      </c>
      <c r="Q60" s="960">
        <v>19.22</v>
      </c>
      <c r="R60" s="960">
        <v>6312.2</v>
      </c>
      <c r="S60" s="960">
        <v>3856.5</v>
      </c>
      <c r="T60" s="960">
        <v>526.1</v>
      </c>
      <c r="U60" s="960">
        <v>321.5</v>
      </c>
      <c r="V60" s="960">
        <v>631.32000000000005</v>
      </c>
      <c r="W60" s="960">
        <v>385.8</v>
      </c>
      <c r="X60" s="960">
        <v>1578.3000000000002</v>
      </c>
      <c r="Y60" s="960">
        <v>964.5</v>
      </c>
    </row>
    <row r="61" spans="1:25" x14ac:dyDescent="0.2">
      <c r="A61" s="958">
        <v>54</v>
      </c>
      <c r="B61" s="960">
        <v>19.91</v>
      </c>
      <c r="C61" s="960">
        <v>12.21</v>
      </c>
      <c r="D61" s="934"/>
      <c r="E61" s="968"/>
      <c r="F61" s="960">
        <v>11.95</v>
      </c>
      <c r="G61" s="960">
        <v>7.33</v>
      </c>
      <c r="H61" s="960">
        <v>15.93</v>
      </c>
      <c r="I61" s="960">
        <v>9.77</v>
      </c>
      <c r="J61" s="960">
        <v>39.82</v>
      </c>
      <c r="K61" s="960">
        <v>24.42</v>
      </c>
      <c r="L61" s="960"/>
      <c r="M61" s="960"/>
      <c r="N61" s="960">
        <v>23.89</v>
      </c>
      <c r="O61" s="960">
        <v>14.65</v>
      </c>
      <c r="P61" s="960">
        <v>31.86</v>
      </c>
      <c r="Q61" s="960">
        <v>19.54</v>
      </c>
      <c r="R61" s="960">
        <v>6422.9</v>
      </c>
      <c r="S61" s="960">
        <v>3920.9</v>
      </c>
      <c r="T61" s="960">
        <v>535.29999999999995</v>
      </c>
      <c r="U61" s="960">
        <v>326.8</v>
      </c>
      <c r="V61" s="960">
        <v>642.3599999999999</v>
      </c>
      <c r="W61" s="960">
        <v>392.16</v>
      </c>
      <c r="X61" s="960">
        <v>1605.8999999999999</v>
      </c>
      <c r="Y61" s="960">
        <v>980.40000000000009</v>
      </c>
    </row>
    <row r="62" spans="1:25" x14ac:dyDescent="0.2">
      <c r="A62" s="958">
        <v>55</v>
      </c>
      <c r="B62" s="960">
        <v>20.260000000000002</v>
      </c>
      <c r="C62" s="960">
        <v>12.42</v>
      </c>
      <c r="D62" s="934"/>
      <c r="E62" s="968"/>
      <c r="F62" s="960">
        <v>12.16</v>
      </c>
      <c r="G62" s="960">
        <v>7.45</v>
      </c>
      <c r="H62" s="960">
        <v>16.21</v>
      </c>
      <c r="I62" s="960">
        <v>9.94</v>
      </c>
      <c r="J62" s="960">
        <v>40.520000000000003</v>
      </c>
      <c r="K62" s="960">
        <v>24.84</v>
      </c>
      <c r="L62" s="960"/>
      <c r="M62" s="960"/>
      <c r="N62" s="960">
        <v>24.31</v>
      </c>
      <c r="O62" s="960">
        <v>14.9</v>
      </c>
      <c r="P62" s="960">
        <v>32.42</v>
      </c>
      <c r="Q62" s="960">
        <v>19.87</v>
      </c>
      <c r="R62" s="960">
        <v>6536.9</v>
      </c>
      <c r="S62" s="960">
        <v>3988.5</v>
      </c>
      <c r="T62" s="960">
        <v>544.70000000000005</v>
      </c>
      <c r="U62" s="960">
        <v>332.3</v>
      </c>
      <c r="V62" s="960">
        <v>653.64</v>
      </c>
      <c r="W62" s="960">
        <v>398.76</v>
      </c>
      <c r="X62" s="960">
        <v>1634.1000000000001</v>
      </c>
      <c r="Y62" s="960">
        <v>996.90000000000009</v>
      </c>
    </row>
    <row r="63" spans="1:25" x14ac:dyDescent="0.2">
      <c r="A63" s="958">
        <v>56</v>
      </c>
      <c r="B63" s="960">
        <v>20.61</v>
      </c>
      <c r="C63" s="960">
        <v>12.62</v>
      </c>
      <c r="D63" s="934"/>
      <c r="E63" s="968"/>
      <c r="F63" s="960">
        <v>12.37</v>
      </c>
      <c r="G63" s="960">
        <v>7.57</v>
      </c>
      <c r="H63" s="960">
        <v>16.489999999999998</v>
      </c>
      <c r="I63" s="960">
        <v>10.1</v>
      </c>
      <c r="J63" s="960">
        <v>41.22</v>
      </c>
      <c r="K63" s="960">
        <v>25.24</v>
      </c>
      <c r="L63" s="960"/>
      <c r="M63" s="960"/>
      <c r="N63" s="960">
        <v>24.73</v>
      </c>
      <c r="O63" s="960">
        <v>15.14</v>
      </c>
      <c r="P63" s="960">
        <v>32.979999999999997</v>
      </c>
      <c r="Q63" s="960">
        <v>20.190000000000001</v>
      </c>
      <c r="R63" s="960">
        <v>6646.6</v>
      </c>
      <c r="S63" s="960">
        <v>4052.7</v>
      </c>
      <c r="T63" s="960">
        <v>554</v>
      </c>
      <c r="U63" s="960">
        <v>337.7</v>
      </c>
      <c r="V63" s="960">
        <v>664.8</v>
      </c>
      <c r="W63" s="960">
        <v>405.23999999999995</v>
      </c>
      <c r="X63" s="960">
        <v>1662</v>
      </c>
      <c r="Y63" s="960">
        <v>1013.0999999999999</v>
      </c>
    </row>
    <row r="64" spans="1:25" x14ac:dyDescent="0.2">
      <c r="A64" s="958">
        <v>57</v>
      </c>
      <c r="B64" s="960">
        <v>20.96</v>
      </c>
      <c r="C64" s="960">
        <v>12.83</v>
      </c>
      <c r="D64" s="934"/>
      <c r="E64" s="968"/>
      <c r="F64" s="960">
        <v>12.58</v>
      </c>
      <c r="G64" s="960">
        <v>7.7</v>
      </c>
      <c r="H64" s="960">
        <v>16.77</v>
      </c>
      <c r="I64" s="960">
        <v>10.26</v>
      </c>
      <c r="J64" s="960">
        <v>41.92</v>
      </c>
      <c r="K64" s="960">
        <v>25.66</v>
      </c>
      <c r="L64" s="960"/>
      <c r="M64" s="960"/>
      <c r="N64" s="960">
        <v>25.15</v>
      </c>
      <c r="O64" s="960">
        <v>15.4</v>
      </c>
      <c r="P64" s="960">
        <v>33.54</v>
      </c>
      <c r="Q64" s="960">
        <v>20.53</v>
      </c>
      <c r="R64" s="960">
        <v>6760.7</v>
      </c>
      <c r="S64" s="960">
        <v>4120.2</v>
      </c>
      <c r="T64" s="960">
        <v>563.4</v>
      </c>
      <c r="U64" s="960">
        <v>343.3</v>
      </c>
      <c r="V64" s="960">
        <v>676.07999999999993</v>
      </c>
      <c r="W64" s="960">
        <v>411.96</v>
      </c>
      <c r="X64" s="960">
        <v>1690.1999999999998</v>
      </c>
      <c r="Y64" s="960">
        <v>1029.9000000000001</v>
      </c>
    </row>
    <row r="65" spans="1:25" x14ac:dyDescent="0.2">
      <c r="A65" s="958">
        <v>58</v>
      </c>
      <c r="B65" s="960">
        <v>21.3</v>
      </c>
      <c r="C65" s="960">
        <v>13.04</v>
      </c>
      <c r="D65" s="934"/>
      <c r="E65" s="968"/>
      <c r="F65" s="960">
        <v>12.78</v>
      </c>
      <c r="G65" s="960">
        <v>7.82</v>
      </c>
      <c r="H65" s="960">
        <v>17.04</v>
      </c>
      <c r="I65" s="960">
        <v>10.43</v>
      </c>
      <c r="J65" s="960">
        <v>42.6</v>
      </c>
      <c r="K65" s="960">
        <v>26.08</v>
      </c>
      <c r="L65" s="960"/>
      <c r="M65" s="960"/>
      <c r="N65" s="960">
        <v>25.56</v>
      </c>
      <c r="O65" s="960">
        <v>15.65</v>
      </c>
      <c r="P65" s="960">
        <v>34.08</v>
      </c>
      <c r="Q65" s="960">
        <v>20.86</v>
      </c>
      <c r="R65" s="960">
        <v>6871.5</v>
      </c>
      <c r="S65" s="960">
        <v>4184.3999999999996</v>
      </c>
      <c r="T65" s="960">
        <v>572.70000000000005</v>
      </c>
      <c r="U65" s="960">
        <v>348.6</v>
      </c>
      <c r="V65" s="960">
        <v>687.24</v>
      </c>
      <c r="W65" s="960">
        <v>418.32</v>
      </c>
      <c r="X65" s="960">
        <v>1718.1000000000001</v>
      </c>
      <c r="Y65" s="960">
        <v>1045.8000000000002</v>
      </c>
    </row>
    <row r="66" spans="1:25" x14ac:dyDescent="0.2">
      <c r="A66" s="958">
        <v>59</v>
      </c>
      <c r="B66" s="960">
        <v>21.65</v>
      </c>
      <c r="C66" s="960">
        <v>13.24</v>
      </c>
      <c r="D66" s="934"/>
      <c r="E66" s="968"/>
      <c r="F66" s="960">
        <v>12.99</v>
      </c>
      <c r="G66" s="960">
        <v>7.94</v>
      </c>
      <c r="H66" s="960">
        <v>17.32</v>
      </c>
      <c r="I66" s="960">
        <v>10.59</v>
      </c>
      <c r="J66" s="960">
        <v>43.3</v>
      </c>
      <c r="K66" s="960">
        <v>26.48</v>
      </c>
      <c r="L66" s="960"/>
      <c r="M66" s="960"/>
      <c r="N66" s="960">
        <v>25.98</v>
      </c>
      <c r="O66" s="960">
        <v>15.89</v>
      </c>
      <c r="P66" s="960">
        <v>34.64</v>
      </c>
      <c r="Q66" s="960">
        <v>21.18</v>
      </c>
      <c r="R66" s="960">
        <v>6982.2</v>
      </c>
      <c r="S66" s="960">
        <v>4252</v>
      </c>
      <c r="T66" s="960">
        <v>581.9</v>
      </c>
      <c r="U66" s="960">
        <v>354.4</v>
      </c>
      <c r="V66" s="960">
        <v>698.28</v>
      </c>
      <c r="W66" s="960">
        <v>425.28</v>
      </c>
      <c r="X66" s="960">
        <v>1745.6999999999998</v>
      </c>
      <c r="Y66" s="960">
        <v>1063.1999999999998</v>
      </c>
    </row>
    <row r="67" spans="1:25" x14ac:dyDescent="0.2">
      <c r="A67" s="958">
        <v>60</v>
      </c>
      <c r="B67" s="960">
        <v>22</v>
      </c>
      <c r="C67" s="960">
        <v>13.45</v>
      </c>
      <c r="D67" s="934"/>
      <c r="E67" s="968"/>
      <c r="F67" s="960">
        <v>13.2</v>
      </c>
      <c r="G67" s="960">
        <v>8.07</v>
      </c>
      <c r="H67" s="960">
        <v>17.600000000000001</v>
      </c>
      <c r="I67" s="960">
        <v>10.76</v>
      </c>
      <c r="J67" s="960">
        <v>44</v>
      </c>
      <c r="K67" s="960">
        <v>26.9</v>
      </c>
      <c r="L67" s="960"/>
      <c r="M67" s="960"/>
      <c r="N67" s="960">
        <v>26.4</v>
      </c>
      <c r="O67" s="960">
        <v>16.14</v>
      </c>
      <c r="P67" s="960">
        <v>35.200000000000003</v>
      </c>
      <c r="Q67" s="960">
        <v>21.52</v>
      </c>
      <c r="R67" s="960">
        <v>7096.3</v>
      </c>
      <c r="S67" s="960">
        <v>4316.3999999999996</v>
      </c>
      <c r="T67" s="960">
        <v>591.29999999999995</v>
      </c>
      <c r="U67" s="960">
        <v>359.7</v>
      </c>
      <c r="V67" s="960">
        <v>709.56</v>
      </c>
      <c r="W67" s="960">
        <v>431.64</v>
      </c>
      <c r="X67" s="960">
        <v>1773.8999999999999</v>
      </c>
      <c r="Y67" s="960">
        <v>1079.0999999999999</v>
      </c>
    </row>
    <row r="68" spans="1:25" x14ac:dyDescent="0.2">
      <c r="A68" s="958">
        <v>61</v>
      </c>
      <c r="B68" s="960">
        <v>22.35</v>
      </c>
      <c r="C68" s="960">
        <v>13.65</v>
      </c>
      <c r="D68" s="934"/>
      <c r="E68" s="968"/>
      <c r="F68" s="960">
        <v>13.41</v>
      </c>
      <c r="G68" s="960">
        <v>8.19</v>
      </c>
      <c r="H68" s="960">
        <v>17.88</v>
      </c>
      <c r="I68" s="960">
        <v>10.92</v>
      </c>
      <c r="J68" s="960">
        <v>44.7</v>
      </c>
      <c r="K68" s="960">
        <v>27.3</v>
      </c>
      <c r="L68" s="960"/>
      <c r="M68" s="960"/>
      <c r="N68" s="960">
        <v>26.82</v>
      </c>
      <c r="O68" s="960">
        <v>16.38</v>
      </c>
      <c r="P68" s="960">
        <v>35.76</v>
      </c>
      <c r="Q68" s="960">
        <v>21.84</v>
      </c>
      <c r="R68" s="960">
        <v>7202.5</v>
      </c>
      <c r="S68" s="960">
        <v>4381.6000000000004</v>
      </c>
      <c r="T68" s="960">
        <v>600.29999999999995</v>
      </c>
      <c r="U68" s="960">
        <v>362.68</v>
      </c>
      <c r="V68" s="960">
        <v>720.3599999999999</v>
      </c>
      <c r="W68" s="960">
        <v>435.21600000000001</v>
      </c>
      <c r="X68" s="960">
        <v>1800.8999999999999</v>
      </c>
      <c r="Y68" s="960">
        <v>1088.04</v>
      </c>
    </row>
    <row r="69" spans="1:25" x14ac:dyDescent="0.2">
      <c r="A69" s="958">
        <v>62</v>
      </c>
      <c r="B69" s="960">
        <v>22.69</v>
      </c>
      <c r="C69" s="960">
        <v>13.86</v>
      </c>
      <c r="D69" s="934"/>
      <c r="E69" s="968"/>
      <c r="F69" s="960">
        <v>13.61</v>
      </c>
      <c r="G69" s="960">
        <v>8.32</v>
      </c>
      <c r="H69" s="960">
        <v>18.149999999999999</v>
      </c>
      <c r="I69" s="960">
        <v>11.09</v>
      </c>
      <c r="J69" s="960">
        <v>45.38</v>
      </c>
      <c r="K69" s="960">
        <v>27.72</v>
      </c>
      <c r="L69" s="960"/>
      <c r="M69" s="960"/>
      <c r="N69" s="960">
        <v>27.23</v>
      </c>
      <c r="O69" s="960">
        <v>16.63</v>
      </c>
      <c r="P69" s="960">
        <v>36.299999999999997</v>
      </c>
      <c r="Q69" s="960">
        <v>22.18</v>
      </c>
      <c r="R69" s="960">
        <v>7309</v>
      </c>
      <c r="S69" s="960">
        <v>4442.5</v>
      </c>
      <c r="T69" s="960">
        <v>609.1</v>
      </c>
      <c r="U69" s="960">
        <v>362.68</v>
      </c>
      <c r="V69" s="960">
        <v>730.92</v>
      </c>
      <c r="W69" s="960">
        <v>435.21600000000001</v>
      </c>
      <c r="X69" s="960">
        <v>1827.3000000000002</v>
      </c>
      <c r="Y69" s="960">
        <v>1088.04</v>
      </c>
    </row>
    <row r="70" spans="1:25" x14ac:dyDescent="0.2">
      <c r="A70" s="958">
        <v>63</v>
      </c>
      <c r="B70" s="960">
        <v>23.04</v>
      </c>
      <c r="C70" s="960">
        <v>14.07</v>
      </c>
      <c r="D70" s="934"/>
      <c r="E70" s="968"/>
      <c r="F70" s="960">
        <v>13.82</v>
      </c>
      <c r="G70" s="960">
        <v>8.44</v>
      </c>
      <c r="H70" s="960">
        <v>18.43</v>
      </c>
      <c r="I70" s="960">
        <v>11.26</v>
      </c>
      <c r="J70" s="960">
        <v>46.08</v>
      </c>
      <c r="K70" s="960">
        <v>28.14</v>
      </c>
      <c r="L70" s="960"/>
      <c r="M70" s="960"/>
      <c r="N70" s="960">
        <v>27.65</v>
      </c>
      <c r="O70" s="960">
        <v>16.88</v>
      </c>
      <c r="P70" s="960">
        <v>36.86</v>
      </c>
      <c r="Q70" s="960">
        <v>22.51</v>
      </c>
      <c r="R70" s="960">
        <v>7341.8</v>
      </c>
      <c r="S70" s="960">
        <v>4485.8</v>
      </c>
      <c r="T70" s="960">
        <v>612.84</v>
      </c>
      <c r="U70" s="960">
        <v>362.68</v>
      </c>
      <c r="V70" s="960">
        <v>735.40800000000002</v>
      </c>
      <c r="W70" s="960">
        <v>435.21600000000001</v>
      </c>
      <c r="X70" s="960">
        <v>1838.52</v>
      </c>
      <c r="Y70" s="960">
        <v>1088.04</v>
      </c>
    </row>
    <row r="71" spans="1:25" x14ac:dyDescent="0.2">
      <c r="A71" s="958">
        <v>64</v>
      </c>
      <c r="B71" s="960">
        <v>23.39</v>
      </c>
      <c r="C71" s="960">
        <v>14.27</v>
      </c>
      <c r="D71" s="934"/>
      <c r="E71" s="968"/>
      <c r="F71" s="960">
        <v>14.03</v>
      </c>
      <c r="G71" s="960">
        <v>8.56</v>
      </c>
      <c r="H71" s="960">
        <v>18.71</v>
      </c>
      <c r="I71" s="960">
        <v>11.42</v>
      </c>
      <c r="J71" s="960">
        <v>46.78</v>
      </c>
      <c r="K71" s="960">
        <v>28.54</v>
      </c>
      <c r="L71" s="960"/>
      <c r="M71" s="960"/>
      <c r="N71" s="960">
        <v>28.07</v>
      </c>
      <c r="O71" s="960">
        <v>17.12</v>
      </c>
      <c r="P71" s="960">
        <v>37.42</v>
      </c>
      <c r="Q71" s="960">
        <v>22.83</v>
      </c>
      <c r="R71" s="960">
        <v>7449.6</v>
      </c>
      <c r="S71" s="960">
        <v>4532.1400000000003</v>
      </c>
      <c r="T71" s="960">
        <v>612.84</v>
      </c>
      <c r="U71" s="960">
        <v>362.68</v>
      </c>
      <c r="V71" s="960">
        <v>735.40800000000002</v>
      </c>
      <c r="W71" s="960">
        <v>435.21600000000001</v>
      </c>
      <c r="X71" s="960">
        <v>1838.52</v>
      </c>
      <c r="Y71" s="960">
        <v>1088.04</v>
      </c>
    </row>
    <row r="72" spans="1:25" x14ac:dyDescent="0.2">
      <c r="A72" s="958">
        <v>65</v>
      </c>
      <c r="B72" s="960">
        <v>23.74</v>
      </c>
      <c r="C72" s="960">
        <v>14.48</v>
      </c>
      <c r="D72" s="934"/>
      <c r="E72" s="968"/>
      <c r="F72" s="960">
        <v>14.24</v>
      </c>
      <c r="G72" s="960">
        <v>8.69</v>
      </c>
      <c r="H72" s="960">
        <v>18.989999999999998</v>
      </c>
      <c r="I72" s="960">
        <v>11.58</v>
      </c>
      <c r="J72" s="960">
        <v>47.48</v>
      </c>
      <c r="K72" s="960">
        <v>28.96</v>
      </c>
      <c r="L72" s="960"/>
      <c r="M72" s="960"/>
      <c r="N72" s="960">
        <v>28.49</v>
      </c>
      <c r="O72" s="960">
        <v>17.38</v>
      </c>
      <c r="P72" s="960">
        <v>37.979999999999997</v>
      </c>
      <c r="Q72" s="960">
        <v>23.17</v>
      </c>
      <c r="R72" s="960">
        <v>7520.5</v>
      </c>
      <c r="S72" s="960">
        <v>4532.1400000000003</v>
      </c>
      <c r="T72" s="960">
        <v>612.84</v>
      </c>
      <c r="U72" s="960">
        <v>362.68</v>
      </c>
      <c r="V72" s="960">
        <v>735.40800000000002</v>
      </c>
      <c r="W72" s="960">
        <v>435.21600000000001</v>
      </c>
      <c r="X72" s="960">
        <v>1838.52</v>
      </c>
      <c r="Y72" s="960">
        <v>1088.04</v>
      </c>
    </row>
    <row r="73" spans="1:25" x14ac:dyDescent="0.2">
      <c r="A73" s="958">
        <v>66</v>
      </c>
      <c r="B73" s="960">
        <v>24.08</v>
      </c>
      <c r="C73" s="960">
        <v>14.68</v>
      </c>
      <c r="D73" s="934"/>
      <c r="E73" s="968"/>
      <c r="F73" s="960">
        <v>14.45</v>
      </c>
      <c r="G73" s="960">
        <v>8.81</v>
      </c>
      <c r="H73" s="960">
        <v>19.260000000000002</v>
      </c>
      <c r="I73" s="960">
        <v>11.74</v>
      </c>
      <c r="J73" s="960">
        <v>48.16</v>
      </c>
      <c r="K73" s="960">
        <v>29.36</v>
      </c>
      <c r="L73" s="960"/>
      <c r="M73" s="960"/>
      <c r="N73" s="960">
        <v>28.9</v>
      </c>
      <c r="O73" s="960">
        <v>17.62</v>
      </c>
      <c r="P73" s="960">
        <v>38.53</v>
      </c>
      <c r="Q73" s="960">
        <v>23.49</v>
      </c>
      <c r="R73" s="960">
        <v>7585.8</v>
      </c>
      <c r="S73" s="960">
        <v>4532.1400000000003</v>
      </c>
      <c r="T73" s="960">
        <v>612.84</v>
      </c>
      <c r="U73" s="960">
        <v>362.68</v>
      </c>
      <c r="V73" s="960">
        <v>735.40800000000002</v>
      </c>
      <c r="W73" s="960">
        <v>435.21600000000001</v>
      </c>
      <c r="X73" s="960">
        <v>1838.52</v>
      </c>
      <c r="Y73" s="960">
        <v>1088.04</v>
      </c>
    </row>
    <row r="74" spans="1:25" x14ac:dyDescent="0.2">
      <c r="A74" s="958">
        <v>67</v>
      </c>
      <c r="B74" s="960">
        <v>24.43</v>
      </c>
      <c r="C74" s="960">
        <v>14.89</v>
      </c>
      <c r="D74" s="934"/>
      <c r="E74" s="968"/>
      <c r="F74" s="960">
        <v>14.66</v>
      </c>
      <c r="G74" s="960">
        <v>8.93</v>
      </c>
      <c r="H74" s="960">
        <v>19.54</v>
      </c>
      <c r="I74" s="960">
        <v>11.91</v>
      </c>
      <c r="J74" s="960">
        <v>48.86</v>
      </c>
      <c r="K74" s="960">
        <v>29.78</v>
      </c>
      <c r="L74" s="960"/>
      <c r="M74" s="960"/>
      <c r="N74" s="960">
        <v>29.32</v>
      </c>
      <c r="O74" s="960">
        <v>17.87</v>
      </c>
      <c r="P74" s="960">
        <v>39.090000000000003</v>
      </c>
      <c r="Q74" s="960">
        <v>23.82</v>
      </c>
      <c r="R74" s="960">
        <v>7651.2</v>
      </c>
      <c r="S74" s="960">
        <v>4532.1400000000003</v>
      </c>
      <c r="T74" s="960">
        <v>612.84</v>
      </c>
      <c r="U74" s="960">
        <v>362.68</v>
      </c>
      <c r="V74" s="960">
        <v>735.40800000000002</v>
      </c>
      <c r="W74" s="960">
        <v>435.21600000000001</v>
      </c>
      <c r="X74" s="960">
        <v>1838.52</v>
      </c>
      <c r="Y74" s="960">
        <v>1088.04</v>
      </c>
    </row>
    <row r="75" spans="1:25" x14ac:dyDescent="0.2">
      <c r="A75" s="958">
        <v>68</v>
      </c>
      <c r="B75" s="960">
        <v>24.78</v>
      </c>
      <c r="C75" s="960">
        <v>15.1</v>
      </c>
      <c r="D75" s="934"/>
      <c r="E75" s="968"/>
      <c r="F75" s="960">
        <v>14.87</v>
      </c>
      <c r="G75" s="960">
        <v>9.06</v>
      </c>
      <c r="H75" s="960">
        <v>19.82</v>
      </c>
      <c r="I75" s="960">
        <v>12.08</v>
      </c>
      <c r="J75" s="960">
        <v>49.56</v>
      </c>
      <c r="K75" s="960">
        <v>30.2</v>
      </c>
      <c r="L75" s="960"/>
      <c r="M75" s="960"/>
      <c r="N75" s="960">
        <v>29.74</v>
      </c>
      <c r="O75" s="960">
        <v>18.12</v>
      </c>
      <c r="P75" s="960">
        <v>39.65</v>
      </c>
      <c r="Q75" s="960">
        <v>24.16</v>
      </c>
      <c r="R75" s="960">
        <v>7717.7</v>
      </c>
      <c r="S75" s="960">
        <v>4532.1400000000003</v>
      </c>
      <c r="T75" s="960">
        <v>612.84</v>
      </c>
      <c r="U75" s="960">
        <v>362.68</v>
      </c>
      <c r="V75" s="960">
        <v>735.40800000000002</v>
      </c>
      <c r="W75" s="960">
        <v>435.21600000000001</v>
      </c>
      <c r="X75" s="960">
        <v>1838.52</v>
      </c>
      <c r="Y75" s="960">
        <v>1088.04</v>
      </c>
    </row>
    <row r="76" spans="1:25" x14ac:dyDescent="0.2">
      <c r="A76" s="958">
        <v>69</v>
      </c>
      <c r="B76" s="960">
        <v>25.13</v>
      </c>
      <c r="C76" s="960">
        <v>15.3</v>
      </c>
      <c r="D76" s="934"/>
      <c r="E76" s="968"/>
      <c r="F76" s="960">
        <v>15.08</v>
      </c>
      <c r="G76" s="960">
        <v>9.18</v>
      </c>
      <c r="H76" s="960">
        <v>20.100000000000001</v>
      </c>
      <c r="I76" s="960">
        <v>12.24</v>
      </c>
      <c r="J76" s="960">
        <v>50.26</v>
      </c>
      <c r="K76" s="960">
        <v>30.6</v>
      </c>
      <c r="L76" s="960"/>
      <c r="M76" s="960"/>
      <c r="N76" s="960">
        <v>30.16</v>
      </c>
      <c r="O76" s="960">
        <v>18.36</v>
      </c>
      <c r="P76" s="960">
        <v>40.21</v>
      </c>
      <c r="Q76" s="960">
        <v>24.48</v>
      </c>
      <c r="R76" s="960">
        <v>7765.3</v>
      </c>
      <c r="S76" s="960">
        <v>4532.1400000000003</v>
      </c>
      <c r="T76" s="960">
        <v>612.84</v>
      </c>
      <c r="U76" s="960">
        <v>362.68</v>
      </c>
      <c r="V76" s="960">
        <v>735.40800000000002</v>
      </c>
      <c r="W76" s="960">
        <v>435.21600000000001</v>
      </c>
      <c r="X76" s="960">
        <v>1838.52</v>
      </c>
      <c r="Y76" s="960">
        <v>1088.04</v>
      </c>
    </row>
    <row r="77" spans="1:25" x14ac:dyDescent="0.2">
      <c r="A77" s="958">
        <v>70</v>
      </c>
      <c r="B77" s="960">
        <v>25.47</v>
      </c>
      <c r="C77" s="960">
        <v>15.51</v>
      </c>
      <c r="D77" s="934"/>
      <c r="E77" s="968"/>
      <c r="F77" s="960">
        <v>15.28</v>
      </c>
      <c r="G77" s="960">
        <v>9.31</v>
      </c>
      <c r="H77" s="960">
        <v>20.38</v>
      </c>
      <c r="I77" s="960">
        <v>12.41</v>
      </c>
      <c r="J77" s="960">
        <v>50.94</v>
      </c>
      <c r="K77" s="960">
        <v>31.02</v>
      </c>
      <c r="L77" s="960"/>
      <c r="M77" s="960"/>
      <c r="N77" s="960">
        <v>30.56</v>
      </c>
      <c r="O77" s="960">
        <v>18.61</v>
      </c>
      <c r="P77" s="960">
        <v>40.75</v>
      </c>
      <c r="Q77" s="960">
        <v>24.82</v>
      </c>
      <c r="R77" s="960">
        <v>7765.3</v>
      </c>
      <c r="S77" s="960">
        <v>4532.1400000000003</v>
      </c>
      <c r="T77" s="960">
        <v>612.84</v>
      </c>
      <c r="U77" s="960">
        <v>362.68</v>
      </c>
      <c r="V77" s="960">
        <v>735.40800000000002</v>
      </c>
      <c r="W77" s="960">
        <v>435.21600000000001</v>
      </c>
      <c r="X77" s="960">
        <v>1838.52</v>
      </c>
      <c r="Y77" s="960">
        <v>1088.04</v>
      </c>
    </row>
    <row r="78" spans="1:25" x14ac:dyDescent="0.2">
      <c r="A78" s="958">
        <v>71</v>
      </c>
      <c r="B78" s="960">
        <v>25.82</v>
      </c>
      <c r="C78" s="960">
        <v>15.71</v>
      </c>
      <c r="D78" s="934"/>
      <c r="E78" s="968"/>
      <c r="F78" s="960">
        <v>15.49</v>
      </c>
      <c r="G78" s="960">
        <v>9.43</v>
      </c>
      <c r="H78" s="960">
        <v>20.66</v>
      </c>
      <c r="I78" s="960">
        <v>12.57</v>
      </c>
      <c r="J78" s="960">
        <v>51.64</v>
      </c>
      <c r="K78" s="960">
        <v>31.42</v>
      </c>
      <c r="L78" s="960"/>
      <c r="M78" s="960"/>
      <c r="N78" s="960">
        <v>30.98</v>
      </c>
      <c r="O78" s="960">
        <v>18.850000000000001</v>
      </c>
      <c r="P78" s="960">
        <v>41.31</v>
      </c>
      <c r="Q78" s="960">
        <v>25.14</v>
      </c>
      <c r="R78" s="960">
        <v>7765.3</v>
      </c>
      <c r="S78" s="960">
        <v>4532.1400000000003</v>
      </c>
      <c r="T78" s="960">
        <v>612.84</v>
      </c>
      <c r="U78" s="960">
        <v>362.68</v>
      </c>
      <c r="V78" s="960">
        <v>735.40800000000002</v>
      </c>
      <c r="W78" s="960">
        <v>435.21600000000001</v>
      </c>
      <c r="X78" s="960">
        <v>1838.52</v>
      </c>
      <c r="Y78" s="960">
        <v>1088.04</v>
      </c>
    </row>
    <row r="79" spans="1:25" x14ac:dyDescent="0.2">
      <c r="A79" s="958">
        <v>72</v>
      </c>
      <c r="B79" s="960">
        <v>26.17</v>
      </c>
      <c r="C79" s="960">
        <v>15.92</v>
      </c>
      <c r="D79" s="934"/>
      <c r="E79" s="968"/>
      <c r="F79" s="960">
        <v>15.7</v>
      </c>
      <c r="G79" s="960">
        <v>9.5500000000000007</v>
      </c>
      <c r="H79" s="960">
        <v>20.94</v>
      </c>
      <c r="I79" s="960">
        <v>12.74</v>
      </c>
      <c r="J79" s="960">
        <v>52.34</v>
      </c>
      <c r="K79" s="960">
        <v>31.84</v>
      </c>
      <c r="L79" s="960"/>
      <c r="M79" s="960"/>
      <c r="N79" s="960">
        <v>31.4</v>
      </c>
      <c r="O79" s="960">
        <v>19.100000000000001</v>
      </c>
      <c r="P79" s="960">
        <v>41.87</v>
      </c>
      <c r="Q79" s="960">
        <v>25.47</v>
      </c>
      <c r="R79" s="960">
        <v>7765.3</v>
      </c>
      <c r="S79" s="960">
        <v>4532.1400000000003</v>
      </c>
      <c r="T79" s="960">
        <v>612.84</v>
      </c>
      <c r="U79" s="960">
        <v>362.68</v>
      </c>
      <c r="V79" s="960">
        <v>735.40800000000002</v>
      </c>
      <c r="W79" s="960">
        <v>435.21600000000001</v>
      </c>
      <c r="X79" s="960">
        <v>1838.52</v>
      </c>
      <c r="Y79" s="960">
        <v>1088.04</v>
      </c>
    </row>
    <row r="80" spans="1:25" x14ac:dyDescent="0.2">
      <c r="A80" s="958">
        <v>73</v>
      </c>
      <c r="B80" s="960">
        <v>26.52</v>
      </c>
      <c r="C80" s="960">
        <v>16.13</v>
      </c>
      <c r="D80" s="934"/>
      <c r="E80" s="968"/>
      <c r="F80" s="960">
        <v>15.91</v>
      </c>
      <c r="G80" s="960">
        <v>9.68</v>
      </c>
      <c r="H80" s="960">
        <v>21.22</v>
      </c>
      <c r="I80" s="960">
        <v>12.9</v>
      </c>
      <c r="J80" s="960">
        <v>53.04</v>
      </c>
      <c r="K80" s="960">
        <v>32.26</v>
      </c>
      <c r="L80" s="960"/>
      <c r="M80" s="960"/>
      <c r="N80" s="960">
        <v>31.82</v>
      </c>
      <c r="O80" s="960">
        <v>19.36</v>
      </c>
      <c r="P80" s="960">
        <v>42.43</v>
      </c>
      <c r="Q80" s="960">
        <v>25.81</v>
      </c>
      <c r="R80" s="960">
        <v>7765.3</v>
      </c>
      <c r="S80" s="960">
        <v>4532.1400000000003</v>
      </c>
      <c r="T80" s="960">
        <v>612.84</v>
      </c>
      <c r="U80" s="960">
        <v>362.68</v>
      </c>
      <c r="V80" s="960">
        <v>735.40800000000002</v>
      </c>
      <c r="W80" s="960">
        <v>435.21600000000001</v>
      </c>
      <c r="X80" s="960">
        <v>1838.52</v>
      </c>
      <c r="Y80" s="960">
        <v>1088.04</v>
      </c>
    </row>
    <row r="81" spans="1:25" x14ac:dyDescent="0.2">
      <c r="A81" s="958">
        <v>74</v>
      </c>
      <c r="B81" s="960">
        <v>26.86</v>
      </c>
      <c r="C81" s="960">
        <v>16.329999999999998</v>
      </c>
      <c r="D81" s="934"/>
      <c r="E81" s="968"/>
      <c r="F81" s="960">
        <v>16.12</v>
      </c>
      <c r="G81" s="960">
        <v>9.8000000000000007</v>
      </c>
      <c r="H81" s="960">
        <v>21.49</v>
      </c>
      <c r="I81" s="960">
        <v>13.06</v>
      </c>
      <c r="J81" s="960">
        <v>53.72</v>
      </c>
      <c r="K81" s="960">
        <v>32.659999999999997</v>
      </c>
      <c r="L81" s="960"/>
      <c r="M81" s="960"/>
      <c r="N81" s="960">
        <v>32.229999999999997</v>
      </c>
      <c r="O81" s="960">
        <v>19.600000000000001</v>
      </c>
      <c r="P81" s="960">
        <v>42.98</v>
      </c>
      <c r="Q81" s="960">
        <v>26.13</v>
      </c>
      <c r="R81" s="960">
        <v>7765.3</v>
      </c>
      <c r="S81" s="960">
        <v>4532.1400000000003</v>
      </c>
      <c r="T81" s="960">
        <v>612.84</v>
      </c>
      <c r="U81" s="960">
        <v>362.68</v>
      </c>
      <c r="V81" s="960">
        <v>735.40800000000002</v>
      </c>
      <c r="W81" s="960">
        <v>435.21600000000001</v>
      </c>
      <c r="X81" s="960">
        <v>1838.52</v>
      </c>
      <c r="Y81" s="960">
        <v>1088.04</v>
      </c>
    </row>
    <row r="82" spans="1:25" x14ac:dyDescent="0.2">
      <c r="A82" s="958">
        <v>75</v>
      </c>
      <c r="B82" s="960">
        <v>27.21</v>
      </c>
      <c r="C82" s="960">
        <v>16.54</v>
      </c>
      <c r="D82" s="934"/>
      <c r="E82" s="968"/>
      <c r="F82" s="960">
        <v>16.329999999999998</v>
      </c>
      <c r="G82" s="960">
        <v>9.92</v>
      </c>
      <c r="H82" s="960">
        <v>21.77</v>
      </c>
      <c r="I82" s="960">
        <v>13.23</v>
      </c>
      <c r="J82" s="960">
        <v>54.42</v>
      </c>
      <c r="K82" s="960">
        <v>33.08</v>
      </c>
      <c r="L82" s="960"/>
      <c r="M82" s="960"/>
      <c r="N82" s="960">
        <v>32.65</v>
      </c>
      <c r="O82" s="960">
        <v>19.850000000000001</v>
      </c>
      <c r="P82" s="960">
        <v>43.54</v>
      </c>
      <c r="Q82" s="960">
        <v>26.46</v>
      </c>
      <c r="R82" s="960">
        <v>7765.3</v>
      </c>
      <c r="S82" s="960">
        <v>4532.1400000000003</v>
      </c>
      <c r="T82" s="960">
        <v>612.84</v>
      </c>
      <c r="U82" s="960">
        <v>362.68</v>
      </c>
      <c r="V82" s="960">
        <v>735.40800000000002</v>
      </c>
      <c r="W82" s="960">
        <v>435.21600000000001</v>
      </c>
      <c r="X82" s="960">
        <v>1838.52</v>
      </c>
      <c r="Y82" s="960">
        <v>1088.04</v>
      </c>
    </row>
    <row r="83" spans="1:25" x14ac:dyDescent="0.2">
      <c r="A83" s="958">
        <v>76</v>
      </c>
      <c r="B83" s="960">
        <v>27.56</v>
      </c>
      <c r="C83" s="960">
        <v>16.739999999999998</v>
      </c>
      <c r="D83" s="934"/>
      <c r="E83" s="968"/>
      <c r="F83" s="960">
        <v>16.54</v>
      </c>
      <c r="G83" s="960">
        <v>10.039999999999999</v>
      </c>
      <c r="H83" s="960">
        <v>22.05</v>
      </c>
      <c r="I83" s="960">
        <v>13.39</v>
      </c>
      <c r="J83" s="960">
        <v>55.12</v>
      </c>
      <c r="K83" s="960">
        <v>33.479999999999997</v>
      </c>
      <c r="L83" s="960"/>
      <c r="M83" s="960"/>
      <c r="N83" s="960">
        <v>33.07</v>
      </c>
      <c r="O83" s="960">
        <v>20.09</v>
      </c>
      <c r="P83" s="960">
        <v>44.1</v>
      </c>
      <c r="Q83" s="960">
        <v>26.78</v>
      </c>
      <c r="R83" s="960">
        <v>7765.3</v>
      </c>
      <c r="S83" s="960">
        <v>4532.1400000000003</v>
      </c>
      <c r="T83" s="960">
        <v>612.84</v>
      </c>
      <c r="U83" s="960">
        <v>362.68</v>
      </c>
      <c r="V83" s="960">
        <v>735.40800000000002</v>
      </c>
      <c r="W83" s="960">
        <v>435.21600000000001</v>
      </c>
      <c r="X83" s="960">
        <v>1838.52</v>
      </c>
      <c r="Y83" s="960">
        <v>1088.04</v>
      </c>
    </row>
    <row r="84" spans="1:25" x14ac:dyDescent="0.2">
      <c r="A84" s="958">
        <v>77</v>
      </c>
      <c r="B84" s="960">
        <v>27.91</v>
      </c>
      <c r="C84" s="960">
        <v>16.95</v>
      </c>
      <c r="D84" s="934"/>
      <c r="E84" s="968"/>
      <c r="F84" s="960">
        <v>16.75</v>
      </c>
      <c r="G84" s="960">
        <v>10.17</v>
      </c>
      <c r="H84" s="960">
        <v>22.33</v>
      </c>
      <c r="I84" s="960">
        <v>13.56</v>
      </c>
      <c r="J84" s="960">
        <v>55.82</v>
      </c>
      <c r="K84" s="960">
        <v>33.9</v>
      </c>
      <c r="L84" s="960"/>
      <c r="M84" s="960"/>
      <c r="N84" s="960">
        <v>33.49</v>
      </c>
      <c r="O84" s="960">
        <v>20.34</v>
      </c>
      <c r="P84" s="960">
        <v>44.66</v>
      </c>
      <c r="Q84" s="960">
        <v>27.12</v>
      </c>
      <c r="R84" s="960">
        <v>7765.3</v>
      </c>
      <c r="S84" s="960">
        <v>4532.1400000000003</v>
      </c>
      <c r="T84" s="960">
        <v>612.84</v>
      </c>
      <c r="U84" s="960">
        <v>362.68</v>
      </c>
      <c r="V84" s="960">
        <v>735.40800000000002</v>
      </c>
      <c r="W84" s="960">
        <v>435.21600000000001</v>
      </c>
      <c r="X84" s="960">
        <v>1838.52</v>
      </c>
      <c r="Y84" s="960">
        <v>1088.04</v>
      </c>
    </row>
    <row r="85" spans="1:25" x14ac:dyDescent="0.2">
      <c r="A85" s="958">
        <v>78</v>
      </c>
      <c r="B85" s="960">
        <v>28.25</v>
      </c>
      <c r="C85" s="960">
        <v>17.149999999999999</v>
      </c>
      <c r="D85" s="934"/>
      <c r="E85" s="968"/>
      <c r="F85" s="960">
        <v>16.95</v>
      </c>
      <c r="G85" s="960">
        <v>10.29</v>
      </c>
      <c r="H85" s="960">
        <v>22.6</v>
      </c>
      <c r="I85" s="960">
        <v>13.72</v>
      </c>
      <c r="J85" s="960">
        <v>56.5</v>
      </c>
      <c r="K85" s="960">
        <v>34.299999999999997</v>
      </c>
      <c r="L85" s="960"/>
      <c r="M85" s="960"/>
      <c r="N85" s="960">
        <v>33.9</v>
      </c>
      <c r="O85" s="960">
        <v>20.58</v>
      </c>
      <c r="P85" s="960">
        <v>45.2</v>
      </c>
      <c r="Q85" s="960">
        <v>27.44</v>
      </c>
      <c r="R85" s="960">
        <v>7765.3</v>
      </c>
      <c r="S85" s="960">
        <v>4532.1400000000003</v>
      </c>
      <c r="T85" s="960">
        <v>612.84</v>
      </c>
      <c r="U85" s="960">
        <v>362.68</v>
      </c>
      <c r="V85" s="960">
        <v>735.40800000000002</v>
      </c>
      <c r="W85" s="960">
        <v>435.21600000000001</v>
      </c>
      <c r="X85" s="960">
        <v>1838.52</v>
      </c>
      <c r="Y85" s="960">
        <v>1088.04</v>
      </c>
    </row>
    <row r="86" spans="1:25" x14ac:dyDescent="0.2">
      <c r="A86" s="958">
        <v>79</v>
      </c>
      <c r="B86" s="960">
        <v>28.6</v>
      </c>
      <c r="C86" s="960">
        <v>17.36</v>
      </c>
      <c r="D86" s="934"/>
      <c r="E86" s="968"/>
      <c r="F86" s="960">
        <v>17.16</v>
      </c>
      <c r="G86" s="960">
        <v>10.42</v>
      </c>
      <c r="H86" s="960">
        <v>22.88</v>
      </c>
      <c r="I86" s="960">
        <v>13.89</v>
      </c>
      <c r="J86" s="960">
        <v>57.2</v>
      </c>
      <c r="K86" s="960">
        <v>34.72</v>
      </c>
      <c r="L86" s="960"/>
      <c r="M86" s="960"/>
      <c r="N86" s="960">
        <v>34.32</v>
      </c>
      <c r="O86" s="960">
        <v>20.83</v>
      </c>
      <c r="P86" s="960">
        <v>45.76</v>
      </c>
      <c r="Q86" s="960">
        <v>27.78</v>
      </c>
      <c r="R86" s="960">
        <v>7765.3</v>
      </c>
      <c r="S86" s="960">
        <v>4532.1400000000003</v>
      </c>
      <c r="T86" s="960">
        <v>612.84</v>
      </c>
      <c r="U86" s="960">
        <v>362.68</v>
      </c>
      <c r="V86" s="960">
        <v>735.40800000000002</v>
      </c>
      <c r="W86" s="960">
        <v>435.21600000000001</v>
      </c>
      <c r="X86" s="960">
        <v>1838.52</v>
      </c>
      <c r="Y86" s="960">
        <v>1088.04</v>
      </c>
    </row>
    <row r="87" spans="1:25" x14ac:dyDescent="0.2">
      <c r="A87" s="958">
        <v>80</v>
      </c>
      <c r="B87" s="960">
        <v>28.95</v>
      </c>
      <c r="C87" s="960">
        <v>17.57</v>
      </c>
      <c r="D87" s="934"/>
      <c r="E87" s="968"/>
      <c r="F87" s="960">
        <v>17.37</v>
      </c>
      <c r="G87" s="960">
        <v>10.54</v>
      </c>
      <c r="H87" s="960">
        <v>23.16</v>
      </c>
      <c r="I87" s="960">
        <v>14.06</v>
      </c>
      <c r="J87" s="960">
        <v>57.9</v>
      </c>
      <c r="K87" s="960">
        <v>35.14</v>
      </c>
      <c r="L87" s="960"/>
      <c r="M87" s="960"/>
      <c r="N87" s="960">
        <v>34.74</v>
      </c>
      <c r="O87" s="960">
        <v>21.08</v>
      </c>
      <c r="P87" s="960">
        <v>46.32</v>
      </c>
      <c r="Q87" s="960">
        <v>28.11</v>
      </c>
      <c r="R87" s="960">
        <v>7765.3</v>
      </c>
      <c r="S87" s="960">
        <v>4532.1400000000003</v>
      </c>
      <c r="T87" s="960">
        <v>612.84</v>
      </c>
      <c r="U87" s="960">
        <v>362.68</v>
      </c>
      <c r="V87" s="960">
        <v>735.40800000000002</v>
      </c>
      <c r="W87" s="960">
        <v>435.21600000000001</v>
      </c>
      <c r="X87" s="960">
        <v>1838.52</v>
      </c>
      <c r="Y87" s="960">
        <v>1088.04</v>
      </c>
    </row>
    <row r="88" spans="1:25" x14ac:dyDescent="0.2">
      <c r="A88" s="958">
        <v>81</v>
      </c>
      <c r="B88" s="960">
        <v>29.24</v>
      </c>
      <c r="C88" s="960">
        <v>17.739999999999998</v>
      </c>
      <c r="D88" s="934"/>
      <c r="E88" s="968"/>
      <c r="F88" s="960">
        <v>17.54</v>
      </c>
      <c r="G88" s="960">
        <v>10.64</v>
      </c>
      <c r="H88" s="960">
        <v>23.39</v>
      </c>
      <c r="I88" s="960">
        <v>14.19</v>
      </c>
      <c r="J88" s="960">
        <v>58.48</v>
      </c>
      <c r="K88" s="960">
        <v>35.479999999999997</v>
      </c>
      <c r="L88" s="960"/>
      <c r="M88" s="960"/>
      <c r="N88" s="960">
        <v>35.090000000000003</v>
      </c>
      <c r="O88" s="960">
        <v>21.29</v>
      </c>
      <c r="P88" s="960">
        <v>46.78</v>
      </c>
      <c r="Q88" s="960">
        <v>28.38</v>
      </c>
      <c r="R88" s="960">
        <v>7765.3</v>
      </c>
      <c r="S88" s="960">
        <v>4532.1400000000003</v>
      </c>
      <c r="T88" s="960">
        <v>612.84</v>
      </c>
      <c r="U88" s="960">
        <v>362.68</v>
      </c>
      <c r="V88" s="960">
        <v>735.40800000000002</v>
      </c>
      <c r="W88" s="960">
        <v>435.21600000000001</v>
      </c>
      <c r="X88" s="960">
        <v>1838.52</v>
      </c>
      <c r="Y88" s="960">
        <v>1088.04</v>
      </c>
    </row>
    <row r="89" spans="1:25" x14ac:dyDescent="0.2">
      <c r="A89" s="958">
        <v>82</v>
      </c>
      <c r="B89" s="960">
        <v>29.54</v>
      </c>
      <c r="C89" s="960">
        <v>17.920000000000002</v>
      </c>
      <c r="D89" s="934"/>
      <c r="E89" s="968"/>
      <c r="F89" s="960">
        <v>17.72</v>
      </c>
      <c r="G89" s="960">
        <v>10.75</v>
      </c>
      <c r="H89" s="960">
        <v>23.63</v>
      </c>
      <c r="I89" s="960">
        <v>14.34</v>
      </c>
      <c r="J89" s="960">
        <v>59.08</v>
      </c>
      <c r="K89" s="960">
        <v>35.840000000000003</v>
      </c>
      <c r="L89" s="960"/>
      <c r="M89" s="960"/>
      <c r="N89" s="960">
        <v>35.450000000000003</v>
      </c>
      <c r="O89" s="960">
        <v>21.5</v>
      </c>
      <c r="P89" s="960">
        <v>47.26</v>
      </c>
      <c r="Q89" s="960">
        <v>28.67</v>
      </c>
      <c r="R89" s="960">
        <v>7765.3</v>
      </c>
      <c r="S89" s="960">
        <v>4532.1400000000003</v>
      </c>
      <c r="T89" s="960">
        <v>612.84</v>
      </c>
      <c r="U89" s="960">
        <v>362.68</v>
      </c>
      <c r="V89" s="960">
        <v>735.40800000000002</v>
      </c>
      <c r="W89" s="960">
        <v>435.21600000000001</v>
      </c>
      <c r="X89" s="960">
        <v>1838.52</v>
      </c>
      <c r="Y89" s="960">
        <v>1088.04</v>
      </c>
    </row>
    <row r="90" spans="1:25" x14ac:dyDescent="0.2">
      <c r="A90" s="958">
        <v>83</v>
      </c>
      <c r="B90" s="960">
        <v>29.83</v>
      </c>
      <c r="C90" s="960">
        <v>18.09</v>
      </c>
      <c r="D90" s="934"/>
      <c r="E90" s="968"/>
      <c r="F90" s="960">
        <v>17.899999999999999</v>
      </c>
      <c r="G90" s="960">
        <v>10.85</v>
      </c>
      <c r="H90" s="960">
        <v>23.86</v>
      </c>
      <c r="I90" s="960">
        <v>14.47</v>
      </c>
      <c r="J90" s="960">
        <v>59.66</v>
      </c>
      <c r="K90" s="960">
        <v>36.18</v>
      </c>
      <c r="L90" s="960"/>
      <c r="M90" s="960"/>
      <c r="N90" s="960">
        <v>35.799999999999997</v>
      </c>
      <c r="O90" s="960">
        <v>21.71</v>
      </c>
      <c r="P90" s="960">
        <v>47.73</v>
      </c>
      <c r="Q90" s="960">
        <v>28.94</v>
      </c>
      <c r="R90" s="960">
        <v>7765.3</v>
      </c>
      <c r="S90" s="960">
        <v>4532.1400000000003</v>
      </c>
      <c r="T90" s="960">
        <v>612.84</v>
      </c>
      <c r="U90" s="960">
        <v>362.68</v>
      </c>
      <c r="V90" s="960">
        <v>735.40800000000002</v>
      </c>
      <c r="W90" s="960">
        <v>435.21600000000001</v>
      </c>
      <c r="X90" s="960">
        <v>1838.52</v>
      </c>
      <c r="Y90" s="960">
        <v>1088.04</v>
      </c>
    </row>
    <row r="91" spans="1:25" x14ac:dyDescent="0.2">
      <c r="A91" s="958">
        <v>84</v>
      </c>
      <c r="B91" s="960">
        <v>30.13</v>
      </c>
      <c r="C91" s="960">
        <v>18.27</v>
      </c>
      <c r="D91" s="934"/>
      <c r="E91" s="968"/>
      <c r="F91" s="960">
        <v>18.079999999999998</v>
      </c>
      <c r="G91" s="960">
        <v>10.96</v>
      </c>
      <c r="H91" s="960">
        <v>24.1</v>
      </c>
      <c r="I91" s="960">
        <v>14.62</v>
      </c>
      <c r="J91" s="960">
        <v>60.26</v>
      </c>
      <c r="K91" s="960">
        <v>36.54</v>
      </c>
      <c r="L91" s="960"/>
      <c r="M91" s="960"/>
      <c r="N91" s="960">
        <v>36.159999999999997</v>
      </c>
      <c r="O91" s="960">
        <v>21.92</v>
      </c>
      <c r="P91" s="960">
        <v>48.21</v>
      </c>
      <c r="Q91" s="960">
        <v>29.23</v>
      </c>
      <c r="R91" s="960">
        <v>7765.3</v>
      </c>
      <c r="S91" s="960">
        <v>4532.1400000000003</v>
      </c>
      <c r="T91" s="960">
        <v>612.84</v>
      </c>
      <c r="U91" s="960">
        <v>362.68</v>
      </c>
      <c r="V91" s="960">
        <v>735.40800000000002</v>
      </c>
      <c r="W91" s="960">
        <v>435.21600000000001</v>
      </c>
      <c r="X91" s="960">
        <v>1838.52</v>
      </c>
      <c r="Y91" s="960">
        <v>1088.04</v>
      </c>
    </row>
    <row r="92" spans="1:25" x14ac:dyDescent="0.2">
      <c r="A92" s="958">
        <v>85</v>
      </c>
      <c r="B92" s="960">
        <v>30.42</v>
      </c>
      <c r="C92" s="960">
        <v>18.440000000000001</v>
      </c>
      <c r="D92" s="934"/>
      <c r="E92" s="968"/>
      <c r="F92" s="960">
        <v>18.25</v>
      </c>
      <c r="G92" s="960">
        <v>11.06</v>
      </c>
      <c r="H92" s="960">
        <v>24.34</v>
      </c>
      <c r="I92" s="960">
        <v>14.75</v>
      </c>
      <c r="J92" s="960">
        <v>60.84</v>
      </c>
      <c r="K92" s="960">
        <v>36.880000000000003</v>
      </c>
      <c r="L92" s="960"/>
      <c r="M92" s="960"/>
      <c r="N92" s="960">
        <v>36.5</v>
      </c>
      <c r="O92" s="960">
        <v>22.13</v>
      </c>
      <c r="P92" s="960">
        <v>48.67</v>
      </c>
      <c r="Q92" s="960">
        <v>29.5</v>
      </c>
      <c r="R92" s="960">
        <v>7765.3</v>
      </c>
      <c r="S92" s="960">
        <v>4532.1400000000003</v>
      </c>
      <c r="T92" s="960">
        <v>612.84</v>
      </c>
      <c r="U92" s="960">
        <v>362.68</v>
      </c>
      <c r="V92" s="960">
        <v>735.40800000000002</v>
      </c>
      <c r="W92" s="960">
        <v>435.21600000000001</v>
      </c>
      <c r="X92" s="960">
        <v>1838.52</v>
      </c>
      <c r="Y92" s="960">
        <v>1088.04</v>
      </c>
    </row>
    <row r="93" spans="1:25" x14ac:dyDescent="0.2">
      <c r="A93" s="958">
        <v>86</v>
      </c>
      <c r="B93" s="960">
        <v>30.72</v>
      </c>
      <c r="C93" s="960">
        <v>18.62</v>
      </c>
      <c r="D93" s="934"/>
      <c r="E93" s="968"/>
      <c r="F93" s="960">
        <v>18.43</v>
      </c>
      <c r="G93" s="960">
        <v>11.17</v>
      </c>
      <c r="H93" s="960">
        <v>24.58</v>
      </c>
      <c r="I93" s="960">
        <v>14.9</v>
      </c>
      <c r="J93" s="960">
        <v>61.44</v>
      </c>
      <c r="K93" s="960">
        <v>37.24</v>
      </c>
      <c r="L93" s="960"/>
      <c r="M93" s="960"/>
      <c r="N93" s="960">
        <v>36.86</v>
      </c>
      <c r="O93" s="960">
        <v>22.34</v>
      </c>
      <c r="P93" s="960">
        <v>49.15</v>
      </c>
      <c r="Q93" s="960">
        <v>29.79</v>
      </c>
      <c r="R93" s="960">
        <v>7765.3</v>
      </c>
      <c r="S93" s="960">
        <v>4532.1400000000003</v>
      </c>
      <c r="T93" s="960">
        <v>612.84</v>
      </c>
      <c r="U93" s="960">
        <v>362.68</v>
      </c>
      <c r="V93" s="960">
        <v>735.40800000000002</v>
      </c>
      <c r="W93" s="960">
        <v>435.21600000000001</v>
      </c>
      <c r="X93" s="960">
        <v>1838.52</v>
      </c>
      <c r="Y93" s="960">
        <v>1088.04</v>
      </c>
    </row>
    <row r="94" spans="1:25" x14ac:dyDescent="0.2">
      <c r="A94" s="958">
        <v>87</v>
      </c>
      <c r="B94" s="960">
        <v>31.01</v>
      </c>
      <c r="C94" s="960">
        <v>18.79</v>
      </c>
      <c r="D94" s="934"/>
      <c r="E94" s="968"/>
      <c r="F94" s="960">
        <v>18.61</v>
      </c>
      <c r="G94" s="960">
        <v>11.27</v>
      </c>
      <c r="H94" s="960">
        <v>24.81</v>
      </c>
      <c r="I94" s="960">
        <v>15.03</v>
      </c>
      <c r="J94" s="960">
        <v>62.02</v>
      </c>
      <c r="K94" s="960">
        <v>37.58</v>
      </c>
      <c r="L94" s="960"/>
      <c r="M94" s="960"/>
      <c r="N94" s="960">
        <v>37.21</v>
      </c>
      <c r="O94" s="960">
        <v>22.55</v>
      </c>
      <c r="P94" s="960">
        <v>49.62</v>
      </c>
      <c r="Q94" s="960">
        <v>30.06</v>
      </c>
      <c r="R94" s="960">
        <v>7765.3</v>
      </c>
      <c r="S94" s="960">
        <v>4532.1400000000003</v>
      </c>
      <c r="T94" s="960">
        <v>612.84</v>
      </c>
      <c r="U94" s="960">
        <v>362.68</v>
      </c>
      <c r="V94" s="960">
        <v>735.40800000000002</v>
      </c>
      <c r="W94" s="960">
        <v>435.21600000000001</v>
      </c>
      <c r="X94" s="960">
        <v>1838.52</v>
      </c>
      <c r="Y94" s="960">
        <v>1088.04</v>
      </c>
    </row>
    <row r="95" spans="1:25" x14ac:dyDescent="0.2">
      <c r="A95" s="958">
        <v>88</v>
      </c>
      <c r="B95" s="960">
        <v>31.31</v>
      </c>
      <c r="C95" s="960">
        <v>18.96</v>
      </c>
      <c r="D95" s="934"/>
      <c r="E95" s="968"/>
      <c r="F95" s="960">
        <v>18.79</v>
      </c>
      <c r="G95" s="960">
        <v>11.38</v>
      </c>
      <c r="H95" s="960">
        <v>25.05</v>
      </c>
      <c r="I95" s="960">
        <v>15.17</v>
      </c>
      <c r="J95" s="960">
        <v>62.62</v>
      </c>
      <c r="K95" s="960">
        <v>37.92</v>
      </c>
      <c r="L95" s="960"/>
      <c r="M95" s="960"/>
      <c r="N95" s="960">
        <v>37.57</v>
      </c>
      <c r="O95" s="960">
        <v>22.75</v>
      </c>
      <c r="P95" s="960">
        <v>50.1</v>
      </c>
      <c r="Q95" s="960">
        <v>30.34</v>
      </c>
      <c r="R95" s="960">
        <v>7765.3</v>
      </c>
      <c r="S95" s="960">
        <v>4532.1400000000003</v>
      </c>
      <c r="T95" s="960">
        <v>612.84</v>
      </c>
      <c r="U95" s="960">
        <v>362.68</v>
      </c>
      <c r="V95" s="960">
        <v>735.40800000000002</v>
      </c>
      <c r="W95" s="960">
        <v>435.21600000000001</v>
      </c>
      <c r="X95" s="960">
        <v>1838.52</v>
      </c>
      <c r="Y95" s="960">
        <v>1088.04</v>
      </c>
    </row>
    <row r="96" spans="1:25" x14ac:dyDescent="0.2">
      <c r="A96" s="958">
        <v>89</v>
      </c>
      <c r="B96" s="960">
        <v>31.6</v>
      </c>
      <c r="C96" s="960">
        <v>19.14</v>
      </c>
      <c r="D96" s="934"/>
      <c r="E96" s="968"/>
      <c r="F96" s="960">
        <v>18.96</v>
      </c>
      <c r="G96" s="960">
        <v>11.48</v>
      </c>
      <c r="H96" s="960">
        <v>25.28</v>
      </c>
      <c r="I96" s="960">
        <v>15.31</v>
      </c>
      <c r="J96" s="960">
        <v>63.2</v>
      </c>
      <c r="K96" s="960">
        <v>38.28</v>
      </c>
      <c r="L96" s="960"/>
      <c r="M96" s="960"/>
      <c r="N96" s="960">
        <v>37.92</v>
      </c>
      <c r="O96" s="960">
        <v>22.97</v>
      </c>
      <c r="P96" s="960">
        <v>50.56</v>
      </c>
      <c r="Q96" s="960">
        <v>30.62</v>
      </c>
      <c r="R96" s="960">
        <v>7765.3</v>
      </c>
      <c r="S96" s="960">
        <v>4532.1400000000003</v>
      </c>
      <c r="T96" s="960">
        <v>612.84</v>
      </c>
      <c r="U96" s="960">
        <v>362.68</v>
      </c>
      <c r="V96" s="960">
        <v>735.40800000000002</v>
      </c>
      <c r="W96" s="960">
        <v>435.21600000000001</v>
      </c>
      <c r="X96" s="960">
        <v>1838.52</v>
      </c>
      <c r="Y96" s="960">
        <v>1088.04</v>
      </c>
    </row>
    <row r="97" spans="1:25" x14ac:dyDescent="0.2">
      <c r="A97" s="958">
        <v>90</v>
      </c>
      <c r="B97" s="960">
        <v>31.9</v>
      </c>
      <c r="C97" s="960">
        <v>19.309999999999999</v>
      </c>
      <c r="D97" s="934"/>
      <c r="E97" s="968"/>
      <c r="F97" s="960">
        <v>19.14</v>
      </c>
      <c r="G97" s="960">
        <v>11.59</v>
      </c>
      <c r="H97" s="960">
        <v>25.52</v>
      </c>
      <c r="I97" s="960">
        <v>15.45</v>
      </c>
      <c r="J97" s="960">
        <v>63.8</v>
      </c>
      <c r="K97" s="960">
        <v>38.619999999999997</v>
      </c>
      <c r="L97" s="960"/>
      <c r="M97" s="960"/>
      <c r="N97" s="960">
        <v>38.28</v>
      </c>
      <c r="O97" s="960">
        <v>23.17</v>
      </c>
      <c r="P97" s="960">
        <v>51.04</v>
      </c>
      <c r="Q97" s="960">
        <v>30.9</v>
      </c>
      <c r="R97" s="960">
        <v>7765.3</v>
      </c>
      <c r="S97" s="960">
        <v>4532.1400000000003</v>
      </c>
      <c r="T97" s="960">
        <v>612.84</v>
      </c>
      <c r="U97" s="960">
        <v>362.68</v>
      </c>
      <c r="V97" s="960">
        <v>735.40800000000002</v>
      </c>
      <c r="W97" s="960">
        <v>435.21600000000001</v>
      </c>
      <c r="X97" s="960">
        <v>1838.52</v>
      </c>
      <c r="Y97" s="960">
        <v>1088.04</v>
      </c>
    </row>
    <row r="98" spans="1:25" x14ac:dyDescent="0.2">
      <c r="A98" s="958">
        <v>91</v>
      </c>
      <c r="B98" s="960">
        <v>32.159999999999997</v>
      </c>
      <c r="C98" s="960">
        <v>19.47</v>
      </c>
      <c r="D98" s="934"/>
      <c r="E98" s="968"/>
      <c r="F98" s="960">
        <v>19.3</v>
      </c>
      <c r="G98" s="960">
        <v>11.68</v>
      </c>
      <c r="H98" s="960">
        <v>25.73</v>
      </c>
      <c r="I98" s="960">
        <v>15.58</v>
      </c>
      <c r="J98" s="960">
        <v>64.319999999999993</v>
      </c>
      <c r="K98" s="960">
        <v>38.94</v>
      </c>
      <c r="L98" s="960"/>
      <c r="M98" s="960"/>
      <c r="N98" s="960">
        <v>38.590000000000003</v>
      </c>
      <c r="O98" s="960">
        <v>23.36</v>
      </c>
      <c r="P98" s="960">
        <v>51.46</v>
      </c>
      <c r="Q98" s="960">
        <v>31.15</v>
      </c>
      <c r="R98" s="960"/>
      <c r="S98" s="960"/>
      <c r="T98" s="960"/>
      <c r="U98" s="960"/>
    </row>
    <row r="99" spans="1:25" x14ac:dyDescent="0.2">
      <c r="A99" s="958">
        <v>92</v>
      </c>
      <c r="B99" s="960">
        <v>32.42</v>
      </c>
      <c r="C99" s="960">
        <v>19.63</v>
      </c>
      <c r="D99" s="934"/>
      <c r="E99" s="968"/>
      <c r="F99" s="960">
        <v>19.45</v>
      </c>
      <c r="G99" s="960">
        <v>11.78</v>
      </c>
      <c r="H99" s="960">
        <v>25.94</v>
      </c>
      <c r="I99" s="960">
        <v>15.7</v>
      </c>
      <c r="J99" s="960">
        <v>64.84</v>
      </c>
      <c r="K99" s="960">
        <v>39.26</v>
      </c>
      <c r="L99" s="960"/>
      <c r="M99" s="960"/>
      <c r="N99" s="960">
        <v>38.9</v>
      </c>
      <c r="O99" s="960">
        <v>23.56</v>
      </c>
      <c r="P99" s="960">
        <v>51.87</v>
      </c>
      <c r="Q99" s="960">
        <v>31.41</v>
      </c>
      <c r="R99" s="960"/>
      <c r="S99" s="960"/>
      <c r="T99" s="960"/>
      <c r="U99" s="960"/>
    </row>
    <row r="100" spans="1:25" x14ac:dyDescent="0.2">
      <c r="A100" s="958">
        <v>93</v>
      </c>
      <c r="B100" s="960">
        <v>32.69</v>
      </c>
      <c r="C100" s="960">
        <v>19.78</v>
      </c>
      <c r="D100" s="934"/>
      <c r="E100" s="968"/>
      <c r="F100" s="960">
        <v>19.61</v>
      </c>
      <c r="G100" s="960">
        <v>11.87</v>
      </c>
      <c r="H100" s="960">
        <v>26.15</v>
      </c>
      <c r="I100" s="960">
        <v>15.82</v>
      </c>
      <c r="J100" s="960">
        <v>65.38</v>
      </c>
      <c r="K100" s="960">
        <v>39.56</v>
      </c>
      <c r="L100" s="960"/>
      <c r="M100" s="960"/>
      <c r="N100" s="960">
        <v>39.229999999999997</v>
      </c>
      <c r="O100" s="960">
        <v>23.74</v>
      </c>
      <c r="P100" s="960">
        <v>52.3</v>
      </c>
      <c r="Q100" s="960">
        <v>31.65</v>
      </c>
      <c r="R100" s="960"/>
      <c r="S100" s="960"/>
      <c r="T100" s="960"/>
      <c r="U100" s="960"/>
    </row>
    <row r="101" spans="1:25" x14ac:dyDescent="0.2">
      <c r="A101" s="958">
        <v>94</v>
      </c>
      <c r="B101" s="960">
        <v>32.950000000000003</v>
      </c>
      <c r="C101" s="960">
        <v>19.940000000000001</v>
      </c>
      <c r="D101" s="934"/>
      <c r="E101" s="968"/>
      <c r="F101" s="960">
        <v>19.77</v>
      </c>
      <c r="G101" s="960">
        <v>11.96</v>
      </c>
      <c r="H101" s="960">
        <v>26.36</v>
      </c>
      <c r="I101" s="960">
        <v>15.95</v>
      </c>
      <c r="J101" s="960">
        <v>65.900000000000006</v>
      </c>
      <c r="K101" s="960">
        <v>39.880000000000003</v>
      </c>
      <c r="L101" s="960"/>
      <c r="M101" s="960"/>
      <c r="N101" s="960">
        <v>39.54</v>
      </c>
      <c r="O101" s="960">
        <v>23.93</v>
      </c>
      <c r="P101" s="960">
        <v>52.72</v>
      </c>
      <c r="Q101" s="960">
        <v>31.9</v>
      </c>
      <c r="R101" s="960"/>
      <c r="S101" s="960"/>
      <c r="T101" s="960"/>
      <c r="U101" s="960"/>
    </row>
    <row r="102" spans="1:25" x14ac:dyDescent="0.2">
      <c r="A102" s="958">
        <v>95</v>
      </c>
      <c r="B102" s="960">
        <v>33.21</v>
      </c>
      <c r="C102" s="960">
        <v>20.09</v>
      </c>
      <c r="D102" s="934"/>
      <c r="E102" s="968"/>
      <c r="F102" s="960">
        <v>19.93</v>
      </c>
      <c r="G102" s="960">
        <v>12.05</v>
      </c>
      <c r="H102" s="960">
        <v>26.57</v>
      </c>
      <c r="I102" s="960">
        <v>16.07</v>
      </c>
      <c r="J102" s="960">
        <v>66.42</v>
      </c>
      <c r="K102" s="960">
        <v>40.18</v>
      </c>
      <c r="L102" s="960"/>
      <c r="M102" s="960"/>
      <c r="N102" s="960">
        <v>39.85</v>
      </c>
      <c r="O102" s="960">
        <v>24.11</v>
      </c>
      <c r="P102" s="960">
        <v>53.14</v>
      </c>
      <c r="Q102" s="960">
        <v>32.14</v>
      </c>
      <c r="R102" s="960"/>
      <c r="S102" s="960"/>
      <c r="T102" s="960"/>
      <c r="U102" s="960"/>
    </row>
    <row r="103" spans="1:25" x14ac:dyDescent="0.2">
      <c r="A103" s="958">
        <v>96</v>
      </c>
      <c r="B103" s="960">
        <v>33.479999999999997</v>
      </c>
      <c r="C103" s="960">
        <v>20.25</v>
      </c>
      <c r="D103" s="934"/>
      <c r="E103" s="968"/>
      <c r="F103" s="960">
        <v>20.09</v>
      </c>
      <c r="G103" s="960">
        <v>12.15</v>
      </c>
      <c r="H103" s="960">
        <v>26.78</v>
      </c>
      <c r="I103" s="960">
        <v>16.2</v>
      </c>
      <c r="J103" s="960">
        <v>66.959999999999994</v>
      </c>
      <c r="K103" s="960">
        <v>40.5</v>
      </c>
      <c r="L103" s="960"/>
      <c r="M103" s="960"/>
      <c r="N103" s="960">
        <v>40.18</v>
      </c>
      <c r="O103" s="960">
        <v>24.3</v>
      </c>
      <c r="P103" s="960">
        <v>53.57</v>
      </c>
      <c r="Q103" s="960">
        <v>32.4</v>
      </c>
      <c r="R103" s="960"/>
      <c r="S103" s="960"/>
      <c r="T103" s="960"/>
      <c r="U103" s="960"/>
    </row>
    <row r="104" spans="1:25" x14ac:dyDescent="0.2">
      <c r="A104" s="958">
        <v>97</v>
      </c>
      <c r="B104" s="960">
        <v>33.74</v>
      </c>
      <c r="C104" s="960">
        <v>20.41</v>
      </c>
      <c r="D104" s="934"/>
      <c r="E104" s="968"/>
      <c r="F104" s="960">
        <v>20.239999999999998</v>
      </c>
      <c r="G104" s="960">
        <v>12.25</v>
      </c>
      <c r="H104" s="960">
        <v>26.99</v>
      </c>
      <c r="I104" s="960">
        <v>16.329999999999998</v>
      </c>
      <c r="J104" s="960">
        <v>67.48</v>
      </c>
      <c r="K104" s="960">
        <v>40.82</v>
      </c>
      <c r="L104" s="960"/>
      <c r="M104" s="960"/>
      <c r="N104" s="960">
        <v>40.49</v>
      </c>
      <c r="O104" s="960">
        <v>24.49</v>
      </c>
      <c r="P104" s="960">
        <v>53.98</v>
      </c>
      <c r="Q104" s="960">
        <v>32.659999999999997</v>
      </c>
      <c r="R104" s="960"/>
      <c r="S104" s="960"/>
      <c r="T104" s="960"/>
      <c r="U104" s="960"/>
    </row>
    <row r="105" spans="1:25" x14ac:dyDescent="0.2">
      <c r="A105" s="958">
        <v>98</v>
      </c>
      <c r="B105" s="960">
        <v>34</v>
      </c>
      <c r="C105" s="960">
        <v>20.56</v>
      </c>
      <c r="D105" s="934"/>
      <c r="E105" s="968"/>
      <c r="F105" s="960">
        <v>20.399999999999999</v>
      </c>
      <c r="G105" s="960">
        <v>12.34</v>
      </c>
      <c r="H105" s="960">
        <v>27.2</v>
      </c>
      <c r="I105" s="960">
        <v>16.45</v>
      </c>
      <c r="J105" s="960">
        <v>68</v>
      </c>
      <c r="K105" s="960">
        <v>41.12</v>
      </c>
      <c r="L105" s="960"/>
      <c r="M105" s="960"/>
      <c r="N105" s="960">
        <v>40.799999999999997</v>
      </c>
      <c r="O105" s="960">
        <v>24.67</v>
      </c>
      <c r="P105" s="960">
        <v>54.4</v>
      </c>
      <c r="Q105" s="960">
        <v>32.9</v>
      </c>
      <c r="R105" s="960"/>
      <c r="S105" s="960"/>
      <c r="T105" s="960"/>
      <c r="U105" s="960"/>
    </row>
    <row r="106" spans="1:25" x14ac:dyDescent="0.2">
      <c r="A106" s="958">
        <v>99</v>
      </c>
      <c r="B106" s="960">
        <v>34.270000000000003</v>
      </c>
      <c r="C106" s="960">
        <v>20.72</v>
      </c>
      <c r="D106" s="934"/>
      <c r="E106" s="968"/>
      <c r="F106" s="960">
        <v>20.56</v>
      </c>
      <c r="G106" s="960">
        <v>12.43</v>
      </c>
      <c r="H106" s="960">
        <v>27.42</v>
      </c>
      <c r="I106" s="960">
        <v>16.579999999999998</v>
      </c>
      <c r="J106" s="960">
        <v>68.540000000000006</v>
      </c>
      <c r="K106" s="960">
        <v>41.44</v>
      </c>
      <c r="L106" s="960"/>
      <c r="M106" s="960"/>
      <c r="N106" s="960">
        <v>41.12</v>
      </c>
      <c r="O106" s="960">
        <v>24.86</v>
      </c>
      <c r="P106" s="960">
        <v>54.83</v>
      </c>
      <c r="Q106" s="960">
        <v>33.15</v>
      </c>
      <c r="R106" s="960"/>
      <c r="S106" s="960"/>
      <c r="T106" s="960"/>
      <c r="U106" s="960"/>
    </row>
    <row r="107" spans="1:25" x14ac:dyDescent="0.2">
      <c r="A107" s="958">
        <v>100</v>
      </c>
      <c r="B107" s="960">
        <v>34.53</v>
      </c>
      <c r="C107" s="960">
        <v>20.87</v>
      </c>
      <c r="D107" s="934"/>
      <c r="E107" s="968"/>
      <c r="F107" s="960">
        <v>20.72</v>
      </c>
      <c r="G107" s="960">
        <v>12.52</v>
      </c>
      <c r="H107" s="960">
        <v>27.62</v>
      </c>
      <c r="I107" s="960">
        <v>16.7</v>
      </c>
      <c r="J107" s="960">
        <v>69.06</v>
      </c>
      <c r="K107" s="960">
        <v>41.74</v>
      </c>
      <c r="L107" s="960"/>
      <c r="M107" s="960"/>
      <c r="N107" s="960">
        <v>41.44</v>
      </c>
      <c r="O107" s="960">
        <v>25.04</v>
      </c>
      <c r="P107" s="960">
        <v>55.25</v>
      </c>
      <c r="Q107" s="960">
        <v>33.39</v>
      </c>
      <c r="R107" s="960"/>
      <c r="S107" s="960"/>
      <c r="T107" s="960"/>
      <c r="U107" s="960"/>
    </row>
    <row r="108" spans="1:25" x14ac:dyDescent="0.2">
      <c r="A108" s="958">
        <v>101</v>
      </c>
      <c r="B108" s="960">
        <v>34.78</v>
      </c>
      <c r="C108" s="960">
        <v>21.02</v>
      </c>
      <c r="D108" s="934"/>
      <c r="E108" s="968"/>
      <c r="F108" s="960">
        <v>20.87</v>
      </c>
      <c r="G108" s="960">
        <v>12.61</v>
      </c>
      <c r="H108" s="960">
        <v>27.82</v>
      </c>
      <c r="I108" s="960">
        <v>16.82</v>
      </c>
      <c r="J108" s="960">
        <v>69.56</v>
      </c>
      <c r="K108" s="960">
        <v>42.04</v>
      </c>
      <c r="L108" s="960"/>
      <c r="M108" s="960"/>
      <c r="N108" s="960">
        <v>41.74</v>
      </c>
      <c r="O108" s="960">
        <v>25.22</v>
      </c>
      <c r="P108" s="960">
        <v>55.65</v>
      </c>
      <c r="Q108" s="960">
        <v>33.630000000000003</v>
      </c>
      <c r="R108" s="960"/>
      <c r="S108" s="960"/>
      <c r="T108" s="960"/>
      <c r="U108" s="960"/>
    </row>
    <row r="109" spans="1:25" x14ac:dyDescent="0.2">
      <c r="A109" s="958">
        <v>102</v>
      </c>
      <c r="B109" s="960">
        <v>35.020000000000003</v>
      </c>
      <c r="C109" s="960">
        <v>21.17</v>
      </c>
      <c r="D109" s="934"/>
      <c r="E109" s="968"/>
      <c r="F109" s="960">
        <v>21.01</v>
      </c>
      <c r="G109" s="960">
        <v>12.7</v>
      </c>
      <c r="H109" s="960">
        <v>28.02</v>
      </c>
      <c r="I109" s="960">
        <v>16.940000000000001</v>
      </c>
      <c r="J109" s="960">
        <v>70.040000000000006</v>
      </c>
      <c r="K109" s="960">
        <v>42.34</v>
      </c>
      <c r="L109" s="960"/>
      <c r="M109" s="960"/>
      <c r="N109" s="960">
        <v>42.02</v>
      </c>
      <c r="O109" s="960">
        <v>25.4</v>
      </c>
      <c r="P109" s="960">
        <v>56.03</v>
      </c>
      <c r="Q109" s="960">
        <v>33.869999999999997</v>
      </c>
      <c r="R109" s="960"/>
      <c r="S109" s="960"/>
      <c r="T109" s="960"/>
      <c r="U109" s="960"/>
    </row>
    <row r="110" spans="1:25" x14ac:dyDescent="0.2">
      <c r="A110" s="958">
        <v>103</v>
      </c>
      <c r="B110" s="960">
        <v>35.270000000000003</v>
      </c>
      <c r="C110" s="960">
        <v>21.31</v>
      </c>
      <c r="D110" s="934"/>
      <c r="E110" s="968"/>
      <c r="F110" s="960">
        <v>21.16</v>
      </c>
      <c r="G110" s="960">
        <v>12.79</v>
      </c>
      <c r="H110" s="960">
        <v>28.22</v>
      </c>
      <c r="I110" s="960">
        <v>17.05</v>
      </c>
      <c r="J110" s="960">
        <v>70.540000000000006</v>
      </c>
      <c r="K110" s="960">
        <v>42.62</v>
      </c>
      <c r="L110" s="960"/>
      <c r="M110" s="960"/>
      <c r="N110" s="960">
        <v>42.32</v>
      </c>
      <c r="O110" s="960">
        <v>25.57</v>
      </c>
      <c r="P110" s="960">
        <v>56.43</v>
      </c>
      <c r="Q110" s="960">
        <v>34.1</v>
      </c>
      <c r="R110" s="960"/>
      <c r="S110" s="960"/>
      <c r="T110" s="960"/>
      <c r="U110" s="960"/>
    </row>
    <row r="111" spans="1:25" x14ac:dyDescent="0.2">
      <c r="A111" s="958">
        <v>104</v>
      </c>
      <c r="B111" s="960">
        <v>35.51</v>
      </c>
      <c r="C111" s="960">
        <v>21.46</v>
      </c>
      <c r="D111" s="934"/>
      <c r="E111" s="968"/>
      <c r="F111" s="960">
        <v>21.31</v>
      </c>
      <c r="G111" s="960">
        <v>12.88</v>
      </c>
      <c r="H111" s="960">
        <v>28.41</v>
      </c>
      <c r="I111" s="960">
        <v>17.170000000000002</v>
      </c>
      <c r="J111" s="960">
        <v>71.02</v>
      </c>
      <c r="K111" s="960">
        <v>42.92</v>
      </c>
      <c r="L111" s="960"/>
      <c r="M111" s="960"/>
      <c r="N111" s="960">
        <v>42.61</v>
      </c>
      <c r="O111" s="960">
        <v>25.75</v>
      </c>
      <c r="P111" s="960">
        <v>56.82</v>
      </c>
      <c r="Q111" s="960">
        <v>34.340000000000003</v>
      </c>
      <c r="R111" s="960"/>
      <c r="S111" s="960"/>
      <c r="T111" s="960"/>
      <c r="U111" s="960"/>
    </row>
    <row r="112" spans="1:25" x14ac:dyDescent="0.2">
      <c r="A112" s="958">
        <v>105</v>
      </c>
      <c r="B112" s="960">
        <v>35.76</v>
      </c>
      <c r="C112" s="960">
        <v>21.6</v>
      </c>
      <c r="D112" s="934"/>
      <c r="E112" s="968"/>
      <c r="F112" s="960">
        <v>21.46</v>
      </c>
      <c r="G112" s="960">
        <v>12.96</v>
      </c>
      <c r="H112" s="960">
        <v>28.61</v>
      </c>
      <c r="I112" s="960">
        <v>17.28</v>
      </c>
      <c r="J112" s="960">
        <v>71.52</v>
      </c>
      <c r="K112" s="960">
        <v>43.2</v>
      </c>
      <c r="L112" s="960"/>
      <c r="M112" s="960"/>
      <c r="N112" s="960">
        <v>42.91</v>
      </c>
      <c r="O112" s="960">
        <v>25.92</v>
      </c>
      <c r="P112" s="960">
        <v>57.22</v>
      </c>
      <c r="Q112" s="960">
        <v>34.56</v>
      </c>
      <c r="R112" s="960"/>
      <c r="S112" s="960"/>
      <c r="T112" s="960"/>
      <c r="U112" s="960"/>
    </row>
    <row r="113" spans="1:21" x14ac:dyDescent="0.2">
      <c r="A113" s="958">
        <v>106</v>
      </c>
      <c r="B113" s="960">
        <v>36</v>
      </c>
      <c r="C113" s="960">
        <v>21.75</v>
      </c>
      <c r="D113" s="934"/>
      <c r="E113" s="968"/>
      <c r="F113" s="960">
        <v>21.6</v>
      </c>
      <c r="G113" s="960">
        <v>13.05</v>
      </c>
      <c r="H113" s="960">
        <v>28.8</v>
      </c>
      <c r="I113" s="960">
        <v>17.399999999999999</v>
      </c>
      <c r="J113" s="960">
        <v>72</v>
      </c>
      <c r="K113" s="960">
        <v>43.5</v>
      </c>
      <c r="L113" s="960"/>
      <c r="M113" s="960"/>
      <c r="N113" s="960">
        <v>43.2</v>
      </c>
      <c r="O113" s="960">
        <v>26.1</v>
      </c>
      <c r="P113" s="960">
        <v>57.6</v>
      </c>
      <c r="Q113" s="960">
        <v>34.799999999999997</v>
      </c>
      <c r="R113" s="960"/>
      <c r="S113" s="960"/>
      <c r="T113" s="960"/>
      <c r="U113" s="960"/>
    </row>
    <row r="114" spans="1:21" x14ac:dyDescent="0.2">
      <c r="A114" s="958">
        <v>107</v>
      </c>
      <c r="B114" s="960">
        <v>36.25</v>
      </c>
      <c r="C114" s="960">
        <v>21.89</v>
      </c>
      <c r="D114" s="934"/>
      <c r="E114" s="968"/>
      <c r="F114" s="960">
        <v>21.75</v>
      </c>
      <c r="G114" s="960">
        <v>13.13</v>
      </c>
      <c r="H114" s="960">
        <v>29</v>
      </c>
      <c r="I114" s="960">
        <v>17.510000000000002</v>
      </c>
      <c r="J114" s="960">
        <v>72.5</v>
      </c>
      <c r="K114" s="960">
        <v>43.78</v>
      </c>
      <c r="L114" s="960"/>
      <c r="M114" s="960"/>
      <c r="N114" s="960">
        <v>43.5</v>
      </c>
      <c r="O114" s="960">
        <v>26.27</v>
      </c>
      <c r="P114" s="960">
        <v>58</v>
      </c>
      <c r="Q114" s="960">
        <v>35.020000000000003</v>
      </c>
      <c r="R114" s="960"/>
      <c r="S114" s="960"/>
      <c r="T114" s="960"/>
      <c r="U114" s="960"/>
    </row>
    <row r="115" spans="1:21" x14ac:dyDescent="0.2">
      <c r="A115" s="958">
        <v>108</v>
      </c>
      <c r="B115" s="960">
        <v>36.5</v>
      </c>
      <c r="C115" s="960">
        <v>22.04</v>
      </c>
      <c r="D115" s="934"/>
      <c r="E115" s="968"/>
      <c r="F115" s="960">
        <v>21.9</v>
      </c>
      <c r="G115" s="960">
        <v>13.22</v>
      </c>
      <c r="H115" s="960">
        <v>29.2</v>
      </c>
      <c r="I115" s="960">
        <v>17.63</v>
      </c>
      <c r="J115" s="960">
        <v>73</v>
      </c>
      <c r="K115" s="960">
        <v>44.08</v>
      </c>
      <c r="L115" s="960"/>
      <c r="M115" s="960"/>
      <c r="N115" s="960">
        <v>43.8</v>
      </c>
      <c r="O115" s="960">
        <v>26.45</v>
      </c>
      <c r="P115" s="960">
        <v>58.4</v>
      </c>
      <c r="Q115" s="960">
        <v>35.26</v>
      </c>
      <c r="R115" s="960"/>
      <c r="S115" s="960"/>
      <c r="T115" s="960"/>
      <c r="U115" s="960"/>
    </row>
    <row r="116" spans="1:21" x14ac:dyDescent="0.2">
      <c r="A116" s="958">
        <v>109</v>
      </c>
      <c r="B116" s="960">
        <v>36.74</v>
      </c>
      <c r="C116" s="960">
        <v>22.18</v>
      </c>
      <c r="D116" s="934"/>
      <c r="E116" s="968"/>
      <c r="F116" s="960">
        <v>22.04</v>
      </c>
      <c r="G116" s="960">
        <v>13.31</v>
      </c>
      <c r="H116" s="960">
        <v>29.39</v>
      </c>
      <c r="I116" s="960">
        <v>17.739999999999998</v>
      </c>
      <c r="J116" s="960">
        <v>73.48</v>
      </c>
      <c r="K116" s="960">
        <v>44.36</v>
      </c>
      <c r="L116" s="960"/>
      <c r="M116" s="960"/>
      <c r="N116" s="960">
        <v>44.09</v>
      </c>
      <c r="O116" s="960">
        <v>26.62</v>
      </c>
      <c r="P116" s="960">
        <v>58.78</v>
      </c>
      <c r="Q116" s="960">
        <v>35.49</v>
      </c>
      <c r="R116" s="960"/>
      <c r="S116" s="960"/>
      <c r="T116" s="960"/>
      <c r="U116" s="960"/>
    </row>
    <row r="117" spans="1:21" x14ac:dyDescent="0.2">
      <c r="A117" s="958">
        <v>110</v>
      </c>
      <c r="B117" s="960">
        <v>36.99</v>
      </c>
      <c r="C117" s="960">
        <v>22.33</v>
      </c>
      <c r="D117" s="934"/>
      <c r="E117" s="968"/>
      <c r="F117" s="960">
        <v>22.19</v>
      </c>
      <c r="G117" s="960">
        <v>13.4</v>
      </c>
      <c r="H117" s="960">
        <v>29.59</v>
      </c>
      <c r="I117" s="960">
        <v>17.86</v>
      </c>
      <c r="J117" s="960">
        <v>73.98</v>
      </c>
      <c r="K117" s="960">
        <v>44.66</v>
      </c>
      <c r="L117" s="960"/>
      <c r="M117" s="960"/>
      <c r="N117" s="960">
        <v>44.39</v>
      </c>
      <c r="O117" s="960">
        <v>26.8</v>
      </c>
      <c r="P117" s="960">
        <v>59.18</v>
      </c>
      <c r="Q117" s="960">
        <v>35.729999999999997</v>
      </c>
      <c r="R117" s="960"/>
      <c r="S117" s="960"/>
      <c r="T117" s="960"/>
      <c r="U117" s="960"/>
    </row>
    <row r="118" spans="1:21" x14ac:dyDescent="0.2">
      <c r="A118" s="958">
        <v>111</v>
      </c>
      <c r="B118" s="960">
        <v>37.229999999999997</v>
      </c>
      <c r="C118" s="960">
        <v>22.48</v>
      </c>
      <c r="D118" s="934"/>
      <c r="E118" s="968"/>
      <c r="F118" s="960">
        <v>22.34</v>
      </c>
      <c r="G118" s="960">
        <v>13.49</v>
      </c>
      <c r="H118" s="960">
        <v>29.78</v>
      </c>
      <c r="I118" s="960">
        <v>17.98</v>
      </c>
      <c r="J118" s="960">
        <v>74.459999999999994</v>
      </c>
      <c r="K118" s="960">
        <v>44.96</v>
      </c>
      <c r="L118" s="960"/>
      <c r="M118" s="960"/>
      <c r="N118" s="960">
        <v>44.68</v>
      </c>
      <c r="O118" s="960">
        <v>26.98</v>
      </c>
      <c r="P118" s="960">
        <v>59.57</v>
      </c>
      <c r="Q118" s="960">
        <v>35.97</v>
      </c>
      <c r="R118" s="960"/>
      <c r="S118" s="960"/>
      <c r="T118" s="960"/>
      <c r="U118" s="960"/>
    </row>
    <row r="119" spans="1:21" x14ac:dyDescent="0.2">
      <c r="A119" s="958">
        <v>112</v>
      </c>
      <c r="B119" s="960">
        <v>37.479999999999997</v>
      </c>
      <c r="C119" s="960">
        <v>22.62</v>
      </c>
      <c r="D119" s="934"/>
      <c r="E119" s="968"/>
      <c r="F119" s="960">
        <v>22.49</v>
      </c>
      <c r="G119" s="960">
        <v>13.57</v>
      </c>
      <c r="H119" s="960">
        <v>29.98</v>
      </c>
      <c r="I119" s="960">
        <v>18.100000000000001</v>
      </c>
      <c r="J119" s="960">
        <v>74.959999999999994</v>
      </c>
      <c r="K119" s="960">
        <v>45.24</v>
      </c>
      <c r="L119" s="960"/>
      <c r="M119" s="960"/>
      <c r="N119" s="960">
        <v>44.98</v>
      </c>
      <c r="O119" s="960">
        <v>27.14</v>
      </c>
      <c r="P119" s="960">
        <v>59.97</v>
      </c>
      <c r="Q119" s="960">
        <v>36.19</v>
      </c>
      <c r="R119" s="960"/>
      <c r="S119" s="960"/>
      <c r="T119" s="960"/>
      <c r="U119" s="960"/>
    </row>
    <row r="120" spans="1:21" x14ac:dyDescent="0.2">
      <c r="A120" s="958">
        <v>113</v>
      </c>
      <c r="B120" s="960">
        <v>37.72</v>
      </c>
      <c r="C120" s="960">
        <v>22.77</v>
      </c>
      <c r="D120" s="934"/>
      <c r="E120" s="968"/>
      <c r="F120" s="960">
        <v>22.63</v>
      </c>
      <c r="G120" s="960">
        <v>13.66</v>
      </c>
      <c r="H120" s="960">
        <v>30.18</v>
      </c>
      <c r="I120" s="960">
        <v>18.22</v>
      </c>
      <c r="J120" s="960">
        <v>75.44</v>
      </c>
      <c r="K120" s="960">
        <v>45.54</v>
      </c>
      <c r="L120" s="960"/>
      <c r="M120" s="960"/>
      <c r="N120" s="960">
        <v>45.26</v>
      </c>
      <c r="O120" s="960">
        <v>27.32</v>
      </c>
      <c r="P120" s="960">
        <v>60.35</v>
      </c>
      <c r="Q120" s="960">
        <v>36.43</v>
      </c>
      <c r="R120" s="960"/>
      <c r="S120" s="960"/>
      <c r="T120" s="960"/>
      <c r="U120" s="960"/>
    </row>
    <row r="121" spans="1:21" x14ac:dyDescent="0.2">
      <c r="A121" s="958">
        <v>114</v>
      </c>
      <c r="B121" s="960">
        <v>37.97</v>
      </c>
      <c r="C121" s="960">
        <v>22.91</v>
      </c>
      <c r="D121" s="934"/>
      <c r="E121" s="968"/>
      <c r="F121" s="960">
        <v>22.78</v>
      </c>
      <c r="G121" s="960">
        <v>13.75</v>
      </c>
      <c r="H121" s="960">
        <v>30.38</v>
      </c>
      <c r="I121" s="960">
        <v>18.329999999999998</v>
      </c>
      <c r="J121" s="960">
        <v>75.94</v>
      </c>
      <c r="K121" s="960">
        <v>45.82</v>
      </c>
      <c r="L121" s="960"/>
      <c r="M121" s="960"/>
      <c r="N121" s="960">
        <v>45.56</v>
      </c>
      <c r="O121" s="960">
        <v>27.49</v>
      </c>
      <c r="P121" s="960">
        <v>60.75</v>
      </c>
      <c r="Q121" s="960">
        <v>36.659999999999997</v>
      </c>
      <c r="R121" s="960"/>
      <c r="S121" s="960"/>
      <c r="T121" s="960"/>
      <c r="U121" s="960"/>
    </row>
    <row r="122" spans="1:21" x14ac:dyDescent="0.2">
      <c r="A122" s="958">
        <v>115</v>
      </c>
      <c r="B122" s="960">
        <v>38.22</v>
      </c>
      <c r="C122" s="960">
        <v>23.06</v>
      </c>
      <c r="D122" s="934"/>
      <c r="E122" s="968"/>
      <c r="F122" s="960">
        <v>22.93</v>
      </c>
      <c r="G122" s="960">
        <v>13.84</v>
      </c>
      <c r="H122" s="960">
        <v>30.58</v>
      </c>
      <c r="I122" s="960">
        <v>18.45</v>
      </c>
      <c r="J122" s="960">
        <v>76.44</v>
      </c>
      <c r="K122" s="960">
        <v>46.12</v>
      </c>
      <c r="L122" s="960"/>
      <c r="M122" s="960"/>
      <c r="N122" s="960">
        <v>45.86</v>
      </c>
      <c r="O122" s="960">
        <v>27.67</v>
      </c>
      <c r="P122" s="960">
        <v>61.15</v>
      </c>
      <c r="Q122" s="960">
        <v>36.9</v>
      </c>
      <c r="R122" s="960"/>
      <c r="S122" s="960"/>
      <c r="T122" s="960"/>
      <c r="U122" s="960"/>
    </row>
    <row r="123" spans="1:21" x14ac:dyDescent="0.2">
      <c r="A123" s="958">
        <v>116</v>
      </c>
      <c r="B123" s="960">
        <v>38.46</v>
      </c>
      <c r="C123" s="960">
        <v>23.2</v>
      </c>
      <c r="D123" s="934"/>
      <c r="E123" s="968"/>
      <c r="F123" s="960">
        <v>23.08</v>
      </c>
      <c r="G123" s="960">
        <v>13.92</v>
      </c>
      <c r="H123" s="960">
        <v>30.77</v>
      </c>
      <c r="I123" s="960">
        <v>18.559999999999999</v>
      </c>
      <c r="J123" s="960">
        <v>76.92</v>
      </c>
      <c r="K123" s="960">
        <v>46.4</v>
      </c>
      <c r="L123" s="960"/>
      <c r="M123" s="960"/>
      <c r="N123" s="960">
        <v>46.15</v>
      </c>
      <c r="O123" s="960">
        <v>27.84</v>
      </c>
      <c r="P123" s="960">
        <v>61.54</v>
      </c>
      <c r="Q123" s="960">
        <v>37.119999999999997</v>
      </c>
      <c r="R123" s="960"/>
      <c r="S123" s="960"/>
      <c r="T123" s="960"/>
      <c r="U123" s="960"/>
    </row>
    <row r="124" spans="1:21" x14ac:dyDescent="0.2">
      <c r="A124" s="958">
        <v>117</v>
      </c>
      <c r="B124" s="960">
        <v>38.71</v>
      </c>
      <c r="C124" s="960">
        <v>23.35</v>
      </c>
      <c r="D124" s="934"/>
      <c r="E124" s="968"/>
      <c r="F124" s="960">
        <v>23.23</v>
      </c>
      <c r="G124" s="960">
        <v>14.01</v>
      </c>
      <c r="H124" s="960">
        <v>30.97</v>
      </c>
      <c r="I124" s="960">
        <v>18.68</v>
      </c>
      <c r="J124" s="960">
        <v>77.42</v>
      </c>
      <c r="K124" s="960">
        <v>46.7</v>
      </c>
      <c r="L124" s="960"/>
      <c r="M124" s="960"/>
      <c r="N124" s="960">
        <v>46.45</v>
      </c>
      <c r="O124" s="960">
        <v>28.02</v>
      </c>
      <c r="P124" s="960">
        <v>61.94</v>
      </c>
      <c r="Q124" s="960">
        <v>37.36</v>
      </c>
      <c r="R124" s="960"/>
      <c r="S124" s="960"/>
      <c r="T124" s="960"/>
      <c r="U124" s="960"/>
    </row>
    <row r="125" spans="1:21" x14ac:dyDescent="0.2">
      <c r="A125" s="958">
        <v>118</v>
      </c>
      <c r="B125" s="960">
        <v>38.950000000000003</v>
      </c>
      <c r="C125" s="960">
        <v>23.49</v>
      </c>
      <c r="D125" s="934"/>
      <c r="E125" s="968"/>
      <c r="F125" s="960">
        <v>23.37</v>
      </c>
      <c r="G125" s="960">
        <v>14.09</v>
      </c>
      <c r="H125" s="960">
        <v>31.16</v>
      </c>
      <c r="I125" s="960">
        <v>18.79</v>
      </c>
      <c r="J125" s="960">
        <v>77.900000000000006</v>
      </c>
      <c r="K125" s="960">
        <v>46.98</v>
      </c>
      <c r="L125" s="960"/>
      <c r="M125" s="960"/>
      <c r="N125" s="960">
        <v>46.74</v>
      </c>
      <c r="O125" s="960">
        <v>28.19</v>
      </c>
      <c r="P125" s="960">
        <v>62.32</v>
      </c>
      <c r="Q125" s="960">
        <v>37.58</v>
      </c>
      <c r="R125" s="960"/>
      <c r="S125" s="960"/>
      <c r="T125" s="960"/>
      <c r="U125" s="960"/>
    </row>
    <row r="126" spans="1:21" x14ac:dyDescent="0.2">
      <c r="A126" s="958">
        <v>119</v>
      </c>
      <c r="B126" s="960">
        <v>39.200000000000003</v>
      </c>
      <c r="C126" s="960">
        <v>23.64</v>
      </c>
      <c r="D126" s="934"/>
      <c r="E126" s="968"/>
      <c r="F126" s="960">
        <v>23.52</v>
      </c>
      <c r="G126" s="960">
        <v>14.18</v>
      </c>
      <c r="H126" s="960">
        <v>31.36</v>
      </c>
      <c r="I126" s="960">
        <v>18.91</v>
      </c>
      <c r="J126" s="960">
        <v>78.400000000000006</v>
      </c>
      <c r="K126" s="960">
        <v>47.28</v>
      </c>
      <c r="L126" s="960"/>
      <c r="M126" s="960"/>
      <c r="N126" s="960">
        <v>47.04</v>
      </c>
      <c r="O126" s="960">
        <v>28.37</v>
      </c>
      <c r="P126" s="960">
        <v>62.72</v>
      </c>
      <c r="Q126" s="960">
        <v>37.82</v>
      </c>
      <c r="R126" s="960"/>
      <c r="S126" s="960"/>
      <c r="T126" s="960"/>
      <c r="U126" s="960"/>
    </row>
    <row r="127" spans="1:21" x14ac:dyDescent="0.2">
      <c r="A127" s="958">
        <v>120</v>
      </c>
      <c r="B127" s="960">
        <v>39.44</v>
      </c>
      <c r="C127" s="960">
        <v>23.79</v>
      </c>
      <c r="D127" s="934"/>
      <c r="E127" s="968"/>
      <c r="F127" s="960">
        <v>23.66</v>
      </c>
      <c r="G127" s="960">
        <v>14.27</v>
      </c>
      <c r="H127" s="960">
        <v>31.55</v>
      </c>
      <c r="I127" s="960">
        <v>19.03</v>
      </c>
      <c r="J127" s="960">
        <v>78.88</v>
      </c>
      <c r="K127" s="960">
        <v>47.58</v>
      </c>
      <c r="L127" s="960"/>
      <c r="M127" s="960"/>
      <c r="N127" s="960">
        <v>47.33</v>
      </c>
      <c r="O127" s="960">
        <v>28.55</v>
      </c>
      <c r="P127" s="960">
        <v>63.1</v>
      </c>
      <c r="Q127" s="960">
        <v>38.06</v>
      </c>
      <c r="R127" s="960"/>
      <c r="S127" s="960"/>
      <c r="T127" s="960"/>
      <c r="U127" s="960"/>
    </row>
    <row r="128" spans="1:21" x14ac:dyDescent="0.2">
      <c r="A128" s="958">
        <v>121</v>
      </c>
      <c r="B128" s="960">
        <v>39.61</v>
      </c>
      <c r="C128" s="960">
        <v>23.89</v>
      </c>
      <c r="D128" s="934"/>
      <c r="E128" s="968"/>
      <c r="F128" s="960">
        <v>23.77</v>
      </c>
      <c r="G128" s="960">
        <v>14.33</v>
      </c>
      <c r="H128" s="960">
        <v>31.69</v>
      </c>
      <c r="I128" s="960">
        <v>19.11</v>
      </c>
      <c r="J128" s="960">
        <v>79.22</v>
      </c>
      <c r="K128" s="960">
        <v>47.78</v>
      </c>
      <c r="L128" s="960"/>
      <c r="M128" s="960"/>
      <c r="N128" s="960">
        <v>47.53</v>
      </c>
      <c r="O128" s="960">
        <v>28.67</v>
      </c>
      <c r="P128" s="960">
        <v>63.38</v>
      </c>
      <c r="Q128" s="960">
        <v>38.22</v>
      </c>
      <c r="R128" s="960"/>
      <c r="S128" s="960"/>
      <c r="T128" s="960"/>
      <c r="U128" s="960"/>
    </row>
    <row r="129" spans="1:21" x14ac:dyDescent="0.2">
      <c r="A129" s="958">
        <v>122</v>
      </c>
      <c r="B129" s="960">
        <v>39.78</v>
      </c>
      <c r="C129" s="960">
        <v>23.99</v>
      </c>
      <c r="D129" s="934"/>
      <c r="E129" s="968"/>
      <c r="F129" s="960">
        <v>23.87</v>
      </c>
      <c r="G129" s="960">
        <v>14.39</v>
      </c>
      <c r="H129" s="960">
        <v>31.82</v>
      </c>
      <c r="I129" s="960">
        <v>19.190000000000001</v>
      </c>
      <c r="J129" s="960">
        <v>79.56</v>
      </c>
      <c r="K129" s="960">
        <v>47.98</v>
      </c>
      <c r="L129" s="960"/>
      <c r="M129" s="960"/>
      <c r="N129" s="960">
        <v>47.74</v>
      </c>
      <c r="O129" s="960">
        <v>28.79</v>
      </c>
      <c r="P129" s="960">
        <v>63.65</v>
      </c>
      <c r="Q129" s="960">
        <v>38.380000000000003</v>
      </c>
      <c r="R129" s="960"/>
      <c r="S129" s="960"/>
      <c r="T129" s="960"/>
      <c r="U129" s="960"/>
    </row>
    <row r="130" spans="1:21" x14ac:dyDescent="0.2">
      <c r="A130" s="958">
        <v>123</v>
      </c>
      <c r="B130" s="960">
        <v>39.950000000000003</v>
      </c>
      <c r="C130" s="960">
        <v>24.09</v>
      </c>
      <c r="D130" s="934"/>
      <c r="E130" s="968"/>
      <c r="F130" s="960">
        <v>23.97</v>
      </c>
      <c r="G130" s="960">
        <v>14.45</v>
      </c>
      <c r="H130" s="960">
        <v>31.96</v>
      </c>
      <c r="I130" s="960">
        <v>19.27</v>
      </c>
      <c r="J130" s="960">
        <v>79.900000000000006</v>
      </c>
      <c r="K130" s="960">
        <v>48.18</v>
      </c>
      <c r="L130" s="960"/>
      <c r="M130" s="960"/>
      <c r="N130" s="960">
        <v>47.94</v>
      </c>
      <c r="O130" s="960">
        <v>28.91</v>
      </c>
      <c r="P130" s="960">
        <v>63.92</v>
      </c>
      <c r="Q130" s="960">
        <v>38.54</v>
      </c>
      <c r="R130" s="960"/>
      <c r="S130" s="960"/>
      <c r="T130" s="960"/>
      <c r="U130" s="960"/>
    </row>
    <row r="131" spans="1:21" x14ac:dyDescent="0.2">
      <c r="A131" s="958">
        <v>124</v>
      </c>
      <c r="B131" s="960">
        <v>40.119999999999997</v>
      </c>
      <c r="C131" s="960">
        <v>24.19</v>
      </c>
      <c r="D131" s="934"/>
      <c r="E131" s="968"/>
      <c r="F131" s="960">
        <v>24.07</v>
      </c>
      <c r="G131" s="960">
        <v>14.51</v>
      </c>
      <c r="H131" s="960">
        <v>32.1</v>
      </c>
      <c r="I131" s="960">
        <v>19.350000000000001</v>
      </c>
      <c r="J131" s="960">
        <v>80.239999999999995</v>
      </c>
      <c r="K131" s="960">
        <v>48.38</v>
      </c>
      <c r="L131" s="960"/>
      <c r="M131" s="960"/>
      <c r="N131" s="960">
        <v>48.14</v>
      </c>
      <c r="O131" s="960">
        <v>29.03</v>
      </c>
      <c r="P131" s="960">
        <v>64.19</v>
      </c>
      <c r="Q131" s="960">
        <v>38.700000000000003</v>
      </c>
      <c r="R131" s="960"/>
      <c r="S131" s="960"/>
      <c r="T131" s="960"/>
      <c r="U131" s="960"/>
    </row>
    <row r="132" spans="1:21" x14ac:dyDescent="0.2">
      <c r="A132" s="958">
        <v>125</v>
      </c>
      <c r="B132" s="960">
        <v>40.29</v>
      </c>
      <c r="C132" s="960">
        <v>24.29</v>
      </c>
      <c r="D132" s="934"/>
      <c r="E132" s="968"/>
      <c r="F132" s="960">
        <v>24.17</v>
      </c>
      <c r="G132" s="960">
        <v>14.57</v>
      </c>
      <c r="H132" s="960">
        <v>32.229999999999997</v>
      </c>
      <c r="I132" s="960">
        <v>19.43</v>
      </c>
      <c r="J132" s="960">
        <v>80.58</v>
      </c>
      <c r="K132" s="960">
        <v>48.58</v>
      </c>
      <c r="L132" s="960"/>
      <c r="M132" s="960"/>
      <c r="N132" s="960">
        <v>48.35</v>
      </c>
      <c r="O132" s="960">
        <v>29.15</v>
      </c>
      <c r="P132" s="960">
        <v>64.459999999999994</v>
      </c>
      <c r="Q132" s="960">
        <v>38.86</v>
      </c>
      <c r="R132" s="960"/>
      <c r="S132" s="960"/>
      <c r="T132" s="960"/>
      <c r="U132" s="960"/>
    </row>
    <row r="133" spans="1:21" x14ac:dyDescent="0.2">
      <c r="A133" s="958">
        <v>126</v>
      </c>
      <c r="B133" s="960">
        <v>40.46</v>
      </c>
      <c r="C133" s="960">
        <v>24.39</v>
      </c>
      <c r="D133" s="934"/>
      <c r="E133" s="968"/>
      <c r="F133" s="960">
        <v>24.28</v>
      </c>
      <c r="G133" s="960">
        <v>14.63</v>
      </c>
      <c r="H133" s="960">
        <v>32.369999999999997</v>
      </c>
      <c r="I133" s="960">
        <v>19.510000000000002</v>
      </c>
      <c r="J133" s="960">
        <v>80.92</v>
      </c>
      <c r="K133" s="960">
        <v>48.78</v>
      </c>
      <c r="L133" s="960"/>
      <c r="M133" s="960"/>
      <c r="N133" s="960">
        <v>48.55</v>
      </c>
      <c r="O133" s="960">
        <v>29.27</v>
      </c>
      <c r="P133" s="960">
        <v>64.739999999999995</v>
      </c>
      <c r="Q133" s="960">
        <v>39.020000000000003</v>
      </c>
      <c r="R133" s="960"/>
      <c r="S133" s="960"/>
      <c r="T133" s="960"/>
      <c r="U133" s="960"/>
    </row>
    <row r="134" spans="1:21" x14ac:dyDescent="0.2">
      <c r="A134" s="958">
        <v>127</v>
      </c>
      <c r="B134" s="960">
        <v>40.619999999999997</v>
      </c>
      <c r="C134" s="960">
        <v>24.48</v>
      </c>
      <c r="D134" s="934"/>
      <c r="E134" s="968"/>
      <c r="F134" s="960">
        <v>24.37</v>
      </c>
      <c r="G134" s="960">
        <v>14.69</v>
      </c>
      <c r="H134" s="960">
        <v>32.5</v>
      </c>
      <c r="I134" s="960">
        <v>19.579999999999998</v>
      </c>
      <c r="J134" s="960">
        <v>81.239999999999995</v>
      </c>
      <c r="K134" s="960">
        <v>48.96</v>
      </c>
      <c r="L134" s="960"/>
      <c r="M134" s="960"/>
      <c r="N134" s="960">
        <v>48.74</v>
      </c>
      <c r="O134" s="960">
        <v>29.38</v>
      </c>
      <c r="P134" s="960">
        <v>64.989999999999995</v>
      </c>
      <c r="Q134" s="960">
        <v>39.17</v>
      </c>
      <c r="R134" s="960"/>
      <c r="S134" s="960"/>
      <c r="T134" s="960"/>
      <c r="U134" s="960"/>
    </row>
    <row r="135" spans="1:21" x14ac:dyDescent="0.2">
      <c r="A135" s="958">
        <v>128</v>
      </c>
      <c r="B135" s="960">
        <v>40.79</v>
      </c>
      <c r="C135" s="960">
        <v>24.58</v>
      </c>
      <c r="D135" s="934"/>
      <c r="E135" s="968"/>
      <c r="F135" s="960">
        <v>24.47</v>
      </c>
      <c r="G135" s="960">
        <v>14.75</v>
      </c>
      <c r="H135" s="960">
        <v>32.630000000000003</v>
      </c>
      <c r="I135" s="960">
        <v>19.66</v>
      </c>
      <c r="J135" s="960">
        <v>81.58</v>
      </c>
      <c r="K135" s="960">
        <v>49.16</v>
      </c>
      <c r="L135" s="960"/>
      <c r="M135" s="960"/>
      <c r="N135" s="960">
        <v>48.95</v>
      </c>
      <c r="O135" s="960">
        <v>29.5</v>
      </c>
      <c r="P135" s="960">
        <v>65.260000000000005</v>
      </c>
      <c r="Q135" s="960">
        <v>39.33</v>
      </c>
      <c r="R135" s="960"/>
      <c r="S135" s="960"/>
      <c r="T135" s="960"/>
      <c r="U135" s="960"/>
    </row>
    <row r="136" spans="1:21" x14ac:dyDescent="0.2">
      <c r="A136" s="958">
        <v>129</v>
      </c>
      <c r="B136" s="960">
        <v>40.96</v>
      </c>
      <c r="C136" s="960">
        <v>24.68</v>
      </c>
      <c r="D136" s="934"/>
      <c r="E136" s="968"/>
      <c r="F136" s="960">
        <v>24.58</v>
      </c>
      <c r="G136" s="960">
        <v>14.81</v>
      </c>
      <c r="H136" s="960">
        <v>32.770000000000003</v>
      </c>
      <c r="I136" s="960">
        <v>19.739999999999998</v>
      </c>
      <c r="J136" s="960">
        <v>81.92</v>
      </c>
      <c r="K136" s="960">
        <v>49.36</v>
      </c>
      <c r="L136" s="960"/>
      <c r="M136" s="960"/>
      <c r="N136" s="960">
        <v>49.15</v>
      </c>
      <c r="O136" s="960">
        <v>29.62</v>
      </c>
      <c r="P136" s="960">
        <v>65.540000000000006</v>
      </c>
      <c r="Q136" s="960">
        <v>39.49</v>
      </c>
      <c r="R136" s="960"/>
      <c r="S136" s="960"/>
      <c r="T136" s="960"/>
      <c r="U136" s="960"/>
    </row>
    <row r="137" spans="1:21" x14ac:dyDescent="0.2">
      <c r="A137" s="958">
        <v>130</v>
      </c>
      <c r="B137" s="960">
        <v>41.13</v>
      </c>
      <c r="C137" s="960">
        <v>24.78</v>
      </c>
      <c r="D137" s="934"/>
      <c r="E137" s="968"/>
      <c r="F137" s="960">
        <v>24.68</v>
      </c>
      <c r="G137" s="960">
        <v>14.87</v>
      </c>
      <c r="H137" s="960">
        <v>32.9</v>
      </c>
      <c r="I137" s="960">
        <v>19.82</v>
      </c>
      <c r="J137" s="960">
        <v>82.26</v>
      </c>
      <c r="K137" s="960">
        <v>49.56</v>
      </c>
      <c r="L137" s="960"/>
      <c r="M137" s="960"/>
      <c r="N137" s="960">
        <v>49.36</v>
      </c>
      <c r="O137" s="960">
        <v>29.74</v>
      </c>
      <c r="P137" s="960">
        <v>65.81</v>
      </c>
      <c r="Q137" s="960">
        <v>39.65</v>
      </c>
      <c r="R137" s="960"/>
      <c r="S137" s="960"/>
      <c r="T137" s="960"/>
      <c r="U137" s="960"/>
    </row>
    <row r="138" spans="1:21" x14ac:dyDescent="0.2">
      <c r="A138" s="958">
        <v>131</v>
      </c>
      <c r="B138" s="960">
        <v>41.3</v>
      </c>
      <c r="C138" s="960">
        <v>24.88</v>
      </c>
      <c r="D138" s="934"/>
      <c r="E138" s="968"/>
      <c r="F138" s="960">
        <v>24.78</v>
      </c>
      <c r="G138" s="960">
        <v>14.93</v>
      </c>
      <c r="H138" s="960">
        <v>33.04</v>
      </c>
      <c r="I138" s="960">
        <v>19.899999999999999</v>
      </c>
      <c r="J138" s="960">
        <v>82.6</v>
      </c>
      <c r="K138" s="960">
        <v>49.76</v>
      </c>
      <c r="L138" s="960"/>
      <c r="M138" s="960"/>
      <c r="N138" s="960">
        <v>49.56</v>
      </c>
      <c r="O138" s="960">
        <v>29.86</v>
      </c>
      <c r="P138" s="960">
        <v>66.08</v>
      </c>
      <c r="Q138" s="960">
        <v>39.81</v>
      </c>
      <c r="R138" s="960"/>
      <c r="S138" s="960"/>
      <c r="T138" s="960"/>
      <c r="U138" s="960"/>
    </row>
    <row r="139" spans="1:21" x14ac:dyDescent="0.2">
      <c r="A139" s="958">
        <v>132</v>
      </c>
      <c r="B139" s="960">
        <v>41.47</v>
      </c>
      <c r="C139" s="960">
        <v>24.98</v>
      </c>
      <c r="D139" s="934"/>
      <c r="E139" s="968"/>
      <c r="F139" s="960">
        <v>24.88</v>
      </c>
      <c r="G139" s="960">
        <v>14.99</v>
      </c>
      <c r="H139" s="960">
        <v>33.18</v>
      </c>
      <c r="I139" s="960">
        <v>19.98</v>
      </c>
      <c r="J139" s="960">
        <v>82.94</v>
      </c>
      <c r="K139" s="960">
        <v>49.96</v>
      </c>
      <c r="L139" s="960"/>
      <c r="M139" s="960"/>
      <c r="N139" s="960">
        <v>49.76</v>
      </c>
      <c r="O139" s="960">
        <v>29.98</v>
      </c>
      <c r="P139" s="960">
        <v>66.349999999999994</v>
      </c>
      <c r="Q139" s="960">
        <v>39.97</v>
      </c>
      <c r="R139" s="960"/>
      <c r="S139" s="960"/>
      <c r="T139" s="960"/>
      <c r="U139" s="960"/>
    </row>
    <row r="140" spans="1:21" x14ac:dyDescent="0.2">
      <c r="A140" s="958">
        <v>133</v>
      </c>
      <c r="B140" s="960">
        <v>41.63</v>
      </c>
      <c r="C140" s="960">
        <v>25.08</v>
      </c>
      <c r="D140" s="934"/>
      <c r="E140" s="968"/>
      <c r="F140" s="960">
        <v>24.98</v>
      </c>
      <c r="G140" s="960">
        <v>15.05</v>
      </c>
      <c r="H140" s="960">
        <v>33.299999999999997</v>
      </c>
      <c r="I140" s="960">
        <v>20.059999999999999</v>
      </c>
      <c r="J140" s="960">
        <v>83.26</v>
      </c>
      <c r="K140" s="960">
        <v>50.16</v>
      </c>
      <c r="L140" s="960"/>
      <c r="M140" s="960"/>
      <c r="N140" s="960">
        <v>49.96</v>
      </c>
      <c r="O140" s="960">
        <v>30.1</v>
      </c>
      <c r="P140" s="960">
        <v>66.61</v>
      </c>
      <c r="Q140" s="960">
        <v>40.130000000000003</v>
      </c>
      <c r="R140" s="960"/>
      <c r="S140" s="960"/>
      <c r="T140" s="960"/>
      <c r="U140" s="960"/>
    </row>
    <row r="141" spans="1:21" x14ac:dyDescent="0.2">
      <c r="A141" s="958">
        <v>134</v>
      </c>
      <c r="B141" s="960">
        <v>41.8</v>
      </c>
      <c r="C141" s="960">
        <v>25.18</v>
      </c>
      <c r="D141" s="934"/>
      <c r="E141" s="968"/>
      <c r="F141" s="960">
        <v>25.08</v>
      </c>
      <c r="G141" s="960">
        <v>15.11</v>
      </c>
      <c r="H141" s="960">
        <v>33.44</v>
      </c>
      <c r="I141" s="960">
        <v>20.14</v>
      </c>
      <c r="J141" s="960">
        <v>83.6</v>
      </c>
      <c r="K141" s="960">
        <v>50.36</v>
      </c>
      <c r="L141" s="960"/>
      <c r="M141" s="960"/>
      <c r="N141" s="960">
        <v>50.16</v>
      </c>
      <c r="O141" s="960">
        <v>30.22</v>
      </c>
      <c r="P141" s="960">
        <v>66.88</v>
      </c>
      <c r="Q141" s="960">
        <v>40.29</v>
      </c>
      <c r="R141" s="960"/>
      <c r="S141" s="960"/>
      <c r="T141" s="960"/>
      <c r="U141" s="960"/>
    </row>
    <row r="142" spans="1:21" x14ac:dyDescent="0.2">
      <c r="A142" s="958">
        <v>135</v>
      </c>
      <c r="B142" s="960">
        <v>41.97</v>
      </c>
      <c r="C142" s="960">
        <v>25.28</v>
      </c>
      <c r="D142" s="934"/>
      <c r="E142" s="968"/>
      <c r="F142" s="960">
        <v>25.18</v>
      </c>
      <c r="G142" s="960">
        <v>15.17</v>
      </c>
      <c r="H142" s="960">
        <v>33.58</v>
      </c>
      <c r="I142" s="960">
        <v>20.22</v>
      </c>
      <c r="J142" s="960">
        <v>83.94</v>
      </c>
      <c r="K142" s="960">
        <v>50.56</v>
      </c>
      <c r="L142" s="960"/>
      <c r="M142" s="960"/>
      <c r="N142" s="960">
        <v>50.36</v>
      </c>
      <c r="O142" s="960">
        <v>30.34</v>
      </c>
      <c r="P142" s="960">
        <v>67.150000000000006</v>
      </c>
      <c r="Q142" s="960">
        <v>40.450000000000003</v>
      </c>
      <c r="R142" s="960"/>
      <c r="S142" s="960"/>
      <c r="T142" s="960"/>
      <c r="U142" s="960"/>
    </row>
    <row r="143" spans="1:21" x14ac:dyDescent="0.2">
      <c r="A143" s="958">
        <v>136</v>
      </c>
      <c r="B143" s="960">
        <v>42.14</v>
      </c>
      <c r="C143" s="960">
        <v>25.38</v>
      </c>
      <c r="D143" s="934"/>
      <c r="E143" s="968"/>
      <c r="F143" s="960">
        <v>25.28</v>
      </c>
      <c r="G143" s="960">
        <v>15.23</v>
      </c>
      <c r="H143" s="960">
        <v>33.71</v>
      </c>
      <c r="I143" s="960">
        <v>20.3</v>
      </c>
      <c r="J143" s="960">
        <v>84.28</v>
      </c>
      <c r="K143" s="960">
        <v>50.76</v>
      </c>
      <c r="L143" s="960"/>
      <c r="M143" s="960"/>
      <c r="N143" s="960">
        <v>50.57</v>
      </c>
      <c r="O143" s="960">
        <v>30.46</v>
      </c>
      <c r="P143" s="960">
        <v>67.42</v>
      </c>
      <c r="Q143" s="960">
        <v>40.61</v>
      </c>
      <c r="R143" s="960"/>
      <c r="S143" s="960"/>
      <c r="T143" s="960"/>
      <c r="U143" s="960"/>
    </row>
    <row r="144" spans="1:21" x14ac:dyDescent="0.2">
      <c r="A144" s="958">
        <v>137</v>
      </c>
      <c r="B144" s="960">
        <v>42.31</v>
      </c>
      <c r="C144" s="960">
        <v>25.48</v>
      </c>
      <c r="D144" s="934"/>
      <c r="E144" s="968"/>
      <c r="F144" s="960">
        <v>25.39</v>
      </c>
      <c r="G144" s="960">
        <v>15.29</v>
      </c>
      <c r="H144" s="960">
        <v>33.85</v>
      </c>
      <c r="I144" s="960">
        <v>20.38</v>
      </c>
      <c r="J144" s="960">
        <v>84.62</v>
      </c>
      <c r="K144" s="960">
        <v>50.96</v>
      </c>
      <c r="L144" s="960"/>
      <c r="M144" s="960"/>
      <c r="N144" s="960">
        <v>50.77</v>
      </c>
      <c r="O144" s="960">
        <v>30.58</v>
      </c>
      <c r="P144" s="960">
        <v>67.7</v>
      </c>
      <c r="Q144" s="960">
        <v>40.770000000000003</v>
      </c>
      <c r="R144" s="960"/>
      <c r="S144" s="960"/>
      <c r="T144" s="960"/>
      <c r="U144" s="960"/>
    </row>
    <row r="145" spans="1:21" x14ac:dyDescent="0.2">
      <c r="A145" s="958">
        <v>138</v>
      </c>
      <c r="B145" s="960">
        <v>42.48</v>
      </c>
      <c r="C145" s="960">
        <v>25.58</v>
      </c>
      <c r="D145" s="934"/>
      <c r="E145" s="968"/>
      <c r="F145" s="960">
        <v>25.49</v>
      </c>
      <c r="G145" s="960">
        <v>15.35</v>
      </c>
      <c r="H145" s="960">
        <v>33.979999999999997</v>
      </c>
      <c r="I145" s="960">
        <v>20.46</v>
      </c>
      <c r="J145" s="960">
        <v>84.96</v>
      </c>
      <c r="K145" s="960">
        <v>51.16</v>
      </c>
      <c r="L145" s="960"/>
      <c r="M145" s="960"/>
      <c r="N145" s="960">
        <v>50.98</v>
      </c>
      <c r="O145" s="960">
        <v>30.7</v>
      </c>
      <c r="P145" s="960">
        <v>67.97</v>
      </c>
      <c r="Q145" s="960">
        <v>40.93</v>
      </c>
      <c r="R145" s="960"/>
      <c r="S145" s="960"/>
      <c r="T145" s="960"/>
      <c r="U145" s="960"/>
    </row>
    <row r="146" spans="1:21" x14ac:dyDescent="0.2">
      <c r="A146" s="958">
        <v>139</v>
      </c>
      <c r="B146" s="960">
        <v>42.65</v>
      </c>
      <c r="C146" s="960">
        <v>25.68</v>
      </c>
      <c r="D146" s="934"/>
      <c r="E146" s="968"/>
      <c r="F146" s="960">
        <v>25.59</v>
      </c>
      <c r="G146" s="960">
        <v>15.41</v>
      </c>
      <c r="H146" s="960">
        <v>34.119999999999997</v>
      </c>
      <c r="I146" s="960">
        <v>20.54</v>
      </c>
      <c r="J146" s="960">
        <v>85.3</v>
      </c>
      <c r="K146" s="960">
        <v>51.36</v>
      </c>
      <c r="L146" s="960"/>
      <c r="M146" s="960"/>
      <c r="N146" s="960">
        <v>51.18</v>
      </c>
      <c r="O146" s="960">
        <v>30.82</v>
      </c>
      <c r="P146" s="960">
        <v>68.239999999999995</v>
      </c>
      <c r="Q146" s="960">
        <v>41.09</v>
      </c>
      <c r="R146" s="960"/>
      <c r="S146" s="960"/>
      <c r="T146" s="960"/>
      <c r="U146" s="960"/>
    </row>
    <row r="147" spans="1:21" x14ac:dyDescent="0.2">
      <c r="A147" s="958">
        <v>140</v>
      </c>
      <c r="B147" s="960">
        <v>42.81</v>
      </c>
      <c r="C147" s="960">
        <v>25.78</v>
      </c>
      <c r="D147" s="934"/>
      <c r="E147" s="968"/>
      <c r="F147" s="960">
        <v>25.69</v>
      </c>
      <c r="G147" s="960">
        <v>15.47</v>
      </c>
      <c r="H147" s="960">
        <v>34.25</v>
      </c>
      <c r="I147" s="960">
        <v>20.62</v>
      </c>
      <c r="J147" s="960">
        <v>85.62</v>
      </c>
      <c r="K147" s="960">
        <v>51.56</v>
      </c>
      <c r="L147" s="960"/>
      <c r="M147" s="960"/>
      <c r="N147" s="960">
        <v>51.37</v>
      </c>
      <c r="O147" s="960">
        <v>30.94</v>
      </c>
      <c r="P147" s="960">
        <v>68.5</v>
      </c>
      <c r="Q147" s="960">
        <v>41.25</v>
      </c>
      <c r="R147" s="960"/>
      <c r="S147" s="960"/>
      <c r="T147" s="960"/>
      <c r="U147" s="960"/>
    </row>
    <row r="148" spans="1:21" x14ac:dyDescent="0.2">
      <c r="A148" s="958">
        <v>141</v>
      </c>
      <c r="B148" s="960">
        <v>42.98</v>
      </c>
      <c r="C148" s="960">
        <v>25.88</v>
      </c>
      <c r="D148" s="934"/>
      <c r="E148" s="968"/>
      <c r="F148" s="960">
        <v>25.79</v>
      </c>
      <c r="G148" s="960">
        <v>15.53</v>
      </c>
      <c r="H148" s="960">
        <v>34.380000000000003</v>
      </c>
      <c r="I148" s="960">
        <v>20.7</v>
      </c>
      <c r="J148" s="960">
        <v>85.96</v>
      </c>
      <c r="K148" s="960">
        <v>51.76</v>
      </c>
      <c r="L148" s="960"/>
      <c r="M148" s="960"/>
      <c r="N148" s="960">
        <v>51.58</v>
      </c>
      <c r="O148" s="960">
        <v>31.06</v>
      </c>
      <c r="P148" s="960">
        <v>68.77</v>
      </c>
      <c r="Q148" s="960">
        <v>41.41</v>
      </c>
      <c r="R148" s="960"/>
      <c r="S148" s="960"/>
      <c r="T148" s="960"/>
      <c r="U148" s="960"/>
    </row>
    <row r="149" spans="1:21" x14ac:dyDescent="0.2">
      <c r="A149" s="958">
        <v>142</v>
      </c>
      <c r="B149" s="960">
        <v>43.15</v>
      </c>
      <c r="C149" s="960">
        <v>25.98</v>
      </c>
      <c r="D149" s="934"/>
      <c r="E149" s="968"/>
      <c r="F149" s="960">
        <v>25.89</v>
      </c>
      <c r="G149" s="960">
        <v>15.59</v>
      </c>
      <c r="H149" s="960">
        <v>34.520000000000003</v>
      </c>
      <c r="I149" s="960">
        <v>20.78</v>
      </c>
      <c r="J149" s="960">
        <v>86.3</v>
      </c>
      <c r="K149" s="960">
        <v>51.96</v>
      </c>
      <c r="L149" s="960"/>
      <c r="M149" s="960"/>
      <c r="N149" s="960">
        <v>51.78</v>
      </c>
      <c r="O149" s="960">
        <v>31.18</v>
      </c>
      <c r="P149" s="960">
        <v>69.040000000000006</v>
      </c>
      <c r="Q149" s="960">
        <v>41.57</v>
      </c>
      <c r="R149" s="960"/>
      <c r="S149" s="960"/>
      <c r="T149" s="960"/>
      <c r="U149" s="960"/>
    </row>
    <row r="150" spans="1:21" x14ac:dyDescent="0.2">
      <c r="A150" s="958">
        <v>143</v>
      </c>
      <c r="B150" s="960">
        <v>43.32</v>
      </c>
      <c r="C150" s="960">
        <v>26.08</v>
      </c>
      <c r="D150" s="934"/>
      <c r="E150" s="968"/>
      <c r="F150" s="960">
        <v>25.99</v>
      </c>
      <c r="G150" s="960">
        <v>15.65</v>
      </c>
      <c r="H150" s="960">
        <v>34.659999999999997</v>
      </c>
      <c r="I150" s="960">
        <v>20.86</v>
      </c>
      <c r="J150" s="960">
        <v>86.64</v>
      </c>
      <c r="K150" s="960">
        <v>52.16</v>
      </c>
      <c r="L150" s="960"/>
      <c r="M150" s="960"/>
      <c r="N150" s="960">
        <v>51.98</v>
      </c>
      <c r="O150" s="960">
        <v>31.3</v>
      </c>
      <c r="P150" s="960">
        <v>69.31</v>
      </c>
      <c r="Q150" s="960">
        <v>41.73</v>
      </c>
      <c r="R150" s="960"/>
      <c r="S150" s="960"/>
      <c r="T150" s="960"/>
      <c r="U150" s="960"/>
    </row>
    <row r="151" spans="1:21" x14ac:dyDescent="0.2">
      <c r="A151" s="958">
        <v>144</v>
      </c>
      <c r="B151" s="960">
        <v>43.49</v>
      </c>
      <c r="C151" s="960">
        <v>26.18</v>
      </c>
      <c r="D151" s="934"/>
      <c r="E151" s="968"/>
      <c r="F151" s="960">
        <v>26.09</v>
      </c>
      <c r="G151" s="960">
        <v>15.71</v>
      </c>
      <c r="H151" s="960">
        <v>34.79</v>
      </c>
      <c r="I151" s="960">
        <v>20.94</v>
      </c>
      <c r="J151" s="960">
        <v>86.98</v>
      </c>
      <c r="K151" s="960">
        <v>52.36</v>
      </c>
      <c r="L151" s="960"/>
      <c r="M151" s="960"/>
      <c r="N151" s="960">
        <v>52.19</v>
      </c>
      <c r="O151" s="960">
        <v>31.42</v>
      </c>
      <c r="P151" s="960">
        <v>69.58</v>
      </c>
      <c r="Q151" s="960">
        <v>41.89</v>
      </c>
      <c r="R151" s="960"/>
      <c r="S151" s="960"/>
      <c r="T151" s="960"/>
      <c r="U151" s="960"/>
    </row>
    <row r="152" spans="1:21" x14ac:dyDescent="0.2">
      <c r="A152" s="958">
        <v>145</v>
      </c>
      <c r="B152" s="960">
        <v>43.66</v>
      </c>
      <c r="C152" s="960">
        <v>26.28</v>
      </c>
      <c r="D152" s="934"/>
      <c r="E152" s="968"/>
      <c r="F152" s="960">
        <v>26.2</v>
      </c>
      <c r="G152" s="960">
        <v>15.77</v>
      </c>
      <c r="H152" s="960">
        <v>34.93</v>
      </c>
      <c r="I152" s="960">
        <v>21.02</v>
      </c>
      <c r="J152" s="960">
        <v>87.32</v>
      </c>
      <c r="K152" s="960">
        <v>52.56</v>
      </c>
      <c r="L152" s="960"/>
      <c r="M152" s="960"/>
      <c r="N152" s="960">
        <v>52.39</v>
      </c>
      <c r="O152" s="960">
        <v>31.54</v>
      </c>
      <c r="P152" s="960">
        <v>69.86</v>
      </c>
      <c r="Q152" s="960">
        <v>42.05</v>
      </c>
      <c r="R152" s="960"/>
      <c r="S152" s="960"/>
      <c r="T152" s="960"/>
      <c r="U152" s="960"/>
    </row>
    <row r="153" spans="1:21" x14ac:dyDescent="0.2">
      <c r="A153" s="958">
        <v>146</v>
      </c>
      <c r="B153" s="960">
        <v>43.82</v>
      </c>
      <c r="C153" s="960">
        <v>26.38</v>
      </c>
      <c r="D153" s="934"/>
      <c r="E153" s="968"/>
      <c r="F153" s="960">
        <v>26.29</v>
      </c>
      <c r="G153" s="960">
        <v>15.83</v>
      </c>
      <c r="H153" s="960">
        <v>35.06</v>
      </c>
      <c r="I153" s="960">
        <v>21.1</v>
      </c>
      <c r="J153" s="960">
        <v>87.64</v>
      </c>
      <c r="K153" s="960">
        <v>52.76</v>
      </c>
      <c r="L153" s="960"/>
      <c r="M153" s="960"/>
      <c r="N153" s="960">
        <v>52.58</v>
      </c>
      <c r="O153" s="960">
        <v>31.66</v>
      </c>
      <c r="P153" s="960">
        <v>70.11</v>
      </c>
      <c r="Q153" s="960">
        <v>42.21</v>
      </c>
      <c r="R153" s="960"/>
      <c r="S153" s="960"/>
      <c r="T153" s="960"/>
      <c r="U153" s="960"/>
    </row>
    <row r="154" spans="1:21" x14ac:dyDescent="0.2">
      <c r="A154" s="958">
        <v>147</v>
      </c>
      <c r="B154" s="960">
        <v>43.99</v>
      </c>
      <c r="C154" s="960">
        <v>26.48</v>
      </c>
      <c r="D154" s="934"/>
      <c r="E154" s="968"/>
      <c r="F154" s="960">
        <v>26.39</v>
      </c>
      <c r="G154" s="960">
        <v>15.89</v>
      </c>
      <c r="H154" s="960">
        <v>35.19</v>
      </c>
      <c r="I154" s="960">
        <v>21.18</v>
      </c>
      <c r="J154" s="960">
        <v>87.98</v>
      </c>
      <c r="K154" s="960">
        <v>52.96</v>
      </c>
      <c r="L154" s="960"/>
      <c r="M154" s="960"/>
      <c r="N154" s="960">
        <v>52.79</v>
      </c>
      <c r="O154" s="960">
        <v>31.78</v>
      </c>
      <c r="P154" s="960">
        <v>70.38</v>
      </c>
      <c r="Q154" s="960">
        <v>42.37</v>
      </c>
      <c r="R154" s="960"/>
      <c r="S154" s="960"/>
      <c r="T154" s="960"/>
      <c r="U154" s="960"/>
    </row>
    <row r="155" spans="1:21" x14ac:dyDescent="0.2">
      <c r="A155" s="958">
        <v>148</v>
      </c>
      <c r="B155" s="960">
        <v>44.16</v>
      </c>
      <c r="C155" s="960">
        <v>26.58</v>
      </c>
      <c r="D155" s="934"/>
      <c r="E155" s="968"/>
      <c r="F155" s="960">
        <v>26.5</v>
      </c>
      <c r="G155" s="960">
        <v>15.95</v>
      </c>
      <c r="H155" s="960">
        <v>35.33</v>
      </c>
      <c r="I155" s="960">
        <v>21.26</v>
      </c>
      <c r="J155" s="960">
        <v>88.32</v>
      </c>
      <c r="K155" s="960">
        <v>53.16</v>
      </c>
      <c r="L155" s="960"/>
      <c r="M155" s="960"/>
      <c r="N155" s="960">
        <v>52.99</v>
      </c>
      <c r="O155" s="960">
        <v>31.9</v>
      </c>
      <c r="P155" s="960">
        <v>70.66</v>
      </c>
      <c r="Q155" s="960">
        <v>42.53</v>
      </c>
      <c r="R155" s="960"/>
      <c r="S155" s="960"/>
      <c r="T155" s="960"/>
      <c r="U155" s="960"/>
    </row>
    <row r="156" spans="1:21" x14ac:dyDescent="0.2">
      <c r="A156" s="958">
        <v>149</v>
      </c>
      <c r="B156" s="960">
        <v>44.33</v>
      </c>
      <c r="C156" s="960">
        <v>26.68</v>
      </c>
      <c r="D156" s="934"/>
      <c r="E156" s="968"/>
      <c r="F156" s="960">
        <v>26.6</v>
      </c>
      <c r="G156" s="960">
        <v>16.010000000000002</v>
      </c>
      <c r="H156" s="960">
        <v>35.46</v>
      </c>
      <c r="I156" s="960">
        <v>21.34</v>
      </c>
      <c r="J156" s="960">
        <v>88.66</v>
      </c>
      <c r="K156" s="960">
        <v>53.36</v>
      </c>
      <c r="L156" s="960"/>
      <c r="M156" s="960"/>
      <c r="N156" s="960">
        <v>53.2</v>
      </c>
      <c r="O156" s="960">
        <v>32.020000000000003</v>
      </c>
      <c r="P156" s="960">
        <v>70.930000000000007</v>
      </c>
      <c r="Q156" s="960">
        <v>42.69</v>
      </c>
      <c r="R156" s="960"/>
      <c r="S156" s="960"/>
      <c r="T156" s="960"/>
      <c r="U156" s="960"/>
    </row>
    <row r="157" spans="1:21" x14ac:dyDescent="0.2">
      <c r="A157" s="958">
        <v>150</v>
      </c>
      <c r="B157" s="960">
        <v>44.5</v>
      </c>
      <c r="C157" s="960">
        <v>26.78</v>
      </c>
      <c r="D157" s="934"/>
      <c r="E157" s="968"/>
      <c r="F157" s="960">
        <v>26.7</v>
      </c>
      <c r="G157" s="960">
        <v>16.07</v>
      </c>
      <c r="H157" s="960">
        <v>35.6</v>
      </c>
      <c r="I157" s="960">
        <v>21.42</v>
      </c>
      <c r="J157" s="960">
        <v>89</v>
      </c>
      <c r="K157" s="960">
        <v>53.56</v>
      </c>
      <c r="L157" s="960"/>
      <c r="M157" s="960"/>
      <c r="N157" s="960">
        <v>53.4</v>
      </c>
      <c r="O157" s="960">
        <v>32.14</v>
      </c>
      <c r="P157" s="960">
        <v>71.2</v>
      </c>
      <c r="Q157" s="960">
        <v>42.85</v>
      </c>
      <c r="R157" s="960"/>
      <c r="S157" s="960"/>
      <c r="T157" s="960"/>
      <c r="U157" s="960"/>
    </row>
    <row r="158" spans="1:21" x14ac:dyDescent="0.2">
      <c r="A158" s="958">
        <v>151</v>
      </c>
      <c r="B158" s="960">
        <v>44.64</v>
      </c>
      <c r="C158" s="960">
        <v>26.86</v>
      </c>
      <c r="D158" s="934"/>
      <c r="E158" s="968"/>
      <c r="F158" s="960">
        <v>26.78</v>
      </c>
      <c r="G158" s="960">
        <v>16.12</v>
      </c>
      <c r="H158" s="960">
        <v>35.71</v>
      </c>
      <c r="I158" s="960">
        <v>21.49</v>
      </c>
      <c r="J158" s="960">
        <v>89.28</v>
      </c>
      <c r="K158" s="960">
        <v>53.72</v>
      </c>
      <c r="L158" s="960"/>
      <c r="M158" s="960"/>
      <c r="N158" s="960">
        <v>53.57</v>
      </c>
      <c r="O158" s="960">
        <v>32.229999999999997</v>
      </c>
      <c r="P158" s="960">
        <v>71.42</v>
      </c>
      <c r="Q158" s="960">
        <v>42.98</v>
      </c>
      <c r="R158" s="960"/>
      <c r="S158" s="960"/>
      <c r="T158" s="960"/>
      <c r="U158" s="960"/>
    </row>
    <row r="159" spans="1:21" x14ac:dyDescent="0.2">
      <c r="A159" s="958">
        <v>152</v>
      </c>
      <c r="B159" s="960">
        <v>44.78</v>
      </c>
      <c r="C159" s="960">
        <v>26.95</v>
      </c>
      <c r="D159" s="934"/>
      <c r="E159" s="968"/>
      <c r="F159" s="960">
        <v>26.87</v>
      </c>
      <c r="G159" s="960">
        <v>16.170000000000002</v>
      </c>
      <c r="H159" s="960">
        <v>35.82</v>
      </c>
      <c r="I159" s="960">
        <v>21.56</v>
      </c>
      <c r="J159" s="960">
        <v>89.56</v>
      </c>
      <c r="K159" s="960">
        <v>53.9</v>
      </c>
      <c r="L159" s="960"/>
      <c r="M159" s="960"/>
      <c r="N159" s="960">
        <v>53.74</v>
      </c>
      <c r="O159" s="960">
        <v>32.340000000000003</v>
      </c>
      <c r="P159" s="960">
        <v>71.650000000000006</v>
      </c>
      <c r="Q159" s="960">
        <v>43.12</v>
      </c>
      <c r="R159" s="960"/>
      <c r="S159" s="960"/>
      <c r="T159" s="960"/>
      <c r="U159" s="960"/>
    </row>
    <row r="160" spans="1:21" x14ac:dyDescent="0.2">
      <c r="A160" s="958">
        <v>153</v>
      </c>
      <c r="B160" s="960">
        <v>44.92</v>
      </c>
      <c r="C160" s="960">
        <v>27.03</v>
      </c>
      <c r="D160" s="934"/>
      <c r="E160" s="968"/>
      <c r="F160" s="960">
        <v>26.95</v>
      </c>
      <c r="G160" s="960">
        <v>16.22</v>
      </c>
      <c r="H160" s="960">
        <v>35.94</v>
      </c>
      <c r="I160" s="960">
        <v>21.62</v>
      </c>
      <c r="J160" s="960">
        <v>89.84</v>
      </c>
      <c r="K160" s="960">
        <v>54.06</v>
      </c>
      <c r="L160" s="960"/>
      <c r="M160" s="960"/>
      <c r="N160" s="960">
        <v>53.9</v>
      </c>
      <c r="O160" s="960">
        <v>32.44</v>
      </c>
      <c r="P160" s="960">
        <v>71.87</v>
      </c>
      <c r="Q160" s="960">
        <v>43.25</v>
      </c>
      <c r="R160" s="960"/>
      <c r="S160" s="960"/>
      <c r="T160" s="960"/>
      <c r="U160" s="960"/>
    </row>
    <row r="161" spans="1:21" x14ac:dyDescent="0.2">
      <c r="A161" s="958">
        <v>154</v>
      </c>
      <c r="B161" s="960">
        <v>45.06</v>
      </c>
      <c r="C161" s="960">
        <v>27.11</v>
      </c>
      <c r="D161" s="934"/>
      <c r="E161" s="968"/>
      <c r="F161" s="960">
        <v>27.04</v>
      </c>
      <c r="G161" s="960">
        <v>16.27</v>
      </c>
      <c r="H161" s="960">
        <v>36.049999999999997</v>
      </c>
      <c r="I161" s="960">
        <v>21.69</v>
      </c>
      <c r="J161" s="960">
        <v>90.12</v>
      </c>
      <c r="K161" s="960">
        <v>54.22</v>
      </c>
      <c r="L161" s="960"/>
      <c r="M161" s="960"/>
      <c r="N161" s="960">
        <v>54.07</v>
      </c>
      <c r="O161" s="960">
        <v>32.53</v>
      </c>
      <c r="P161" s="960">
        <v>72.099999999999994</v>
      </c>
      <c r="Q161" s="960">
        <v>43.38</v>
      </c>
      <c r="R161" s="960"/>
      <c r="S161" s="960"/>
      <c r="T161" s="960"/>
      <c r="U161" s="960"/>
    </row>
    <row r="162" spans="1:21" x14ac:dyDescent="0.2">
      <c r="A162" s="958">
        <v>155</v>
      </c>
      <c r="B162" s="960">
        <v>45.2</v>
      </c>
      <c r="C162" s="960">
        <v>27.2</v>
      </c>
      <c r="D162" s="934"/>
      <c r="E162" s="968"/>
      <c r="F162" s="960">
        <v>27.12</v>
      </c>
      <c r="G162" s="960">
        <v>16.32</v>
      </c>
      <c r="H162" s="960">
        <v>36.159999999999997</v>
      </c>
      <c r="I162" s="960">
        <v>21.76</v>
      </c>
      <c r="J162" s="960">
        <v>90.4</v>
      </c>
      <c r="K162" s="960">
        <v>54.4</v>
      </c>
      <c r="L162" s="960"/>
      <c r="M162" s="960"/>
      <c r="N162" s="960">
        <v>54.24</v>
      </c>
      <c r="O162" s="960">
        <v>32.64</v>
      </c>
      <c r="P162" s="960">
        <v>72.319999999999993</v>
      </c>
      <c r="Q162" s="960">
        <v>43.52</v>
      </c>
      <c r="R162" s="960"/>
      <c r="S162" s="960"/>
      <c r="T162" s="960"/>
      <c r="U162" s="960"/>
    </row>
    <row r="163" spans="1:21" x14ac:dyDescent="0.2">
      <c r="A163" s="958">
        <v>156</v>
      </c>
      <c r="B163" s="960">
        <v>45.34</v>
      </c>
      <c r="C163" s="960">
        <v>27.28</v>
      </c>
      <c r="D163" s="934"/>
      <c r="E163" s="968"/>
      <c r="F163" s="960">
        <v>27.2</v>
      </c>
      <c r="G163" s="960">
        <v>16.37</v>
      </c>
      <c r="H163" s="960">
        <v>36.270000000000003</v>
      </c>
      <c r="I163" s="960">
        <v>21.82</v>
      </c>
      <c r="J163" s="960">
        <v>90.68</v>
      </c>
      <c r="K163" s="960">
        <v>54.56</v>
      </c>
      <c r="L163" s="960"/>
      <c r="M163" s="960"/>
      <c r="N163" s="960">
        <v>54.41</v>
      </c>
      <c r="O163" s="960">
        <v>32.74</v>
      </c>
      <c r="P163" s="960">
        <v>72.540000000000006</v>
      </c>
      <c r="Q163" s="960">
        <v>43.65</v>
      </c>
      <c r="R163" s="960"/>
      <c r="S163" s="960"/>
      <c r="T163" s="960"/>
      <c r="U163" s="960"/>
    </row>
    <row r="164" spans="1:21" x14ac:dyDescent="0.2">
      <c r="A164" s="958">
        <v>157</v>
      </c>
      <c r="B164" s="960">
        <v>45.48</v>
      </c>
      <c r="C164" s="960">
        <v>27.36</v>
      </c>
      <c r="D164" s="934"/>
      <c r="E164" s="968"/>
      <c r="F164" s="960">
        <v>27.29</v>
      </c>
      <c r="G164" s="960">
        <v>16.420000000000002</v>
      </c>
      <c r="H164" s="960">
        <v>36.380000000000003</v>
      </c>
      <c r="I164" s="960">
        <v>21.89</v>
      </c>
      <c r="J164" s="960">
        <v>90.96</v>
      </c>
      <c r="K164" s="960">
        <v>54.72</v>
      </c>
      <c r="L164" s="960"/>
      <c r="M164" s="960"/>
      <c r="N164" s="960">
        <v>54.58</v>
      </c>
      <c r="O164" s="960">
        <v>32.83</v>
      </c>
      <c r="P164" s="960">
        <v>72.77</v>
      </c>
      <c r="Q164" s="960">
        <v>43.78</v>
      </c>
      <c r="R164" s="960"/>
      <c r="S164" s="960"/>
      <c r="T164" s="960"/>
      <c r="U164" s="960"/>
    </row>
    <row r="165" spans="1:21" x14ac:dyDescent="0.2">
      <c r="A165" s="958">
        <v>158</v>
      </c>
      <c r="B165" s="960">
        <v>45.62</v>
      </c>
      <c r="C165" s="960">
        <v>27.45</v>
      </c>
      <c r="D165" s="934"/>
      <c r="E165" s="968"/>
      <c r="F165" s="960">
        <v>27.37</v>
      </c>
      <c r="G165" s="960">
        <v>16.47</v>
      </c>
      <c r="H165" s="960">
        <v>36.5</v>
      </c>
      <c r="I165" s="960">
        <v>21.96</v>
      </c>
      <c r="J165" s="960">
        <v>91.24</v>
      </c>
      <c r="K165" s="960">
        <v>54.9</v>
      </c>
      <c r="L165" s="960"/>
      <c r="M165" s="960"/>
      <c r="N165" s="960">
        <v>54.74</v>
      </c>
      <c r="O165" s="960">
        <v>32.94</v>
      </c>
      <c r="P165" s="960">
        <v>72.989999999999995</v>
      </c>
      <c r="Q165" s="960">
        <v>43.92</v>
      </c>
      <c r="R165" s="960"/>
      <c r="S165" s="960"/>
      <c r="T165" s="960"/>
      <c r="U165" s="960"/>
    </row>
    <row r="166" spans="1:21" x14ac:dyDescent="0.2">
      <c r="A166" s="958">
        <v>159</v>
      </c>
      <c r="B166" s="960">
        <v>45.76</v>
      </c>
      <c r="C166" s="960">
        <v>27.53</v>
      </c>
      <c r="D166" s="934"/>
      <c r="E166" s="968"/>
      <c r="F166" s="960">
        <v>27.46</v>
      </c>
      <c r="G166" s="960">
        <v>16.52</v>
      </c>
      <c r="H166" s="960">
        <v>36.61</v>
      </c>
      <c r="I166" s="960">
        <v>22.02</v>
      </c>
      <c r="J166" s="960">
        <v>91.52</v>
      </c>
      <c r="K166" s="960">
        <v>55.06</v>
      </c>
      <c r="L166" s="960"/>
      <c r="M166" s="960"/>
      <c r="N166" s="960">
        <v>54.91</v>
      </c>
      <c r="O166" s="960">
        <v>33.04</v>
      </c>
      <c r="P166" s="960">
        <v>73.22</v>
      </c>
      <c r="Q166" s="960">
        <v>44.05</v>
      </c>
      <c r="R166" s="960"/>
      <c r="S166" s="960"/>
      <c r="T166" s="960"/>
      <c r="U166" s="960"/>
    </row>
    <row r="167" spans="1:21" x14ac:dyDescent="0.2">
      <c r="A167" s="958">
        <v>160</v>
      </c>
      <c r="B167" s="960">
        <v>45.9</v>
      </c>
      <c r="C167" s="960">
        <v>27.61</v>
      </c>
      <c r="D167" s="934"/>
      <c r="E167" s="968"/>
      <c r="F167" s="960">
        <v>27.54</v>
      </c>
      <c r="G167" s="960">
        <v>16.57</v>
      </c>
      <c r="H167" s="960">
        <v>36.72</v>
      </c>
      <c r="I167" s="960">
        <v>22.09</v>
      </c>
      <c r="J167" s="960">
        <v>91.8</v>
      </c>
      <c r="K167" s="960">
        <v>55.22</v>
      </c>
      <c r="L167" s="960"/>
      <c r="M167" s="960"/>
      <c r="N167" s="960">
        <v>55.08</v>
      </c>
      <c r="O167" s="960">
        <v>33.130000000000003</v>
      </c>
      <c r="P167" s="960">
        <v>73.44</v>
      </c>
      <c r="Q167" s="960">
        <v>44.18</v>
      </c>
      <c r="R167" s="960"/>
      <c r="S167" s="960"/>
      <c r="T167" s="960"/>
      <c r="U167" s="960"/>
    </row>
    <row r="168" spans="1:21" x14ac:dyDescent="0.2">
      <c r="A168" s="958">
        <v>161</v>
      </c>
      <c r="B168" s="960">
        <v>46.04</v>
      </c>
      <c r="C168" s="960">
        <v>27.7</v>
      </c>
      <c r="D168" s="934"/>
      <c r="E168" s="968"/>
      <c r="F168" s="960">
        <v>27.62</v>
      </c>
      <c r="G168" s="960">
        <v>16.62</v>
      </c>
      <c r="H168" s="960">
        <v>36.83</v>
      </c>
      <c r="I168" s="960">
        <v>22.16</v>
      </c>
      <c r="J168" s="960">
        <v>92.05</v>
      </c>
      <c r="K168" s="960">
        <v>55.4</v>
      </c>
      <c r="L168" s="960"/>
      <c r="M168" s="960"/>
      <c r="N168" s="960">
        <v>55.23</v>
      </c>
      <c r="O168" s="960">
        <v>33.24</v>
      </c>
      <c r="P168" s="960">
        <v>73.64</v>
      </c>
      <c r="Q168" s="960">
        <v>44.32</v>
      </c>
      <c r="R168" s="960"/>
      <c r="S168" s="960"/>
      <c r="T168" s="960"/>
      <c r="U168" s="960"/>
    </row>
    <row r="169" spans="1:21" x14ac:dyDescent="0.2">
      <c r="A169" s="958">
        <v>162</v>
      </c>
      <c r="B169" s="960">
        <v>46.18</v>
      </c>
      <c r="C169" s="960">
        <v>27.78</v>
      </c>
      <c r="D169" s="934"/>
      <c r="E169" s="968"/>
      <c r="F169" s="960">
        <v>27.71</v>
      </c>
      <c r="G169" s="960">
        <v>16.670000000000002</v>
      </c>
      <c r="H169" s="960">
        <v>36.94</v>
      </c>
      <c r="I169" s="960">
        <v>22.22</v>
      </c>
      <c r="J169" s="960">
        <v>92.05</v>
      </c>
      <c r="K169" s="960">
        <v>55.56</v>
      </c>
      <c r="L169" s="960"/>
      <c r="M169" s="960"/>
      <c r="N169" s="960">
        <v>55.23</v>
      </c>
      <c r="O169" s="960">
        <v>33.340000000000003</v>
      </c>
      <c r="P169" s="960">
        <v>73.64</v>
      </c>
      <c r="Q169" s="960">
        <v>44.45</v>
      </c>
      <c r="R169" s="960"/>
      <c r="S169" s="960"/>
      <c r="T169" s="960"/>
      <c r="U169" s="960"/>
    </row>
    <row r="170" spans="1:21" x14ac:dyDescent="0.2">
      <c r="A170" s="958">
        <v>163</v>
      </c>
      <c r="B170" s="960">
        <v>46.32</v>
      </c>
      <c r="C170" s="960">
        <v>27.86</v>
      </c>
      <c r="D170" s="934"/>
      <c r="E170" s="968"/>
      <c r="F170" s="960">
        <v>27.79</v>
      </c>
      <c r="G170" s="960">
        <v>16.72</v>
      </c>
      <c r="H170" s="960">
        <v>37.06</v>
      </c>
      <c r="I170" s="960">
        <v>22.29</v>
      </c>
      <c r="J170" s="960">
        <v>92.05</v>
      </c>
      <c r="K170" s="960">
        <v>55.72</v>
      </c>
      <c r="L170" s="960"/>
      <c r="M170" s="960"/>
      <c r="N170" s="960">
        <v>55.23</v>
      </c>
      <c r="O170" s="960">
        <v>33.43</v>
      </c>
      <c r="P170" s="960">
        <v>73.64</v>
      </c>
      <c r="Q170" s="960">
        <v>44.58</v>
      </c>
      <c r="R170" s="960"/>
      <c r="S170" s="960"/>
      <c r="T170" s="960"/>
      <c r="U170" s="960"/>
    </row>
    <row r="171" spans="1:21" x14ac:dyDescent="0.2">
      <c r="A171" s="958">
        <v>164</v>
      </c>
      <c r="B171" s="960">
        <v>46.46</v>
      </c>
      <c r="C171" s="960">
        <v>27.95</v>
      </c>
      <c r="D171" s="934"/>
      <c r="E171" s="968"/>
      <c r="F171" s="960">
        <v>27.88</v>
      </c>
      <c r="G171" s="960">
        <v>16.77</v>
      </c>
      <c r="H171" s="960">
        <v>37.17</v>
      </c>
      <c r="I171" s="960">
        <v>22.36</v>
      </c>
      <c r="J171" s="960">
        <v>92.05</v>
      </c>
      <c r="K171" s="960">
        <v>55.8</v>
      </c>
      <c r="L171" s="960"/>
      <c r="M171" s="960"/>
      <c r="N171" s="960">
        <v>55.23</v>
      </c>
      <c r="O171" s="960">
        <v>33.479999999999997</v>
      </c>
      <c r="P171" s="960">
        <v>73.64</v>
      </c>
      <c r="Q171" s="960">
        <v>44.64</v>
      </c>
      <c r="R171" s="960"/>
      <c r="S171" s="960"/>
      <c r="T171" s="960"/>
      <c r="U171" s="960"/>
    </row>
    <row r="172" spans="1:21" x14ac:dyDescent="0.2">
      <c r="A172" s="958">
        <v>165</v>
      </c>
      <c r="B172" s="960">
        <v>46.6</v>
      </c>
      <c r="C172" s="960">
        <v>28.03</v>
      </c>
      <c r="D172" s="934"/>
      <c r="E172" s="968"/>
      <c r="F172" s="960">
        <v>27.96</v>
      </c>
      <c r="G172" s="960">
        <v>16.82</v>
      </c>
      <c r="H172" s="960">
        <v>37.28</v>
      </c>
      <c r="I172" s="960">
        <v>22.42</v>
      </c>
      <c r="J172" s="960">
        <v>92.05</v>
      </c>
      <c r="K172" s="960">
        <v>55.8</v>
      </c>
      <c r="L172" s="960"/>
      <c r="M172" s="960"/>
      <c r="N172" s="960">
        <v>55.23</v>
      </c>
      <c r="O172" s="960">
        <v>33.479999999999997</v>
      </c>
      <c r="P172" s="960">
        <v>73.64</v>
      </c>
      <c r="Q172" s="960">
        <v>44.64</v>
      </c>
      <c r="R172" s="960"/>
      <c r="S172" s="960"/>
      <c r="T172" s="960"/>
      <c r="U172" s="960"/>
    </row>
    <row r="173" spans="1:21" x14ac:dyDescent="0.2">
      <c r="A173" s="958">
        <v>166</v>
      </c>
      <c r="B173" s="960">
        <v>46.75</v>
      </c>
      <c r="C173" s="960">
        <v>28.11</v>
      </c>
      <c r="D173" s="934"/>
      <c r="E173" s="968"/>
      <c r="F173" s="960">
        <v>28.05</v>
      </c>
      <c r="G173" s="960">
        <v>16.87</v>
      </c>
      <c r="H173" s="960">
        <v>37.4</v>
      </c>
      <c r="I173" s="960">
        <v>22.49</v>
      </c>
      <c r="J173" s="960">
        <v>92.05</v>
      </c>
      <c r="K173" s="960">
        <v>55.8</v>
      </c>
      <c r="L173" s="960"/>
      <c r="M173" s="960"/>
      <c r="N173" s="960">
        <v>55.23</v>
      </c>
      <c r="O173" s="960">
        <v>33.479999999999997</v>
      </c>
      <c r="P173" s="960">
        <v>73.64</v>
      </c>
      <c r="Q173" s="960">
        <v>44.64</v>
      </c>
      <c r="R173" s="960"/>
      <c r="S173" s="960"/>
      <c r="T173" s="960"/>
      <c r="U173" s="960"/>
    </row>
    <row r="174" spans="1:21" x14ac:dyDescent="0.2">
      <c r="A174" s="958">
        <v>167</v>
      </c>
      <c r="B174" s="960">
        <v>46.89</v>
      </c>
      <c r="C174" s="960">
        <v>28.2</v>
      </c>
      <c r="D174" s="934"/>
      <c r="E174" s="968"/>
      <c r="F174" s="960">
        <v>28.13</v>
      </c>
      <c r="G174" s="960">
        <v>16.920000000000002</v>
      </c>
      <c r="H174" s="960">
        <v>37.51</v>
      </c>
      <c r="I174" s="960">
        <v>22.56</v>
      </c>
      <c r="J174" s="960">
        <v>92.05</v>
      </c>
      <c r="K174" s="960">
        <v>55.8</v>
      </c>
      <c r="L174" s="960"/>
      <c r="M174" s="960"/>
      <c r="N174" s="960">
        <v>55.23</v>
      </c>
      <c r="O174" s="960">
        <v>33.479999999999997</v>
      </c>
      <c r="P174" s="960">
        <v>73.64</v>
      </c>
      <c r="Q174" s="960">
        <v>44.64</v>
      </c>
      <c r="R174" s="960"/>
      <c r="S174" s="960"/>
      <c r="T174" s="960"/>
      <c r="U174" s="960"/>
    </row>
    <row r="175" spans="1:21" x14ac:dyDescent="0.2">
      <c r="A175" s="958">
        <v>168</v>
      </c>
      <c r="B175" s="960">
        <v>47.03</v>
      </c>
      <c r="C175" s="960">
        <v>28.28</v>
      </c>
      <c r="D175" s="934"/>
      <c r="E175" s="968"/>
      <c r="F175" s="960">
        <v>28.22</v>
      </c>
      <c r="G175" s="960">
        <v>16.97</v>
      </c>
      <c r="H175" s="960">
        <v>37.619999999999997</v>
      </c>
      <c r="I175" s="960">
        <v>22.62</v>
      </c>
      <c r="J175" s="960">
        <v>92.05</v>
      </c>
      <c r="K175" s="960">
        <v>55.8</v>
      </c>
      <c r="L175" s="960"/>
      <c r="M175" s="960"/>
      <c r="N175" s="960">
        <v>55.23</v>
      </c>
      <c r="O175" s="960">
        <v>33.479999999999997</v>
      </c>
      <c r="P175" s="960">
        <v>73.64</v>
      </c>
      <c r="Q175" s="960">
        <v>44.64</v>
      </c>
      <c r="R175" s="960"/>
      <c r="S175" s="960"/>
      <c r="T175" s="960"/>
      <c r="U175" s="960"/>
    </row>
    <row r="176" spans="1:21" x14ac:dyDescent="0.2">
      <c r="A176" s="958">
        <v>169</v>
      </c>
      <c r="B176" s="960">
        <v>47.17</v>
      </c>
      <c r="C176" s="960">
        <v>28.36</v>
      </c>
      <c r="D176" s="934"/>
      <c r="E176" s="968"/>
      <c r="F176" s="960">
        <v>28.3</v>
      </c>
      <c r="G176" s="960">
        <v>17.02</v>
      </c>
      <c r="H176" s="960">
        <v>37.74</v>
      </c>
      <c r="I176" s="960">
        <v>22.69</v>
      </c>
      <c r="J176" s="960">
        <v>92.05</v>
      </c>
      <c r="K176" s="960">
        <v>55.8</v>
      </c>
      <c r="L176" s="960"/>
      <c r="M176" s="960"/>
      <c r="N176" s="960">
        <v>55.23</v>
      </c>
      <c r="O176" s="960">
        <v>33.479999999999997</v>
      </c>
      <c r="P176" s="960">
        <v>73.64</v>
      </c>
      <c r="Q176" s="960">
        <v>44.64</v>
      </c>
      <c r="R176" s="960"/>
      <c r="S176" s="960"/>
      <c r="T176" s="960"/>
      <c r="U176" s="960"/>
    </row>
    <row r="177" spans="1:21" x14ac:dyDescent="0.2">
      <c r="A177" s="958">
        <v>170</v>
      </c>
      <c r="B177" s="960">
        <v>47.31</v>
      </c>
      <c r="C177" s="960">
        <v>28.45</v>
      </c>
      <c r="D177" s="934"/>
      <c r="E177" s="968"/>
      <c r="F177" s="960">
        <v>28.39</v>
      </c>
      <c r="G177" s="960">
        <v>17.07</v>
      </c>
      <c r="H177" s="960">
        <v>37.85</v>
      </c>
      <c r="I177" s="960">
        <v>22.76</v>
      </c>
      <c r="J177" s="960">
        <v>92.05</v>
      </c>
      <c r="K177" s="960">
        <v>55.8</v>
      </c>
      <c r="L177" s="960"/>
      <c r="M177" s="960"/>
      <c r="N177" s="960">
        <v>55.23</v>
      </c>
      <c r="O177" s="960">
        <v>33.479999999999997</v>
      </c>
      <c r="P177" s="960">
        <v>73.64</v>
      </c>
      <c r="Q177" s="960">
        <v>44.64</v>
      </c>
      <c r="R177" s="960"/>
      <c r="S177" s="960"/>
      <c r="T177" s="960"/>
      <c r="U177" s="960"/>
    </row>
    <row r="178" spans="1:21" x14ac:dyDescent="0.2">
      <c r="A178" s="958">
        <v>171</v>
      </c>
      <c r="B178" s="960">
        <v>47.45</v>
      </c>
      <c r="C178" s="960">
        <v>28.53</v>
      </c>
      <c r="D178" s="934"/>
      <c r="E178" s="968"/>
      <c r="F178" s="960">
        <v>28.47</v>
      </c>
      <c r="G178" s="960">
        <v>17.12</v>
      </c>
      <c r="H178" s="960">
        <v>37.96</v>
      </c>
      <c r="I178" s="960">
        <v>22.82</v>
      </c>
      <c r="J178" s="960">
        <v>92.05</v>
      </c>
      <c r="K178" s="960">
        <v>55.8</v>
      </c>
      <c r="L178" s="960"/>
      <c r="M178" s="960"/>
      <c r="N178" s="960">
        <v>55.23</v>
      </c>
      <c r="O178" s="960">
        <v>33.479999999999997</v>
      </c>
      <c r="P178" s="960">
        <v>73.64</v>
      </c>
      <c r="Q178" s="960">
        <v>44.64</v>
      </c>
      <c r="R178" s="960"/>
      <c r="S178" s="960"/>
      <c r="T178" s="960"/>
      <c r="U178" s="960"/>
    </row>
    <row r="179" spans="1:21" x14ac:dyDescent="0.2">
      <c r="A179" s="958">
        <v>172</v>
      </c>
      <c r="B179" s="960">
        <v>47.59</v>
      </c>
      <c r="C179" s="960">
        <v>28.61</v>
      </c>
      <c r="D179" s="934"/>
      <c r="E179" s="968"/>
      <c r="F179" s="960">
        <v>28.55</v>
      </c>
      <c r="G179" s="960">
        <v>17.170000000000002</v>
      </c>
      <c r="H179" s="960">
        <v>38.07</v>
      </c>
      <c r="I179" s="960">
        <v>22.89</v>
      </c>
      <c r="J179" s="960">
        <v>92.05</v>
      </c>
      <c r="K179" s="960">
        <v>55.8</v>
      </c>
      <c r="L179" s="960"/>
      <c r="M179" s="960"/>
      <c r="N179" s="960">
        <v>55.23</v>
      </c>
      <c r="O179" s="960">
        <v>33.479999999999997</v>
      </c>
      <c r="P179" s="960">
        <v>73.64</v>
      </c>
      <c r="Q179" s="960">
        <v>44.64</v>
      </c>
      <c r="R179" s="960"/>
      <c r="S179" s="960"/>
      <c r="T179" s="960"/>
      <c r="U179" s="960"/>
    </row>
    <row r="180" spans="1:21" x14ac:dyDescent="0.2">
      <c r="A180" s="958">
        <v>173</v>
      </c>
      <c r="B180" s="960">
        <v>47.73</v>
      </c>
      <c r="C180" s="960">
        <v>28.69</v>
      </c>
      <c r="D180" s="934"/>
      <c r="E180" s="968"/>
      <c r="F180" s="960">
        <v>28.64</v>
      </c>
      <c r="G180" s="960">
        <v>17.21</v>
      </c>
      <c r="H180" s="960">
        <v>38.18</v>
      </c>
      <c r="I180" s="960">
        <v>22.95</v>
      </c>
      <c r="J180" s="960">
        <v>92.05</v>
      </c>
      <c r="K180" s="960">
        <v>55.8</v>
      </c>
      <c r="L180" s="960"/>
      <c r="M180" s="960"/>
      <c r="N180" s="960">
        <v>55.23</v>
      </c>
      <c r="O180" s="960">
        <v>33.479999999999997</v>
      </c>
      <c r="P180" s="960">
        <v>73.64</v>
      </c>
      <c r="Q180" s="960">
        <v>44.64</v>
      </c>
      <c r="R180" s="960"/>
      <c r="S180" s="960"/>
      <c r="T180" s="960"/>
      <c r="U180" s="960"/>
    </row>
    <row r="181" spans="1:21" x14ac:dyDescent="0.2">
      <c r="A181" s="958">
        <v>174</v>
      </c>
      <c r="B181" s="960">
        <v>47.87</v>
      </c>
      <c r="C181" s="960">
        <v>28.78</v>
      </c>
      <c r="D181" s="934"/>
      <c r="E181" s="968"/>
      <c r="F181" s="960">
        <v>28.72</v>
      </c>
      <c r="G181" s="960">
        <v>17.27</v>
      </c>
      <c r="H181" s="960">
        <v>38.299999999999997</v>
      </c>
      <c r="I181" s="960">
        <v>23.02</v>
      </c>
      <c r="J181" s="960">
        <v>92.05</v>
      </c>
      <c r="K181" s="960">
        <v>55.8</v>
      </c>
      <c r="L181" s="960"/>
      <c r="M181" s="960"/>
      <c r="N181" s="960">
        <v>55.23</v>
      </c>
      <c r="O181" s="960">
        <v>33.479999999999997</v>
      </c>
      <c r="P181" s="960">
        <v>73.64</v>
      </c>
      <c r="Q181" s="960">
        <v>44.64</v>
      </c>
      <c r="R181" s="960"/>
      <c r="S181" s="960"/>
      <c r="T181" s="960"/>
      <c r="U181" s="960"/>
    </row>
    <row r="182" spans="1:21" x14ac:dyDescent="0.2">
      <c r="A182" s="958">
        <v>175</v>
      </c>
      <c r="B182" s="960">
        <v>48.01</v>
      </c>
      <c r="C182" s="960">
        <v>28.86</v>
      </c>
      <c r="D182" s="934"/>
      <c r="E182" s="968"/>
      <c r="F182" s="960">
        <v>28.81</v>
      </c>
      <c r="G182" s="960">
        <v>17.32</v>
      </c>
      <c r="H182" s="960">
        <v>38.409999999999997</v>
      </c>
      <c r="I182" s="960">
        <v>23.09</v>
      </c>
      <c r="J182" s="960">
        <v>92.05</v>
      </c>
      <c r="K182" s="960">
        <v>55.8</v>
      </c>
      <c r="L182" s="960"/>
      <c r="M182" s="960"/>
      <c r="N182" s="960">
        <v>55.23</v>
      </c>
      <c r="O182" s="960">
        <v>33.479999999999997</v>
      </c>
      <c r="P182" s="960">
        <v>73.64</v>
      </c>
      <c r="Q182" s="960">
        <v>44.64</v>
      </c>
      <c r="R182" s="960"/>
      <c r="S182" s="960"/>
      <c r="T182" s="960"/>
      <c r="U182" s="960"/>
    </row>
    <row r="183" spans="1:21" x14ac:dyDescent="0.2">
      <c r="A183" s="958">
        <v>176</v>
      </c>
      <c r="B183" s="960">
        <v>48.15</v>
      </c>
      <c r="C183" s="960">
        <v>28.94</v>
      </c>
      <c r="D183" s="934"/>
      <c r="E183" s="968"/>
      <c r="F183" s="960">
        <v>28.89</v>
      </c>
      <c r="G183" s="960">
        <v>17.36</v>
      </c>
      <c r="H183" s="960">
        <v>38.520000000000003</v>
      </c>
      <c r="I183" s="960">
        <v>23.15</v>
      </c>
      <c r="J183" s="960">
        <v>92.05</v>
      </c>
      <c r="K183" s="960">
        <v>55.8</v>
      </c>
      <c r="L183" s="960"/>
      <c r="M183" s="960"/>
      <c r="N183" s="960">
        <v>55.23</v>
      </c>
      <c r="O183" s="960">
        <v>33.479999999999997</v>
      </c>
      <c r="P183" s="960">
        <v>73.64</v>
      </c>
      <c r="Q183" s="960">
        <v>44.64</v>
      </c>
      <c r="R183" s="960"/>
      <c r="S183" s="960"/>
      <c r="T183" s="960"/>
      <c r="U183" s="960"/>
    </row>
    <row r="184" spans="1:21" x14ac:dyDescent="0.2">
      <c r="A184" s="958">
        <v>177</v>
      </c>
      <c r="B184" s="960">
        <v>48.29</v>
      </c>
      <c r="C184" s="960">
        <v>29.03</v>
      </c>
      <c r="D184" s="934"/>
      <c r="E184" s="968"/>
      <c r="F184" s="960">
        <v>28.97</v>
      </c>
      <c r="G184" s="960">
        <v>17.420000000000002</v>
      </c>
      <c r="H184" s="960">
        <v>38.630000000000003</v>
      </c>
      <c r="I184" s="960">
        <v>23.22</v>
      </c>
      <c r="J184" s="960">
        <v>92.05</v>
      </c>
      <c r="K184" s="960">
        <v>55.8</v>
      </c>
      <c r="L184" s="960"/>
      <c r="M184" s="960"/>
      <c r="N184" s="960">
        <v>55.23</v>
      </c>
      <c r="O184" s="960">
        <v>33.479999999999997</v>
      </c>
      <c r="P184" s="960">
        <v>73.64</v>
      </c>
      <c r="Q184" s="960">
        <v>44.64</v>
      </c>
      <c r="R184" s="960"/>
      <c r="S184" s="960"/>
      <c r="T184" s="960"/>
      <c r="U184" s="960"/>
    </row>
    <row r="185" spans="1:21" x14ac:dyDescent="0.2">
      <c r="A185" s="958">
        <v>178</v>
      </c>
      <c r="B185" s="960">
        <v>48.43</v>
      </c>
      <c r="C185" s="960">
        <v>29.11</v>
      </c>
      <c r="D185" s="934"/>
      <c r="E185" s="968"/>
      <c r="F185" s="960">
        <v>29.06</v>
      </c>
      <c r="G185" s="960">
        <v>17.47</v>
      </c>
      <c r="H185" s="960">
        <v>38.74</v>
      </c>
      <c r="I185" s="960">
        <v>23.29</v>
      </c>
      <c r="J185" s="960">
        <v>92.05</v>
      </c>
      <c r="K185" s="960">
        <v>55.8</v>
      </c>
      <c r="L185" s="960"/>
      <c r="M185" s="960"/>
      <c r="N185" s="960">
        <v>55.23</v>
      </c>
      <c r="O185" s="960">
        <v>33.479999999999997</v>
      </c>
      <c r="P185" s="960">
        <v>73.64</v>
      </c>
      <c r="Q185" s="960">
        <v>44.64</v>
      </c>
      <c r="R185" s="960"/>
      <c r="S185" s="960"/>
      <c r="T185" s="960"/>
      <c r="U185" s="960"/>
    </row>
    <row r="186" spans="1:21" x14ac:dyDescent="0.2">
      <c r="A186" s="958">
        <v>179</v>
      </c>
      <c r="B186" s="960">
        <v>48.57</v>
      </c>
      <c r="C186" s="960">
        <v>29.19</v>
      </c>
      <c r="D186" s="934"/>
      <c r="E186" s="968"/>
      <c r="F186" s="960">
        <v>29.14</v>
      </c>
      <c r="G186" s="960">
        <v>17.510000000000002</v>
      </c>
      <c r="H186" s="960">
        <v>38.86</v>
      </c>
      <c r="I186" s="960">
        <v>23.35</v>
      </c>
      <c r="J186" s="960">
        <v>92.05</v>
      </c>
      <c r="K186" s="960">
        <v>55.8</v>
      </c>
      <c r="L186" s="960"/>
      <c r="M186" s="960"/>
      <c r="N186" s="960">
        <v>55.23</v>
      </c>
      <c r="O186" s="960">
        <v>33.479999999999997</v>
      </c>
      <c r="P186" s="960">
        <v>73.64</v>
      </c>
      <c r="Q186" s="960">
        <v>44.64</v>
      </c>
      <c r="R186" s="960"/>
      <c r="S186" s="960"/>
      <c r="T186" s="960"/>
      <c r="U186" s="960"/>
    </row>
    <row r="187" spans="1:21" x14ac:dyDescent="0.2">
      <c r="A187" s="958">
        <v>180</v>
      </c>
      <c r="B187" s="960">
        <v>48.71</v>
      </c>
      <c r="C187" s="960">
        <v>29.28</v>
      </c>
      <c r="D187" s="934"/>
      <c r="E187" s="968"/>
      <c r="F187" s="960">
        <v>29.23</v>
      </c>
      <c r="G187" s="960">
        <v>17.57</v>
      </c>
      <c r="H187" s="960">
        <v>38.97</v>
      </c>
      <c r="I187" s="960">
        <v>23.42</v>
      </c>
      <c r="J187" s="960">
        <v>92.05</v>
      </c>
      <c r="K187" s="960">
        <v>55.8</v>
      </c>
      <c r="L187" s="960"/>
      <c r="M187" s="960"/>
      <c r="N187" s="960">
        <v>55.23</v>
      </c>
      <c r="O187" s="960">
        <v>33.479999999999997</v>
      </c>
      <c r="P187" s="960">
        <v>73.64</v>
      </c>
      <c r="Q187" s="960">
        <v>44.64</v>
      </c>
      <c r="R187" s="960"/>
      <c r="S187" s="960"/>
      <c r="T187" s="960"/>
      <c r="U187" s="960"/>
    </row>
    <row r="188" spans="1:21" x14ac:dyDescent="0.2">
      <c r="A188" s="958">
        <v>181</v>
      </c>
      <c r="B188" s="960">
        <v>48.85</v>
      </c>
      <c r="C188" s="960">
        <v>29.36</v>
      </c>
      <c r="D188" s="934"/>
      <c r="E188" s="968"/>
      <c r="F188" s="960">
        <v>29.31</v>
      </c>
      <c r="G188" s="960">
        <v>17.62</v>
      </c>
      <c r="H188" s="960">
        <v>39.08</v>
      </c>
      <c r="I188" s="960">
        <v>23.49</v>
      </c>
      <c r="J188" s="960">
        <v>92.05</v>
      </c>
      <c r="K188" s="960">
        <v>55.8</v>
      </c>
      <c r="L188" s="960"/>
      <c r="M188" s="960"/>
      <c r="N188" s="960">
        <v>55.23</v>
      </c>
      <c r="O188" s="960">
        <v>33.479999999999997</v>
      </c>
      <c r="P188" s="960">
        <v>73.64</v>
      </c>
      <c r="Q188" s="960">
        <v>44.64</v>
      </c>
      <c r="R188" s="960"/>
      <c r="S188" s="960"/>
      <c r="T188" s="960"/>
      <c r="U188" s="960"/>
    </row>
    <row r="189" spans="1:21" x14ac:dyDescent="0.2">
      <c r="A189" s="958">
        <v>182</v>
      </c>
      <c r="B189" s="960">
        <v>48.99</v>
      </c>
      <c r="C189" s="960">
        <v>29.44</v>
      </c>
      <c r="D189" s="934"/>
      <c r="E189" s="968"/>
      <c r="F189" s="960">
        <v>29.39</v>
      </c>
      <c r="G189" s="960">
        <v>17.66</v>
      </c>
      <c r="H189" s="960">
        <v>39.19</v>
      </c>
      <c r="I189" s="960">
        <v>23.55</v>
      </c>
      <c r="J189" s="960">
        <v>92.05</v>
      </c>
      <c r="K189" s="960">
        <v>55.8</v>
      </c>
      <c r="L189" s="960"/>
      <c r="M189" s="960"/>
      <c r="N189" s="960">
        <v>55.23</v>
      </c>
      <c r="O189" s="960">
        <v>33.479999999999997</v>
      </c>
      <c r="P189" s="960">
        <v>73.64</v>
      </c>
      <c r="Q189" s="960">
        <v>44.64</v>
      </c>
      <c r="R189" s="960"/>
      <c r="S189" s="960"/>
      <c r="T189" s="960"/>
      <c r="U189" s="960"/>
    </row>
    <row r="190" spans="1:21" x14ac:dyDescent="0.2">
      <c r="A190" s="958">
        <v>183</v>
      </c>
      <c r="B190" s="960">
        <v>49.13</v>
      </c>
      <c r="C190" s="960">
        <v>29.53</v>
      </c>
      <c r="D190" s="934"/>
      <c r="E190" s="968"/>
      <c r="F190" s="960">
        <v>29.48</v>
      </c>
      <c r="G190" s="960">
        <v>17.72</v>
      </c>
      <c r="H190" s="960">
        <v>39.299999999999997</v>
      </c>
      <c r="I190" s="960">
        <v>23.62</v>
      </c>
      <c r="J190" s="960">
        <v>92.05</v>
      </c>
      <c r="K190" s="960">
        <v>55.8</v>
      </c>
      <c r="L190" s="960"/>
      <c r="M190" s="960"/>
      <c r="N190" s="960">
        <v>55.23</v>
      </c>
      <c r="O190" s="960">
        <v>33.479999999999997</v>
      </c>
      <c r="P190" s="960">
        <v>73.64</v>
      </c>
      <c r="Q190" s="960">
        <v>44.64</v>
      </c>
      <c r="R190" s="960"/>
      <c r="S190" s="960"/>
      <c r="T190" s="960"/>
      <c r="U190" s="960"/>
    </row>
    <row r="191" spans="1:21" x14ac:dyDescent="0.2">
      <c r="A191" s="958">
        <v>184</v>
      </c>
      <c r="B191" s="960">
        <v>49.27</v>
      </c>
      <c r="C191" s="960">
        <v>29.61</v>
      </c>
      <c r="D191" s="934"/>
      <c r="E191" s="968"/>
      <c r="F191" s="960">
        <v>29.56</v>
      </c>
      <c r="G191" s="960">
        <v>17.77</v>
      </c>
      <c r="H191" s="960">
        <v>39.42</v>
      </c>
      <c r="I191" s="960">
        <v>23.69</v>
      </c>
      <c r="J191" s="960">
        <v>92.05</v>
      </c>
      <c r="K191" s="960">
        <v>55.8</v>
      </c>
      <c r="L191" s="960"/>
      <c r="M191" s="960"/>
      <c r="N191" s="960">
        <v>55.23</v>
      </c>
      <c r="O191" s="960">
        <v>33.479999999999997</v>
      </c>
      <c r="P191" s="960">
        <v>73.64</v>
      </c>
      <c r="Q191" s="960">
        <v>44.64</v>
      </c>
      <c r="R191" s="960"/>
      <c r="S191" s="960"/>
      <c r="T191" s="960"/>
      <c r="U191" s="960"/>
    </row>
    <row r="192" spans="1:21" x14ac:dyDescent="0.2">
      <c r="A192" s="958">
        <v>185</v>
      </c>
      <c r="B192" s="960">
        <v>49.41</v>
      </c>
      <c r="C192" s="960">
        <v>29.69</v>
      </c>
      <c r="D192" s="934"/>
      <c r="E192" s="968"/>
      <c r="F192" s="960">
        <v>29.65</v>
      </c>
      <c r="G192" s="960">
        <v>17.809999999999999</v>
      </c>
      <c r="H192" s="960">
        <v>39.53</v>
      </c>
      <c r="I192" s="960">
        <v>23.75</v>
      </c>
      <c r="J192" s="960">
        <v>92.05</v>
      </c>
      <c r="K192" s="960">
        <v>55.8</v>
      </c>
      <c r="L192" s="960"/>
      <c r="M192" s="960"/>
      <c r="N192" s="960">
        <v>55.23</v>
      </c>
      <c r="O192" s="960">
        <v>33.479999999999997</v>
      </c>
      <c r="P192" s="960">
        <v>73.64</v>
      </c>
      <c r="Q192" s="960">
        <v>44.64</v>
      </c>
      <c r="R192" s="960"/>
      <c r="S192" s="960"/>
      <c r="T192" s="960"/>
      <c r="U192" s="960"/>
    </row>
    <row r="193" spans="1:21" x14ac:dyDescent="0.2">
      <c r="A193" s="958">
        <v>186</v>
      </c>
      <c r="B193" s="960">
        <v>49.55</v>
      </c>
      <c r="C193" s="960">
        <v>29.78</v>
      </c>
      <c r="D193" s="934"/>
      <c r="E193" s="968"/>
      <c r="F193" s="960">
        <v>29.73</v>
      </c>
      <c r="G193" s="960">
        <v>17.87</v>
      </c>
      <c r="H193" s="960">
        <v>39.64</v>
      </c>
      <c r="I193" s="960">
        <v>23.82</v>
      </c>
      <c r="J193" s="960">
        <v>92.05</v>
      </c>
      <c r="K193" s="960">
        <v>55.8</v>
      </c>
      <c r="L193" s="960"/>
      <c r="M193" s="960"/>
      <c r="N193" s="960">
        <v>55.23</v>
      </c>
      <c r="O193" s="960">
        <v>33.479999999999997</v>
      </c>
      <c r="P193" s="960">
        <v>73.64</v>
      </c>
      <c r="Q193" s="960">
        <v>44.64</v>
      </c>
      <c r="R193" s="960"/>
      <c r="S193" s="960"/>
      <c r="T193" s="960"/>
      <c r="U193" s="960"/>
    </row>
    <row r="194" spans="1:21" x14ac:dyDescent="0.2">
      <c r="A194" s="958">
        <v>187</v>
      </c>
      <c r="B194" s="960">
        <v>49.69</v>
      </c>
      <c r="C194" s="960">
        <v>29.86</v>
      </c>
      <c r="D194" s="934"/>
      <c r="E194" s="968"/>
      <c r="F194" s="960">
        <v>29.81</v>
      </c>
      <c r="G194" s="960">
        <v>17.920000000000002</v>
      </c>
      <c r="H194" s="960">
        <v>39.75</v>
      </c>
      <c r="I194" s="960">
        <v>23.89</v>
      </c>
      <c r="J194" s="960">
        <v>92.05</v>
      </c>
      <c r="K194" s="960">
        <v>55.8</v>
      </c>
      <c r="L194" s="960"/>
      <c r="M194" s="960"/>
      <c r="N194" s="960">
        <v>55.23</v>
      </c>
      <c r="O194" s="960">
        <v>33.479999999999997</v>
      </c>
      <c r="P194" s="960">
        <v>73.64</v>
      </c>
      <c r="Q194" s="960">
        <v>44.64</v>
      </c>
      <c r="R194" s="960"/>
      <c r="S194" s="960"/>
      <c r="T194" s="960"/>
      <c r="U194" s="960"/>
    </row>
    <row r="195" spans="1:21" x14ac:dyDescent="0.2">
      <c r="A195" s="958">
        <v>188</v>
      </c>
      <c r="B195" s="960">
        <v>49.83</v>
      </c>
      <c r="C195" s="960">
        <v>29.94</v>
      </c>
      <c r="D195" s="934"/>
      <c r="E195" s="968"/>
      <c r="F195" s="960">
        <v>29.9</v>
      </c>
      <c r="G195" s="960">
        <v>17.96</v>
      </c>
      <c r="H195" s="960">
        <v>39.86</v>
      </c>
      <c r="I195" s="960">
        <v>23.95</v>
      </c>
      <c r="J195" s="960">
        <v>92.05</v>
      </c>
      <c r="K195" s="960">
        <v>55.8</v>
      </c>
      <c r="L195" s="960"/>
      <c r="M195" s="960"/>
      <c r="N195" s="960">
        <v>55.23</v>
      </c>
      <c r="O195" s="960">
        <v>33.479999999999997</v>
      </c>
      <c r="P195" s="960">
        <v>73.64</v>
      </c>
      <c r="Q195" s="960">
        <v>44.64</v>
      </c>
      <c r="R195" s="960"/>
      <c r="S195" s="960"/>
      <c r="T195" s="960"/>
      <c r="U195" s="960"/>
    </row>
    <row r="196" spans="1:21" x14ac:dyDescent="0.2">
      <c r="A196" s="958">
        <v>189</v>
      </c>
      <c r="B196" s="960">
        <v>49.97</v>
      </c>
      <c r="C196" s="960">
        <v>30.03</v>
      </c>
      <c r="D196" s="934"/>
      <c r="E196" s="968"/>
      <c r="F196" s="960">
        <v>29.98</v>
      </c>
      <c r="G196" s="960">
        <v>18.02</v>
      </c>
      <c r="H196" s="960">
        <v>39.979999999999997</v>
      </c>
      <c r="I196" s="960">
        <v>24.02</v>
      </c>
      <c r="J196" s="960">
        <v>92.05</v>
      </c>
      <c r="K196" s="960">
        <v>55.8</v>
      </c>
      <c r="L196" s="960"/>
      <c r="M196" s="960"/>
      <c r="N196" s="960">
        <v>55.23</v>
      </c>
      <c r="O196" s="960">
        <v>33.479999999999997</v>
      </c>
      <c r="P196" s="960">
        <v>73.64</v>
      </c>
      <c r="Q196" s="960">
        <v>44.64</v>
      </c>
      <c r="R196" s="960"/>
      <c r="S196" s="960"/>
      <c r="T196" s="960"/>
      <c r="U196" s="960"/>
    </row>
    <row r="197" spans="1:21" x14ac:dyDescent="0.2">
      <c r="A197" s="958">
        <v>190</v>
      </c>
      <c r="B197" s="960">
        <v>50.11</v>
      </c>
      <c r="C197" s="960">
        <v>30.11</v>
      </c>
      <c r="D197" s="934"/>
      <c r="E197" s="968"/>
      <c r="F197" s="960">
        <v>30.07</v>
      </c>
      <c r="G197" s="960">
        <v>18.07</v>
      </c>
      <c r="H197" s="960">
        <v>40.090000000000003</v>
      </c>
      <c r="I197" s="960">
        <v>24.09</v>
      </c>
      <c r="J197" s="960">
        <v>92.05</v>
      </c>
      <c r="K197" s="960">
        <v>55.8</v>
      </c>
      <c r="L197" s="960"/>
      <c r="M197" s="960"/>
      <c r="N197" s="960">
        <v>55.23</v>
      </c>
      <c r="O197" s="960">
        <v>33.479999999999997</v>
      </c>
      <c r="P197" s="960">
        <v>73.64</v>
      </c>
      <c r="Q197" s="960">
        <v>44.64</v>
      </c>
      <c r="R197" s="960"/>
      <c r="S197" s="960"/>
      <c r="T197" s="960"/>
      <c r="U197" s="960"/>
    </row>
    <row r="198" spans="1:21" x14ac:dyDescent="0.2">
      <c r="A198" s="958">
        <v>191</v>
      </c>
      <c r="B198" s="960">
        <v>50.26</v>
      </c>
      <c r="C198" s="960">
        <v>30.19</v>
      </c>
      <c r="D198" s="934"/>
      <c r="E198" s="968"/>
      <c r="F198" s="960">
        <v>30.16</v>
      </c>
      <c r="G198" s="960">
        <v>18.11</v>
      </c>
      <c r="H198" s="960">
        <v>40.21</v>
      </c>
      <c r="I198" s="960">
        <v>24.15</v>
      </c>
      <c r="J198" s="960">
        <v>92.05</v>
      </c>
      <c r="K198" s="960">
        <v>55.8</v>
      </c>
      <c r="L198" s="960"/>
      <c r="M198" s="960"/>
      <c r="N198" s="960">
        <v>55.23</v>
      </c>
      <c r="O198" s="960">
        <v>33.479999999999997</v>
      </c>
      <c r="P198" s="960">
        <v>73.64</v>
      </c>
      <c r="Q198" s="960">
        <v>44.64</v>
      </c>
      <c r="R198" s="960"/>
      <c r="S198" s="960"/>
      <c r="T198" s="960"/>
      <c r="U198" s="960"/>
    </row>
    <row r="199" spans="1:21" x14ac:dyDescent="0.2">
      <c r="A199" s="958">
        <v>192</v>
      </c>
      <c r="B199" s="960">
        <v>50.4</v>
      </c>
      <c r="C199" s="960">
        <v>30.28</v>
      </c>
      <c r="D199" s="934"/>
      <c r="E199" s="968"/>
      <c r="F199" s="960">
        <v>30.24</v>
      </c>
      <c r="G199" s="960">
        <v>18.170000000000002</v>
      </c>
      <c r="H199" s="960">
        <v>40.32</v>
      </c>
      <c r="I199" s="960">
        <v>24.22</v>
      </c>
      <c r="J199" s="960">
        <v>92.05</v>
      </c>
      <c r="K199" s="960">
        <v>55.8</v>
      </c>
      <c r="L199" s="960"/>
      <c r="M199" s="960"/>
      <c r="N199" s="960">
        <v>55.23</v>
      </c>
      <c r="O199" s="960">
        <v>33.479999999999997</v>
      </c>
      <c r="P199" s="960">
        <v>73.64</v>
      </c>
      <c r="Q199" s="960">
        <v>44.64</v>
      </c>
      <c r="R199" s="960"/>
      <c r="S199" s="960"/>
      <c r="T199" s="960"/>
      <c r="U199" s="960"/>
    </row>
    <row r="200" spans="1:21" x14ac:dyDescent="0.2">
      <c r="A200" s="958">
        <v>193</v>
      </c>
      <c r="B200" s="960">
        <v>50.54</v>
      </c>
      <c r="C200" s="960">
        <v>30.36</v>
      </c>
      <c r="D200" s="934"/>
      <c r="E200" s="968"/>
      <c r="F200" s="960">
        <v>30.32</v>
      </c>
      <c r="G200" s="960">
        <v>18.22</v>
      </c>
      <c r="H200" s="960">
        <v>40.43</v>
      </c>
      <c r="I200" s="960">
        <v>24.29</v>
      </c>
      <c r="J200" s="960">
        <v>92.05</v>
      </c>
      <c r="K200" s="960">
        <v>55.8</v>
      </c>
      <c r="L200" s="960"/>
      <c r="M200" s="960"/>
      <c r="N200" s="960">
        <v>55.23</v>
      </c>
      <c r="O200" s="960">
        <v>33.479999999999997</v>
      </c>
      <c r="P200" s="960">
        <v>73.64</v>
      </c>
      <c r="Q200" s="960">
        <v>44.64</v>
      </c>
      <c r="R200" s="960"/>
      <c r="S200" s="960"/>
      <c r="T200" s="960"/>
      <c r="U200" s="960"/>
    </row>
    <row r="201" spans="1:21" x14ac:dyDescent="0.2">
      <c r="A201" s="958">
        <v>194</v>
      </c>
      <c r="B201" s="960">
        <v>50.68</v>
      </c>
      <c r="C201" s="960">
        <v>30.44</v>
      </c>
      <c r="D201" s="934"/>
      <c r="E201" s="968"/>
      <c r="F201" s="960">
        <v>30.41</v>
      </c>
      <c r="G201" s="960">
        <v>18.260000000000002</v>
      </c>
      <c r="H201" s="960">
        <v>40.54</v>
      </c>
      <c r="I201" s="960">
        <v>24.35</v>
      </c>
      <c r="J201" s="960">
        <v>92.05</v>
      </c>
      <c r="K201" s="960">
        <v>55.8</v>
      </c>
      <c r="L201" s="960"/>
      <c r="M201" s="960"/>
      <c r="N201" s="960">
        <v>55.23</v>
      </c>
      <c r="O201" s="960">
        <v>33.479999999999997</v>
      </c>
      <c r="P201" s="960">
        <v>73.64</v>
      </c>
      <c r="Q201" s="960">
        <v>44.64</v>
      </c>
      <c r="R201" s="960"/>
      <c r="S201" s="960"/>
      <c r="T201" s="960"/>
      <c r="U201" s="960"/>
    </row>
    <row r="202" spans="1:21" x14ac:dyDescent="0.2">
      <c r="A202" s="958">
        <v>195</v>
      </c>
      <c r="B202" s="960">
        <v>50.82</v>
      </c>
      <c r="C202" s="960">
        <v>30.53</v>
      </c>
      <c r="D202" s="934"/>
      <c r="E202" s="968"/>
      <c r="F202" s="960">
        <v>30.49</v>
      </c>
      <c r="G202" s="960">
        <v>18.32</v>
      </c>
      <c r="H202" s="960">
        <v>40.659999999999997</v>
      </c>
      <c r="I202" s="960">
        <v>24.42</v>
      </c>
      <c r="J202" s="960">
        <v>92.05</v>
      </c>
      <c r="K202" s="960">
        <v>55.8</v>
      </c>
      <c r="L202" s="960"/>
      <c r="M202" s="960"/>
      <c r="N202" s="960">
        <v>55.23</v>
      </c>
      <c r="O202" s="960">
        <v>33.479999999999997</v>
      </c>
      <c r="P202" s="960">
        <v>73.64</v>
      </c>
      <c r="Q202" s="960">
        <v>44.64</v>
      </c>
      <c r="R202" s="960"/>
      <c r="S202" s="960"/>
      <c r="T202" s="960"/>
      <c r="U202" s="960"/>
    </row>
    <row r="203" spans="1:21" x14ac:dyDescent="0.2">
      <c r="A203" s="958">
        <v>196</v>
      </c>
      <c r="B203" s="960">
        <v>50.96</v>
      </c>
      <c r="C203" s="960">
        <v>30.61</v>
      </c>
      <c r="D203" s="934"/>
      <c r="E203" s="968"/>
      <c r="F203" s="960">
        <v>30.58</v>
      </c>
      <c r="G203" s="960">
        <v>18.37</v>
      </c>
      <c r="H203" s="960">
        <v>40.770000000000003</v>
      </c>
      <c r="I203" s="960">
        <v>24.49</v>
      </c>
      <c r="J203" s="960">
        <v>92.05</v>
      </c>
      <c r="K203" s="960">
        <v>55.8</v>
      </c>
      <c r="L203" s="960"/>
      <c r="M203" s="960"/>
      <c r="N203" s="960">
        <v>55.23</v>
      </c>
      <c r="O203" s="960">
        <v>33.479999999999997</v>
      </c>
      <c r="P203" s="960">
        <v>73.64</v>
      </c>
      <c r="Q203" s="960">
        <v>44.64</v>
      </c>
      <c r="R203" s="960"/>
      <c r="S203" s="960"/>
      <c r="T203" s="960"/>
      <c r="U203" s="960"/>
    </row>
    <row r="204" spans="1:21" x14ac:dyDescent="0.2">
      <c r="A204" s="958">
        <v>197</v>
      </c>
      <c r="B204" s="960">
        <v>51.1</v>
      </c>
      <c r="C204" s="960">
        <v>30.69</v>
      </c>
      <c r="D204" s="934"/>
      <c r="E204" s="968"/>
      <c r="F204" s="960">
        <v>30.66</v>
      </c>
      <c r="G204" s="960">
        <v>18.41</v>
      </c>
      <c r="H204" s="960">
        <v>40.880000000000003</v>
      </c>
      <c r="I204" s="960">
        <v>24.55</v>
      </c>
      <c r="J204" s="960">
        <v>92.05</v>
      </c>
      <c r="K204" s="960">
        <v>55.8</v>
      </c>
      <c r="L204" s="960"/>
      <c r="M204" s="960"/>
      <c r="N204" s="960">
        <v>55.23</v>
      </c>
      <c r="O204" s="960">
        <v>33.479999999999997</v>
      </c>
      <c r="P204" s="960">
        <v>73.64</v>
      </c>
      <c r="Q204" s="960">
        <v>44.64</v>
      </c>
      <c r="R204" s="960"/>
      <c r="S204" s="960"/>
      <c r="T204" s="960"/>
      <c r="U204" s="960"/>
    </row>
    <row r="205" spans="1:21" x14ac:dyDescent="0.2">
      <c r="A205" s="958">
        <v>198</v>
      </c>
      <c r="B205" s="960">
        <v>51.24</v>
      </c>
      <c r="C205" s="960">
        <v>30.77</v>
      </c>
      <c r="D205" s="934"/>
      <c r="E205" s="968"/>
      <c r="F205" s="960">
        <v>30.74</v>
      </c>
      <c r="G205" s="960">
        <v>18.46</v>
      </c>
      <c r="H205" s="960">
        <v>40.99</v>
      </c>
      <c r="I205" s="960">
        <v>24.62</v>
      </c>
      <c r="J205" s="960">
        <v>92.05</v>
      </c>
      <c r="K205" s="960">
        <v>55.8</v>
      </c>
      <c r="L205" s="960"/>
      <c r="M205" s="960"/>
      <c r="N205" s="960">
        <v>55.23</v>
      </c>
      <c r="O205" s="960">
        <v>33.479999999999997</v>
      </c>
      <c r="P205" s="960">
        <v>73.64</v>
      </c>
      <c r="Q205" s="960">
        <v>44.64</v>
      </c>
      <c r="R205" s="960"/>
      <c r="S205" s="960"/>
      <c r="T205" s="960"/>
      <c r="U205" s="960"/>
    </row>
    <row r="206" spans="1:21" x14ac:dyDescent="0.2">
      <c r="A206" s="958">
        <v>199</v>
      </c>
      <c r="B206" s="960">
        <v>51.38</v>
      </c>
      <c r="C206" s="960">
        <v>30.86</v>
      </c>
      <c r="D206" s="934"/>
      <c r="E206" s="968"/>
      <c r="F206" s="960">
        <v>30.83</v>
      </c>
      <c r="G206" s="960">
        <v>18.52</v>
      </c>
      <c r="H206" s="960">
        <v>41.1</v>
      </c>
      <c r="I206" s="960">
        <v>24.69</v>
      </c>
      <c r="J206" s="960">
        <v>92.05</v>
      </c>
      <c r="K206" s="960">
        <v>55.8</v>
      </c>
      <c r="L206" s="960"/>
      <c r="M206" s="960"/>
      <c r="N206" s="960">
        <v>55.23</v>
      </c>
      <c r="O206" s="960">
        <v>33.479999999999997</v>
      </c>
      <c r="P206" s="960">
        <v>73.64</v>
      </c>
      <c r="Q206" s="960">
        <v>44.64</v>
      </c>
      <c r="R206" s="960"/>
      <c r="S206" s="960"/>
      <c r="T206" s="960"/>
      <c r="U206" s="960"/>
    </row>
    <row r="207" spans="1:21" x14ac:dyDescent="0.2">
      <c r="A207" s="958">
        <v>200</v>
      </c>
      <c r="B207" s="960">
        <v>51.52</v>
      </c>
      <c r="C207" s="960">
        <v>30.94</v>
      </c>
      <c r="D207" s="934"/>
      <c r="E207" s="968"/>
      <c r="F207" s="960">
        <v>30.91</v>
      </c>
      <c r="G207" s="960">
        <v>18.559999999999999</v>
      </c>
      <c r="H207" s="960">
        <v>41.22</v>
      </c>
      <c r="I207" s="960">
        <v>24.75</v>
      </c>
      <c r="J207" s="960">
        <v>92.05</v>
      </c>
      <c r="K207" s="960">
        <v>55.8</v>
      </c>
      <c r="L207" s="960"/>
      <c r="M207" s="960"/>
      <c r="N207" s="960">
        <v>55.23</v>
      </c>
      <c r="O207" s="960">
        <v>33.479999999999997</v>
      </c>
      <c r="P207" s="960">
        <v>73.64</v>
      </c>
      <c r="Q207" s="960">
        <v>44.64</v>
      </c>
      <c r="R207" s="960"/>
      <c r="S207" s="960"/>
      <c r="T207" s="960"/>
      <c r="U207" s="960"/>
    </row>
    <row r="208" spans="1:21" x14ac:dyDescent="0.2">
      <c r="A208" s="958">
        <v>201</v>
      </c>
      <c r="B208" s="960">
        <v>51.57</v>
      </c>
      <c r="C208" s="960">
        <v>30.97</v>
      </c>
      <c r="D208" s="934"/>
      <c r="E208" s="968"/>
      <c r="F208" s="960">
        <v>30.94</v>
      </c>
      <c r="G208" s="960">
        <v>18.579999999999998</v>
      </c>
      <c r="H208" s="960">
        <v>41.26</v>
      </c>
      <c r="I208" s="960">
        <v>24.78</v>
      </c>
      <c r="J208" s="960">
        <v>92.05</v>
      </c>
      <c r="K208" s="960">
        <v>55.8</v>
      </c>
      <c r="L208" s="960"/>
      <c r="M208" s="960"/>
      <c r="N208" s="960">
        <v>55.23</v>
      </c>
      <c r="O208" s="960">
        <v>33.479999999999997</v>
      </c>
      <c r="P208" s="960">
        <v>73.64</v>
      </c>
      <c r="Q208" s="960">
        <v>44.64</v>
      </c>
      <c r="R208" s="960"/>
      <c r="S208" s="960"/>
      <c r="T208" s="960"/>
      <c r="U208" s="960"/>
    </row>
    <row r="209" spans="1:21" x14ac:dyDescent="0.2">
      <c r="A209" s="958">
        <v>202</v>
      </c>
      <c r="B209" s="960">
        <v>51.62</v>
      </c>
      <c r="C209" s="960">
        <v>31</v>
      </c>
      <c r="D209" s="934"/>
      <c r="E209" s="968"/>
      <c r="F209" s="960">
        <v>30.97</v>
      </c>
      <c r="G209" s="960">
        <v>18.600000000000001</v>
      </c>
      <c r="H209" s="960">
        <v>41.3</v>
      </c>
      <c r="I209" s="960">
        <v>24.8</v>
      </c>
      <c r="J209" s="960">
        <v>92.05</v>
      </c>
      <c r="K209" s="960">
        <v>55.8</v>
      </c>
      <c r="L209" s="960"/>
      <c r="M209" s="960"/>
      <c r="N209" s="960">
        <v>55.23</v>
      </c>
      <c r="O209" s="960">
        <v>33.479999999999997</v>
      </c>
      <c r="P209" s="960">
        <v>73.64</v>
      </c>
      <c r="Q209" s="960">
        <v>44.64</v>
      </c>
      <c r="R209" s="960"/>
      <c r="S209" s="960"/>
      <c r="T209" s="960"/>
      <c r="U209" s="960"/>
    </row>
    <row r="210" spans="1:21" x14ac:dyDescent="0.2">
      <c r="A210" s="958">
        <v>203</v>
      </c>
      <c r="B210" s="960">
        <v>51.67</v>
      </c>
      <c r="C210" s="960">
        <v>31.03</v>
      </c>
      <c r="D210" s="934"/>
      <c r="E210" s="968"/>
      <c r="F210" s="960">
        <v>31</v>
      </c>
      <c r="G210" s="960">
        <v>18.62</v>
      </c>
      <c r="H210" s="960">
        <v>41.34</v>
      </c>
      <c r="I210" s="960">
        <v>24.82</v>
      </c>
      <c r="J210" s="960">
        <v>92.05</v>
      </c>
      <c r="K210" s="960">
        <v>55.8</v>
      </c>
      <c r="L210" s="960"/>
      <c r="M210" s="960"/>
      <c r="N210" s="960">
        <v>55.23</v>
      </c>
      <c r="O210" s="960">
        <v>33.479999999999997</v>
      </c>
      <c r="P210" s="960">
        <v>73.64</v>
      </c>
      <c r="Q210" s="960">
        <v>44.64</v>
      </c>
      <c r="R210" s="960"/>
      <c r="S210" s="960"/>
      <c r="T210" s="960"/>
      <c r="U210" s="960"/>
    </row>
    <row r="211" spans="1:21" x14ac:dyDescent="0.2">
      <c r="A211" s="958">
        <v>204</v>
      </c>
      <c r="B211" s="960">
        <v>51.72</v>
      </c>
      <c r="C211" s="960">
        <v>31.06</v>
      </c>
      <c r="D211" s="934"/>
      <c r="E211" s="968"/>
      <c r="F211" s="960">
        <v>31.03</v>
      </c>
      <c r="G211" s="960">
        <v>18.64</v>
      </c>
      <c r="H211" s="960">
        <v>41.38</v>
      </c>
      <c r="I211" s="960">
        <v>24.85</v>
      </c>
      <c r="J211" s="960">
        <v>92.05</v>
      </c>
      <c r="K211" s="960">
        <v>55.8</v>
      </c>
      <c r="L211" s="960"/>
      <c r="M211" s="960"/>
      <c r="N211" s="960">
        <v>55.23</v>
      </c>
      <c r="O211" s="960">
        <v>33.479999999999997</v>
      </c>
      <c r="P211" s="960">
        <v>73.64</v>
      </c>
      <c r="Q211" s="960">
        <v>44.64</v>
      </c>
      <c r="R211" s="960"/>
      <c r="S211" s="960"/>
      <c r="T211" s="960"/>
      <c r="U211" s="960"/>
    </row>
    <row r="212" spans="1:21" x14ac:dyDescent="0.2">
      <c r="A212" s="958">
        <v>205</v>
      </c>
      <c r="B212" s="960">
        <v>51.77</v>
      </c>
      <c r="C212" s="960">
        <v>31.09</v>
      </c>
      <c r="D212" s="934"/>
      <c r="E212" s="968"/>
      <c r="F212" s="960">
        <v>31.06</v>
      </c>
      <c r="G212" s="960">
        <v>18.649999999999999</v>
      </c>
      <c r="H212" s="960">
        <v>41.42</v>
      </c>
      <c r="I212" s="960">
        <v>24.87</v>
      </c>
      <c r="J212" s="960">
        <v>92.05</v>
      </c>
      <c r="K212" s="960">
        <v>55.8</v>
      </c>
      <c r="L212" s="960"/>
      <c r="M212" s="960"/>
      <c r="N212" s="960">
        <v>55.23</v>
      </c>
      <c r="O212" s="960">
        <v>33.479999999999997</v>
      </c>
      <c r="P212" s="960">
        <v>73.64</v>
      </c>
      <c r="Q212" s="960">
        <v>44.64</v>
      </c>
      <c r="R212" s="960"/>
      <c r="S212" s="960"/>
      <c r="T212" s="960"/>
      <c r="U212" s="960"/>
    </row>
    <row r="213" spans="1:21" x14ac:dyDescent="0.2">
      <c r="A213" s="958">
        <v>206</v>
      </c>
      <c r="B213" s="960">
        <v>51.82</v>
      </c>
      <c r="C213" s="960">
        <v>31.12</v>
      </c>
      <c r="D213" s="934"/>
      <c r="E213" s="968"/>
      <c r="F213" s="960">
        <v>31.09</v>
      </c>
      <c r="G213" s="960">
        <v>18.670000000000002</v>
      </c>
      <c r="H213" s="960">
        <v>41.46</v>
      </c>
      <c r="I213" s="960">
        <v>24.9</v>
      </c>
      <c r="J213" s="960">
        <v>92.05</v>
      </c>
      <c r="K213" s="960">
        <v>55.8</v>
      </c>
      <c r="L213" s="960"/>
      <c r="M213" s="960"/>
      <c r="N213" s="960">
        <v>55.23</v>
      </c>
      <c r="O213" s="960">
        <v>33.479999999999997</v>
      </c>
      <c r="P213" s="960">
        <v>73.64</v>
      </c>
      <c r="Q213" s="960">
        <v>44.64</v>
      </c>
      <c r="R213" s="960"/>
      <c r="S213" s="960"/>
      <c r="T213" s="960"/>
      <c r="U213" s="960"/>
    </row>
    <row r="214" spans="1:21" x14ac:dyDescent="0.2">
      <c r="A214" s="958">
        <v>207</v>
      </c>
      <c r="B214" s="960">
        <v>51.88</v>
      </c>
      <c r="C214" s="960">
        <v>31.15</v>
      </c>
      <c r="D214" s="934"/>
      <c r="E214" s="968"/>
      <c r="F214" s="960">
        <v>31.13</v>
      </c>
      <c r="G214" s="960">
        <v>18.690000000000001</v>
      </c>
      <c r="H214" s="960">
        <v>41.5</v>
      </c>
      <c r="I214" s="960">
        <v>24.92</v>
      </c>
      <c r="J214" s="960">
        <v>92.05</v>
      </c>
      <c r="K214" s="960">
        <v>55.8</v>
      </c>
      <c r="L214" s="960"/>
      <c r="M214" s="960"/>
      <c r="N214" s="960">
        <v>55.23</v>
      </c>
      <c r="O214" s="960">
        <v>33.479999999999997</v>
      </c>
      <c r="P214" s="960">
        <v>73.64</v>
      </c>
      <c r="Q214" s="960">
        <v>44.64</v>
      </c>
      <c r="R214" s="960"/>
      <c r="S214" s="960"/>
      <c r="T214" s="960"/>
      <c r="U214" s="960"/>
    </row>
    <row r="215" spans="1:21" x14ac:dyDescent="0.2">
      <c r="A215" s="958">
        <v>208</v>
      </c>
      <c r="B215" s="960">
        <v>51.93</v>
      </c>
      <c r="C215" s="960">
        <v>31.18</v>
      </c>
      <c r="D215" s="934"/>
      <c r="E215" s="968"/>
      <c r="F215" s="960">
        <v>31.16</v>
      </c>
      <c r="G215" s="960">
        <v>18.71</v>
      </c>
      <c r="H215" s="960">
        <v>41.54</v>
      </c>
      <c r="I215" s="960">
        <v>24.94</v>
      </c>
      <c r="J215" s="960">
        <v>92.05</v>
      </c>
      <c r="K215" s="960">
        <v>55.8</v>
      </c>
      <c r="L215" s="960"/>
      <c r="M215" s="960"/>
      <c r="N215" s="960">
        <v>55.23</v>
      </c>
      <c r="O215" s="960">
        <v>33.479999999999997</v>
      </c>
      <c r="P215" s="960">
        <v>73.64</v>
      </c>
      <c r="Q215" s="960">
        <v>44.64</v>
      </c>
      <c r="R215" s="960"/>
      <c r="S215" s="960"/>
      <c r="T215" s="960"/>
      <c r="U215" s="960"/>
    </row>
    <row r="216" spans="1:21" x14ac:dyDescent="0.2">
      <c r="A216" s="958">
        <v>209</v>
      </c>
      <c r="B216" s="960">
        <v>51.98</v>
      </c>
      <c r="C216" s="960">
        <v>31.21</v>
      </c>
      <c r="D216" s="934"/>
      <c r="E216" s="968"/>
      <c r="F216" s="960">
        <v>31.19</v>
      </c>
      <c r="G216" s="960">
        <v>18.73</v>
      </c>
      <c r="H216" s="960">
        <v>41.58</v>
      </c>
      <c r="I216" s="960">
        <v>24.97</v>
      </c>
      <c r="J216" s="960">
        <v>92.05</v>
      </c>
      <c r="K216" s="960">
        <v>55.8</v>
      </c>
      <c r="L216" s="960"/>
      <c r="M216" s="960"/>
      <c r="N216" s="960">
        <v>55.23</v>
      </c>
      <c r="O216" s="960">
        <v>33.479999999999997</v>
      </c>
      <c r="P216" s="960">
        <v>73.64</v>
      </c>
      <c r="Q216" s="960">
        <v>44.64</v>
      </c>
      <c r="R216" s="960"/>
      <c r="S216" s="960"/>
      <c r="T216" s="960"/>
      <c r="U216" s="960"/>
    </row>
    <row r="217" spans="1:21" x14ac:dyDescent="0.2">
      <c r="A217" s="958">
        <v>210</v>
      </c>
      <c r="B217" s="960">
        <v>52.03</v>
      </c>
      <c r="C217" s="960">
        <v>31.24</v>
      </c>
      <c r="D217" s="934"/>
      <c r="E217" s="968"/>
      <c r="F217" s="960">
        <v>31.22</v>
      </c>
      <c r="G217" s="960">
        <v>18.739999999999998</v>
      </c>
      <c r="H217" s="960">
        <v>41.62</v>
      </c>
      <c r="I217" s="960">
        <v>24.99</v>
      </c>
      <c r="J217" s="960">
        <v>92.05</v>
      </c>
      <c r="K217" s="960">
        <v>55.8</v>
      </c>
      <c r="L217" s="960"/>
      <c r="M217" s="960"/>
      <c r="N217" s="960">
        <v>55.23</v>
      </c>
      <c r="O217" s="960">
        <v>33.479999999999997</v>
      </c>
      <c r="P217" s="960">
        <v>73.64</v>
      </c>
      <c r="Q217" s="960">
        <v>44.64</v>
      </c>
      <c r="R217" s="960"/>
      <c r="S217" s="960"/>
      <c r="T217" s="960"/>
      <c r="U217" s="960"/>
    </row>
    <row r="218" spans="1:21" x14ac:dyDescent="0.2">
      <c r="A218" s="958">
        <v>211</v>
      </c>
      <c r="B218" s="960">
        <v>52.08</v>
      </c>
      <c r="C218" s="960">
        <v>31.27</v>
      </c>
      <c r="D218" s="934"/>
      <c r="E218" s="968"/>
      <c r="F218" s="960">
        <v>31.25</v>
      </c>
      <c r="G218" s="960">
        <v>18.760000000000002</v>
      </c>
      <c r="H218" s="960">
        <v>41.66</v>
      </c>
      <c r="I218" s="960">
        <v>25.02</v>
      </c>
      <c r="J218" s="960">
        <v>92.05</v>
      </c>
      <c r="K218" s="960">
        <v>55.8</v>
      </c>
      <c r="L218" s="960"/>
      <c r="M218" s="960"/>
      <c r="N218" s="960">
        <v>55.23</v>
      </c>
      <c r="O218" s="960">
        <v>33.479999999999997</v>
      </c>
      <c r="P218" s="960">
        <v>73.64</v>
      </c>
      <c r="Q218" s="960">
        <v>44.64</v>
      </c>
      <c r="R218" s="960"/>
      <c r="S218" s="960"/>
      <c r="T218" s="960"/>
      <c r="U218" s="960"/>
    </row>
    <row r="219" spans="1:21" x14ac:dyDescent="0.2">
      <c r="A219" s="958">
        <v>212</v>
      </c>
      <c r="B219" s="960">
        <v>52.13</v>
      </c>
      <c r="C219" s="960">
        <v>31.3</v>
      </c>
      <c r="D219" s="934"/>
      <c r="E219" s="968"/>
      <c r="F219" s="960">
        <v>31.28</v>
      </c>
      <c r="G219" s="960">
        <v>18.78</v>
      </c>
      <c r="H219" s="960">
        <v>41.7</v>
      </c>
      <c r="I219" s="960">
        <v>25.04</v>
      </c>
      <c r="J219" s="960">
        <v>92.05</v>
      </c>
      <c r="K219" s="960">
        <v>55.8</v>
      </c>
      <c r="L219" s="960"/>
      <c r="M219" s="960"/>
      <c r="N219" s="960">
        <v>55.23</v>
      </c>
      <c r="O219" s="960">
        <v>33.479999999999997</v>
      </c>
      <c r="P219" s="960">
        <v>73.64</v>
      </c>
      <c r="Q219" s="960">
        <v>44.64</v>
      </c>
      <c r="R219" s="960"/>
      <c r="S219" s="960"/>
      <c r="T219" s="960"/>
      <c r="U219" s="960"/>
    </row>
    <row r="220" spans="1:21" x14ac:dyDescent="0.2">
      <c r="A220" s="958">
        <v>213</v>
      </c>
      <c r="B220" s="960">
        <v>52.18</v>
      </c>
      <c r="C220" s="960">
        <v>31.33</v>
      </c>
      <c r="D220" s="934"/>
      <c r="E220" s="968"/>
      <c r="F220" s="960">
        <v>31.31</v>
      </c>
      <c r="G220" s="960">
        <v>18.8</v>
      </c>
      <c r="H220" s="960">
        <v>41.74</v>
      </c>
      <c r="I220" s="960">
        <v>25.06</v>
      </c>
      <c r="J220" s="960">
        <v>92.05</v>
      </c>
      <c r="K220" s="960">
        <v>55.8</v>
      </c>
      <c r="L220" s="960"/>
      <c r="M220" s="960"/>
      <c r="N220" s="960">
        <v>55.23</v>
      </c>
      <c r="O220" s="960">
        <v>33.479999999999997</v>
      </c>
      <c r="P220" s="960">
        <v>73.64</v>
      </c>
      <c r="Q220" s="960">
        <v>44.64</v>
      </c>
      <c r="R220" s="960"/>
      <c r="S220" s="960"/>
      <c r="T220" s="960"/>
      <c r="U220" s="960"/>
    </row>
    <row r="221" spans="1:21" x14ac:dyDescent="0.2">
      <c r="A221" s="958">
        <v>214</v>
      </c>
      <c r="B221" s="960">
        <v>52.23</v>
      </c>
      <c r="C221" s="960">
        <v>31.36</v>
      </c>
      <c r="D221" s="934"/>
      <c r="E221" s="968"/>
      <c r="F221" s="960">
        <v>31.34</v>
      </c>
      <c r="G221" s="960">
        <v>18.82</v>
      </c>
      <c r="H221" s="960">
        <v>41.78</v>
      </c>
      <c r="I221" s="960">
        <v>25.09</v>
      </c>
      <c r="J221" s="960">
        <v>92.05</v>
      </c>
      <c r="K221" s="960">
        <v>55.8</v>
      </c>
      <c r="L221" s="960"/>
      <c r="M221" s="960"/>
      <c r="N221" s="960">
        <v>55.23</v>
      </c>
      <c r="O221" s="960">
        <v>33.479999999999997</v>
      </c>
      <c r="P221" s="960">
        <v>73.64</v>
      </c>
      <c r="Q221" s="960">
        <v>44.64</v>
      </c>
      <c r="R221" s="960"/>
      <c r="S221" s="960"/>
      <c r="T221" s="960"/>
      <c r="U221" s="960"/>
    </row>
    <row r="222" spans="1:21" x14ac:dyDescent="0.2">
      <c r="A222" s="958">
        <v>215</v>
      </c>
      <c r="B222" s="960">
        <v>52.28</v>
      </c>
      <c r="C222" s="960">
        <v>31.39</v>
      </c>
      <c r="D222" s="934"/>
      <c r="E222" s="968"/>
      <c r="F222" s="960">
        <v>31.37</v>
      </c>
      <c r="G222" s="960">
        <v>18.829999999999998</v>
      </c>
      <c r="H222" s="960">
        <v>41.82</v>
      </c>
      <c r="I222" s="960">
        <v>25.11</v>
      </c>
      <c r="J222" s="960">
        <v>92.05</v>
      </c>
      <c r="K222" s="960">
        <v>55.8</v>
      </c>
      <c r="L222" s="960"/>
      <c r="M222" s="960"/>
      <c r="N222" s="960">
        <v>55.23</v>
      </c>
      <c r="O222" s="960">
        <v>33.479999999999997</v>
      </c>
      <c r="P222" s="960">
        <v>73.64</v>
      </c>
      <c r="Q222" s="960">
        <v>44.64</v>
      </c>
      <c r="R222" s="960"/>
      <c r="S222" s="960"/>
      <c r="T222" s="960"/>
      <c r="U222" s="960"/>
    </row>
    <row r="223" spans="1:21" x14ac:dyDescent="0.2">
      <c r="A223" s="958">
        <v>216</v>
      </c>
      <c r="B223" s="960">
        <v>52.33</v>
      </c>
      <c r="C223" s="960">
        <v>31.42</v>
      </c>
      <c r="D223" s="934"/>
      <c r="E223" s="968"/>
      <c r="F223" s="960">
        <v>31.4</v>
      </c>
      <c r="G223" s="960">
        <v>18.850000000000001</v>
      </c>
      <c r="H223" s="960">
        <v>41.86</v>
      </c>
      <c r="I223" s="960">
        <v>25.14</v>
      </c>
      <c r="J223" s="960">
        <v>92.05</v>
      </c>
      <c r="K223" s="960">
        <v>55.8</v>
      </c>
      <c r="L223" s="960"/>
      <c r="M223" s="960"/>
      <c r="N223" s="960">
        <v>55.23</v>
      </c>
      <c r="O223" s="960">
        <v>33.479999999999997</v>
      </c>
      <c r="P223" s="960">
        <v>73.64</v>
      </c>
      <c r="Q223" s="960">
        <v>44.64</v>
      </c>
      <c r="R223" s="960"/>
      <c r="S223" s="960"/>
      <c r="T223" s="960"/>
      <c r="U223" s="960"/>
    </row>
    <row r="224" spans="1:21" x14ac:dyDescent="0.2">
      <c r="A224" s="958">
        <v>217</v>
      </c>
      <c r="B224" s="960">
        <v>52.38</v>
      </c>
      <c r="C224" s="960">
        <v>31.45</v>
      </c>
      <c r="D224" s="934"/>
      <c r="E224" s="968"/>
      <c r="F224" s="960">
        <v>31.43</v>
      </c>
      <c r="G224" s="960">
        <v>18.87</v>
      </c>
      <c r="H224" s="960">
        <v>41.9</v>
      </c>
      <c r="I224" s="960">
        <v>25.16</v>
      </c>
      <c r="J224" s="960">
        <v>92.05</v>
      </c>
      <c r="K224" s="960">
        <v>55.8</v>
      </c>
      <c r="L224" s="960"/>
      <c r="M224" s="960"/>
      <c r="N224" s="960">
        <v>55.23</v>
      </c>
      <c r="O224" s="960">
        <v>33.479999999999997</v>
      </c>
      <c r="P224" s="960">
        <v>73.64</v>
      </c>
      <c r="Q224" s="960">
        <v>44.64</v>
      </c>
      <c r="R224" s="960"/>
      <c r="S224" s="960"/>
      <c r="T224" s="960"/>
      <c r="U224" s="960"/>
    </row>
    <row r="225" spans="1:21" x14ac:dyDescent="0.2">
      <c r="A225" s="958">
        <v>218</v>
      </c>
      <c r="B225" s="960">
        <v>52.44</v>
      </c>
      <c r="C225" s="960">
        <v>31.48</v>
      </c>
      <c r="D225" s="934"/>
      <c r="E225" s="968"/>
      <c r="F225" s="960">
        <v>31.46</v>
      </c>
      <c r="G225" s="960">
        <v>18.89</v>
      </c>
      <c r="H225" s="960">
        <v>41.95</v>
      </c>
      <c r="I225" s="960">
        <v>25.18</v>
      </c>
      <c r="J225" s="960">
        <v>92.05</v>
      </c>
      <c r="K225" s="960">
        <v>55.8</v>
      </c>
      <c r="L225" s="960"/>
      <c r="M225" s="960"/>
      <c r="N225" s="960">
        <v>55.23</v>
      </c>
      <c r="O225" s="960">
        <v>33.479999999999997</v>
      </c>
      <c r="P225" s="960">
        <v>73.64</v>
      </c>
      <c r="Q225" s="960">
        <v>44.64</v>
      </c>
      <c r="R225" s="960"/>
      <c r="S225" s="960"/>
      <c r="T225" s="960"/>
      <c r="U225" s="960"/>
    </row>
    <row r="226" spans="1:21" x14ac:dyDescent="0.2">
      <c r="A226" s="958">
        <v>219</v>
      </c>
      <c r="B226" s="960">
        <v>52.49</v>
      </c>
      <c r="C226" s="960">
        <v>31.51</v>
      </c>
      <c r="D226" s="934"/>
      <c r="E226" s="968"/>
      <c r="F226" s="960">
        <v>31.49</v>
      </c>
      <c r="G226" s="960">
        <v>18.91</v>
      </c>
      <c r="H226" s="960">
        <v>41.99</v>
      </c>
      <c r="I226" s="960">
        <v>25.21</v>
      </c>
      <c r="J226" s="960">
        <v>92.05</v>
      </c>
      <c r="K226" s="960">
        <v>55.8</v>
      </c>
      <c r="L226" s="960"/>
      <c r="M226" s="960"/>
      <c r="N226" s="960">
        <v>55.23</v>
      </c>
      <c r="O226" s="960">
        <v>33.479999999999997</v>
      </c>
      <c r="P226" s="960">
        <v>73.64</v>
      </c>
      <c r="Q226" s="960">
        <v>44.64</v>
      </c>
      <c r="R226" s="960"/>
      <c r="S226" s="960"/>
      <c r="T226" s="960"/>
      <c r="U226" s="960"/>
    </row>
    <row r="227" spans="1:21" x14ac:dyDescent="0.2">
      <c r="A227" s="958">
        <v>220</v>
      </c>
      <c r="B227" s="960">
        <v>52.54</v>
      </c>
      <c r="C227" s="960">
        <v>31.54</v>
      </c>
      <c r="D227" s="934"/>
      <c r="E227" s="968"/>
      <c r="F227" s="960">
        <v>31.52</v>
      </c>
      <c r="G227" s="960">
        <v>18.920000000000002</v>
      </c>
      <c r="H227" s="960">
        <v>42.03</v>
      </c>
      <c r="I227" s="960">
        <v>25.23</v>
      </c>
      <c r="J227" s="960">
        <v>92.05</v>
      </c>
      <c r="K227" s="960">
        <v>55.8</v>
      </c>
      <c r="L227" s="960"/>
      <c r="M227" s="960"/>
      <c r="N227" s="960">
        <v>55.23</v>
      </c>
      <c r="O227" s="960">
        <v>33.479999999999997</v>
      </c>
      <c r="P227" s="960">
        <v>73.64</v>
      </c>
      <c r="Q227" s="960">
        <v>44.64</v>
      </c>
      <c r="R227" s="960"/>
      <c r="S227" s="960"/>
      <c r="T227" s="960"/>
      <c r="U227" s="960"/>
    </row>
    <row r="228" spans="1:21" x14ac:dyDescent="0.2">
      <c r="A228" s="958">
        <v>221</v>
      </c>
      <c r="B228" s="960">
        <v>52.59</v>
      </c>
      <c r="C228" s="960">
        <v>31.57</v>
      </c>
      <c r="D228" s="934"/>
      <c r="E228" s="968"/>
      <c r="F228" s="960">
        <v>31.55</v>
      </c>
      <c r="G228" s="960">
        <v>18.940000000000001</v>
      </c>
      <c r="H228" s="960">
        <v>42.07</v>
      </c>
      <c r="I228" s="960">
        <v>25.26</v>
      </c>
      <c r="J228" s="960">
        <v>92.05</v>
      </c>
      <c r="K228" s="960">
        <v>55.8</v>
      </c>
      <c r="L228" s="960"/>
      <c r="M228" s="960"/>
      <c r="N228" s="960">
        <v>55.23</v>
      </c>
      <c r="O228" s="960">
        <v>33.479999999999997</v>
      </c>
      <c r="P228" s="960">
        <v>73.64</v>
      </c>
      <c r="Q228" s="960">
        <v>44.64</v>
      </c>
      <c r="R228" s="960"/>
      <c r="S228" s="960"/>
      <c r="T228" s="960"/>
      <c r="U228" s="960"/>
    </row>
    <row r="229" spans="1:21" x14ac:dyDescent="0.2">
      <c r="A229" s="958">
        <v>222</v>
      </c>
      <c r="B229" s="960">
        <v>52.64</v>
      </c>
      <c r="C229" s="960">
        <v>31.6</v>
      </c>
      <c r="D229" s="934"/>
      <c r="E229" s="968"/>
      <c r="F229" s="960">
        <v>31.58</v>
      </c>
      <c r="G229" s="960">
        <v>18.96</v>
      </c>
      <c r="H229" s="960">
        <v>42.11</v>
      </c>
      <c r="I229" s="960">
        <v>25.28</v>
      </c>
      <c r="J229" s="960">
        <v>92.05</v>
      </c>
      <c r="K229" s="960">
        <v>55.8</v>
      </c>
      <c r="L229" s="960"/>
      <c r="M229" s="960"/>
      <c r="N229" s="960">
        <v>55.23</v>
      </c>
      <c r="O229" s="960">
        <v>33.479999999999997</v>
      </c>
      <c r="P229" s="960">
        <v>73.64</v>
      </c>
      <c r="Q229" s="960">
        <v>44.64</v>
      </c>
      <c r="R229" s="960"/>
      <c r="S229" s="960"/>
      <c r="T229" s="960"/>
      <c r="U229" s="960"/>
    </row>
    <row r="230" spans="1:21" x14ac:dyDescent="0.2">
      <c r="A230" s="958">
        <v>223</v>
      </c>
      <c r="B230" s="960">
        <v>52.69</v>
      </c>
      <c r="C230" s="960">
        <v>31.63</v>
      </c>
      <c r="D230" s="934"/>
      <c r="E230" s="968"/>
      <c r="F230" s="960">
        <v>31.61</v>
      </c>
      <c r="G230" s="960">
        <v>18.98</v>
      </c>
      <c r="H230" s="960">
        <v>42.15</v>
      </c>
      <c r="I230" s="960">
        <v>25.3</v>
      </c>
      <c r="J230" s="960">
        <v>92.05</v>
      </c>
      <c r="K230" s="960">
        <v>55.8</v>
      </c>
      <c r="L230" s="960"/>
      <c r="M230" s="960"/>
      <c r="N230" s="960">
        <v>55.23</v>
      </c>
      <c r="O230" s="960">
        <v>33.479999999999997</v>
      </c>
      <c r="P230" s="960">
        <v>73.64</v>
      </c>
      <c r="Q230" s="960">
        <v>44.64</v>
      </c>
      <c r="R230" s="960"/>
      <c r="S230" s="960"/>
      <c r="T230" s="960"/>
      <c r="U230" s="960"/>
    </row>
    <row r="231" spans="1:21" x14ac:dyDescent="0.2">
      <c r="A231" s="958">
        <v>224</v>
      </c>
      <c r="B231" s="960">
        <v>52.74</v>
      </c>
      <c r="C231" s="960">
        <v>31.67</v>
      </c>
      <c r="D231" s="934"/>
      <c r="E231" s="968"/>
      <c r="F231" s="960">
        <v>31.64</v>
      </c>
      <c r="G231" s="960">
        <v>19</v>
      </c>
      <c r="H231" s="960">
        <v>42.19</v>
      </c>
      <c r="I231" s="960">
        <v>25.34</v>
      </c>
      <c r="J231" s="960">
        <v>92.05</v>
      </c>
      <c r="K231" s="960">
        <v>55.8</v>
      </c>
      <c r="L231" s="960"/>
      <c r="M231" s="960"/>
      <c r="N231" s="960">
        <v>55.23</v>
      </c>
      <c r="O231" s="960">
        <v>33.479999999999997</v>
      </c>
      <c r="P231" s="960">
        <v>73.64</v>
      </c>
      <c r="Q231" s="960">
        <v>44.64</v>
      </c>
      <c r="R231" s="960"/>
      <c r="S231" s="960"/>
      <c r="T231" s="960"/>
      <c r="U231" s="960"/>
    </row>
    <row r="232" spans="1:21" x14ac:dyDescent="0.2">
      <c r="A232" s="958">
        <v>225</v>
      </c>
      <c r="B232" s="960">
        <v>52.79</v>
      </c>
      <c r="C232" s="960">
        <v>31.7</v>
      </c>
      <c r="D232" s="934"/>
      <c r="E232" s="968"/>
      <c r="F232" s="960">
        <v>31.67</v>
      </c>
      <c r="G232" s="960">
        <v>19.02</v>
      </c>
      <c r="H232" s="960">
        <v>42.23</v>
      </c>
      <c r="I232" s="960">
        <v>25.36</v>
      </c>
      <c r="J232" s="960">
        <v>92.05</v>
      </c>
      <c r="K232" s="960">
        <v>55.8</v>
      </c>
      <c r="L232" s="960"/>
      <c r="M232" s="960"/>
      <c r="N232" s="960">
        <v>55.23</v>
      </c>
      <c r="O232" s="960">
        <v>33.479999999999997</v>
      </c>
      <c r="P232" s="960">
        <v>73.64</v>
      </c>
      <c r="Q232" s="960">
        <v>44.64</v>
      </c>
      <c r="R232" s="960"/>
      <c r="S232" s="960"/>
      <c r="T232" s="960"/>
      <c r="U232" s="960"/>
    </row>
    <row r="233" spans="1:21" x14ac:dyDescent="0.2">
      <c r="A233" s="958">
        <v>226</v>
      </c>
      <c r="B233" s="960">
        <v>52.84</v>
      </c>
      <c r="C233" s="960">
        <v>31.73</v>
      </c>
      <c r="D233" s="934"/>
      <c r="E233" s="968"/>
      <c r="F233" s="960">
        <v>31.7</v>
      </c>
      <c r="G233" s="960">
        <v>19.04</v>
      </c>
      <c r="H233" s="960">
        <v>42.27</v>
      </c>
      <c r="I233" s="960">
        <v>25.38</v>
      </c>
      <c r="J233" s="960">
        <v>92.05</v>
      </c>
      <c r="K233" s="960">
        <v>55.8</v>
      </c>
      <c r="L233" s="960"/>
      <c r="M233" s="960"/>
      <c r="N233" s="960">
        <v>55.23</v>
      </c>
      <c r="O233" s="960">
        <v>33.479999999999997</v>
      </c>
      <c r="P233" s="960">
        <v>73.64</v>
      </c>
      <c r="Q233" s="960">
        <v>44.64</v>
      </c>
      <c r="R233" s="960"/>
      <c r="S233" s="960"/>
      <c r="T233" s="960"/>
      <c r="U233" s="960"/>
    </row>
    <row r="234" spans="1:21" x14ac:dyDescent="0.2">
      <c r="A234" s="958">
        <v>227</v>
      </c>
      <c r="B234" s="960">
        <v>52.89</v>
      </c>
      <c r="C234" s="960">
        <v>31.76</v>
      </c>
      <c r="D234" s="934"/>
      <c r="E234" s="968"/>
      <c r="F234" s="960">
        <v>31.73</v>
      </c>
      <c r="G234" s="960">
        <v>19.059999999999999</v>
      </c>
      <c r="H234" s="960">
        <v>42.31</v>
      </c>
      <c r="I234" s="960">
        <v>25.41</v>
      </c>
      <c r="J234" s="960">
        <v>92.05</v>
      </c>
      <c r="K234" s="960">
        <v>55.8</v>
      </c>
      <c r="L234" s="960"/>
      <c r="M234" s="960"/>
      <c r="N234" s="960">
        <v>55.23</v>
      </c>
      <c r="O234" s="960">
        <v>33.479999999999997</v>
      </c>
      <c r="P234" s="960">
        <v>73.64</v>
      </c>
      <c r="Q234" s="960">
        <v>44.64</v>
      </c>
      <c r="R234" s="960"/>
      <c r="S234" s="960"/>
      <c r="T234" s="960"/>
      <c r="U234" s="960"/>
    </row>
    <row r="235" spans="1:21" x14ac:dyDescent="0.2">
      <c r="A235" s="958">
        <v>228</v>
      </c>
      <c r="B235" s="960">
        <v>52.94</v>
      </c>
      <c r="C235" s="960">
        <v>31.79</v>
      </c>
      <c r="D235" s="934"/>
      <c r="E235" s="968"/>
      <c r="F235" s="960">
        <v>31.76</v>
      </c>
      <c r="G235" s="960">
        <v>19.07</v>
      </c>
      <c r="H235" s="960">
        <v>42.35</v>
      </c>
      <c r="I235" s="960">
        <v>25.43</v>
      </c>
      <c r="J235" s="960">
        <v>92.05</v>
      </c>
      <c r="K235" s="960">
        <v>55.8</v>
      </c>
      <c r="L235" s="960"/>
      <c r="M235" s="960"/>
      <c r="N235" s="960">
        <v>55.23</v>
      </c>
      <c r="O235" s="960">
        <v>33.479999999999997</v>
      </c>
      <c r="P235" s="960">
        <v>73.64</v>
      </c>
      <c r="Q235" s="960">
        <v>44.64</v>
      </c>
      <c r="R235" s="960"/>
      <c r="S235" s="960"/>
      <c r="T235" s="960"/>
      <c r="U235" s="960"/>
    </row>
    <row r="236" spans="1:21" x14ac:dyDescent="0.2">
      <c r="A236" s="958">
        <v>229</v>
      </c>
      <c r="B236" s="960">
        <v>52.99</v>
      </c>
      <c r="C236" s="960">
        <v>31.82</v>
      </c>
      <c r="D236" s="934"/>
      <c r="E236" s="968"/>
      <c r="F236" s="960">
        <v>31.79</v>
      </c>
      <c r="G236" s="960">
        <v>19.09</v>
      </c>
      <c r="H236" s="960">
        <v>42.39</v>
      </c>
      <c r="I236" s="960">
        <v>25.46</v>
      </c>
      <c r="J236" s="960">
        <v>92.05</v>
      </c>
      <c r="K236" s="960">
        <v>55.8</v>
      </c>
      <c r="L236" s="960"/>
      <c r="M236" s="960"/>
      <c r="N236" s="960">
        <v>55.23</v>
      </c>
      <c r="O236" s="960">
        <v>33.479999999999997</v>
      </c>
      <c r="P236" s="960">
        <v>73.64</v>
      </c>
      <c r="Q236" s="960">
        <v>44.64</v>
      </c>
      <c r="R236" s="960"/>
      <c r="S236" s="960"/>
      <c r="T236" s="960"/>
      <c r="U236" s="960"/>
    </row>
    <row r="237" spans="1:21" x14ac:dyDescent="0.2">
      <c r="A237" s="958">
        <v>230</v>
      </c>
      <c r="B237" s="960">
        <v>53.05</v>
      </c>
      <c r="C237" s="960">
        <v>31.85</v>
      </c>
      <c r="D237" s="934"/>
      <c r="E237" s="968"/>
      <c r="F237" s="960">
        <v>31.83</v>
      </c>
      <c r="G237" s="960">
        <v>19.11</v>
      </c>
      <c r="H237" s="960">
        <v>42.44</v>
      </c>
      <c r="I237" s="960">
        <v>25.48</v>
      </c>
      <c r="J237" s="960">
        <v>92.05</v>
      </c>
      <c r="K237" s="960">
        <v>55.8</v>
      </c>
      <c r="L237" s="960"/>
      <c r="M237" s="960"/>
      <c r="N237" s="960">
        <v>55.23</v>
      </c>
      <c r="O237" s="960">
        <v>33.479999999999997</v>
      </c>
      <c r="P237" s="960">
        <v>73.64</v>
      </c>
      <c r="Q237" s="960">
        <v>44.64</v>
      </c>
      <c r="R237" s="960"/>
      <c r="S237" s="960"/>
      <c r="T237" s="960"/>
      <c r="U237" s="960"/>
    </row>
    <row r="238" spans="1:21" x14ac:dyDescent="0.2">
      <c r="A238" s="958">
        <v>231</v>
      </c>
      <c r="B238" s="960">
        <v>53.1</v>
      </c>
      <c r="C238" s="960">
        <v>31.88</v>
      </c>
      <c r="D238" s="934"/>
      <c r="E238" s="968"/>
      <c r="F238" s="960">
        <v>31.86</v>
      </c>
      <c r="G238" s="960">
        <v>19.13</v>
      </c>
      <c r="H238" s="960">
        <v>42.48</v>
      </c>
      <c r="I238" s="960">
        <v>25.5</v>
      </c>
      <c r="J238" s="960">
        <v>92.05</v>
      </c>
      <c r="K238" s="960">
        <v>55.8</v>
      </c>
      <c r="L238" s="960"/>
      <c r="M238" s="960"/>
      <c r="N238" s="960">
        <v>55.23</v>
      </c>
      <c r="O238" s="960">
        <v>33.479999999999997</v>
      </c>
      <c r="P238" s="960">
        <v>73.64</v>
      </c>
      <c r="Q238" s="960">
        <v>44.64</v>
      </c>
      <c r="R238" s="960"/>
      <c r="S238" s="960"/>
      <c r="T238" s="960"/>
      <c r="U238" s="960"/>
    </row>
    <row r="239" spans="1:21" x14ac:dyDescent="0.2">
      <c r="A239" s="958">
        <v>232</v>
      </c>
      <c r="B239" s="960">
        <v>53.15</v>
      </c>
      <c r="C239" s="960">
        <v>31.91</v>
      </c>
      <c r="D239" s="934"/>
      <c r="E239" s="968"/>
      <c r="F239" s="960">
        <v>31.89</v>
      </c>
      <c r="G239" s="960">
        <v>19.149999999999999</v>
      </c>
      <c r="H239" s="960">
        <v>42.52</v>
      </c>
      <c r="I239" s="960">
        <v>25.53</v>
      </c>
      <c r="J239" s="960">
        <v>92.05</v>
      </c>
      <c r="K239" s="960">
        <v>55.8</v>
      </c>
      <c r="L239" s="960"/>
      <c r="M239" s="960"/>
      <c r="N239" s="960">
        <v>55.23</v>
      </c>
      <c r="O239" s="960">
        <v>33.479999999999997</v>
      </c>
      <c r="P239" s="960">
        <v>73.64</v>
      </c>
      <c r="Q239" s="960">
        <v>44.64</v>
      </c>
      <c r="R239" s="960"/>
      <c r="S239" s="960"/>
      <c r="T239" s="960"/>
      <c r="U239" s="960"/>
    </row>
    <row r="240" spans="1:21" x14ac:dyDescent="0.2">
      <c r="A240" s="958">
        <v>233</v>
      </c>
      <c r="B240" s="960">
        <v>53.2</v>
      </c>
      <c r="C240" s="960">
        <v>31.94</v>
      </c>
      <c r="D240" s="934"/>
      <c r="E240" s="968"/>
      <c r="F240" s="960">
        <v>31.92</v>
      </c>
      <c r="G240" s="960">
        <v>19.16</v>
      </c>
      <c r="H240" s="960">
        <v>42.56</v>
      </c>
      <c r="I240" s="960">
        <v>25.55</v>
      </c>
      <c r="J240" s="960">
        <v>92.05</v>
      </c>
      <c r="K240" s="960">
        <v>55.8</v>
      </c>
      <c r="L240" s="960"/>
      <c r="M240" s="960"/>
      <c r="N240" s="960">
        <v>55.23</v>
      </c>
      <c r="O240" s="960">
        <v>33.479999999999997</v>
      </c>
      <c r="P240" s="960">
        <v>73.64</v>
      </c>
      <c r="Q240" s="960">
        <v>44.64</v>
      </c>
      <c r="R240" s="960"/>
      <c r="S240" s="960"/>
      <c r="T240" s="960"/>
      <c r="U240" s="960"/>
    </row>
    <row r="241" spans="1:21" x14ac:dyDescent="0.2">
      <c r="A241" s="958">
        <v>234</v>
      </c>
      <c r="B241" s="960">
        <v>53.25</v>
      </c>
      <c r="C241" s="960">
        <v>31.97</v>
      </c>
      <c r="D241" s="934"/>
      <c r="E241" s="968"/>
      <c r="F241" s="960">
        <v>31.95</v>
      </c>
      <c r="G241" s="960">
        <v>19.18</v>
      </c>
      <c r="H241" s="960">
        <v>42.6</v>
      </c>
      <c r="I241" s="960">
        <v>25.58</v>
      </c>
      <c r="J241" s="960">
        <v>92.05</v>
      </c>
      <c r="K241" s="960">
        <v>55.8</v>
      </c>
      <c r="L241" s="960"/>
      <c r="M241" s="960"/>
      <c r="N241" s="960">
        <v>55.23</v>
      </c>
      <c r="O241" s="960">
        <v>33.479999999999997</v>
      </c>
      <c r="P241" s="960">
        <v>73.64</v>
      </c>
      <c r="Q241" s="960">
        <v>44.64</v>
      </c>
      <c r="R241" s="960"/>
      <c r="S241" s="960"/>
      <c r="T241" s="960"/>
      <c r="U241" s="960"/>
    </row>
    <row r="242" spans="1:21" x14ac:dyDescent="0.2">
      <c r="A242" s="958">
        <v>235</v>
      </c>
      <c r="B242" s="960">
        <v>53.3</v>
      </c>
      <c r="C242" s="960">
        <v>32</v>
      </c>
      <c r="D242" s="934"/>
      <c r="E242" s="968"/>
      <c r="F242" s="960">
        <v>31.98</v>
      </c>
      <c r="G242" s="960">
        <v>19.2</v>
      </c>
      <c r="H242" s="960">
        <v>42.64</v>
      </c>
      <c r="I242" s="960">
        <v>25.6</v>
      </c>
      <c r="J242" s="960">
        <v>92.05</v>
      </c>
      <c r="K242" s="960">
        <v>55.8</v>
      </c>
      <c r="L242" s="960"/>
      <c r="M242" s="960"/>
      <c r="N242" s="960">
        <v>55.23</v>
      </c>
      <c r="O242" s="960">
        <v>33.479999999999997</v>
      </c>
      <c r="P242" s="960">
        <v>73.64</v>
      </c>
      <c r="Q242" s="960">
        <v>44.64</v>
      </c>
      <c r="R242" s="960"/>
      <c r="S242" s="960"/>
      <c r="T242" s="960"/>
      <c r="U242" s="960"/>
    </row>
    <row r="243" spans="1:21" x14ac:dyDescent="0.2">
      <c r="A243" s="958">
        <v>236</v>
      </c>
      <c r="B243" s="960">
        <v>53.35</v>
      </c>
      <c r="C243" s="960">
        <v>32.03</v>
      </c>
      <c r="D243" s="934"/>
      <c r="E243" s="968"/>
      <c r="F243" s="960">
        <v>32.01</v>
      </c>
      <c r="G243" s="960">
        <v>19.22</v>
      </c>
      <c r="H243" s="960">
        <v>42.68</v>
      </c>
      <c r="I243" s="960">
        <v>25.62</v>
      </c>
      <c r="J243" s="960">
        <v>92.05</v>
      </c>
      <c r="K243" s="960">
        <v>55.8</v>
      </c>
      <c r="L243" s="960"/>
      <c r="M243" s="960"/>
      <c r="N243" s="960">
        <v>55.23</v>
      </c>
      <c r="O243" s="960">
        <v>33.479999999999997</v>
      </c>
      <c r="P243" s="960">
        <v>73.64</v>
      </c>
      <c r="Q243" s="960">
        <v>44.64</v>
      </c>
      <c r="R243" s="960"/>
      <c r="S243" s="960"/>
      <c r="T243" s="960"/>
      <c r="U243" s="960"/>
    </row>
    <row r="244" spans="1:21" x14ac:dyDescent="0.2">
      <c r="A244" s="958">
        <v>237</v>
      </c>
      <c r="B244" s="960">
        <v>53.4</v>
      </c>
      <c r="C244" s="960">
        <v>32.06</v>
      </c>
      <c r="D244" s="934"/>
      <c r="E244" s="968"/>
      <c r="F244" s="960">
        <v>32.04</v>
      </c>
      <c r="G244" s="960">
        <v>19.239999999999998</v>
      </c>
      <c r="H244" s="960">
        <v>42.72</v>
      </c>
      <c r="I244" s="960">
        <v>25.65</v>
      </c>
      <c r="J244" s="960">
        <v>92.05</v>
      </c>
      <c r="K244" s="960">
        <v>55.8</v>
      </c>
      <c r="L244" s="960"/>
      <c r="M244" s="960"/>
      <c r="N244" s="960">
        <v>55.23</v>
      </c>
      <c r="O244" s="960">
        <v>33.479999999999997</v>
      </c>
      <c r="P244" s="960">
        <v>73.64</v>
      </c>
      <c r="Q244" s="960">
        <v>44.64</v>
      </c>
      <c r="R244" s="960"/>
      <c r="S244" s="960"/>
      <c r="T244" s="960"/>
      <c r="U244" s="960"/>
    </row>
    <row r="245" spans="1:21" x14ac:dyDescent="0.2">
      <c r="A245" s="958">
        <v>238</v>
      </c>
      <c r="B245" s="960">
        <v>53.45</v>
      </c>
      <c r="C245" s="960">
        <v>32.090000000000003</v>
      </c>
      <c r="D245" s="934"/>
      <c r="E245" s="968"/>
      <c r="F245" s="960">
        <v>32.07</v>
      </c>
      <c r="G245" s="960">
        <v>19.25</v>
      </c>
      <c r="H245" s="960">
        <v>42.76</v>
      </c>
      <c r="I245" s="960">
        <v>25.67</v>
      </c>
      <c r="J245" s="960">
        <v>92.05</v>
      </c>
      <c r="K245" s="960">
        <v>55.8</v>
      </c>
      <c r="L245" s="960"/>
      <c r="M245" s="960"/>
      <c r="N245" s="960">
        <v>55.23</v>
      </c>
      <c r="O245" s="960">
        <v>33.479999999999997</v>
      </c>
      <c r="P245" s="960">
        <v>73.64</v>
      </c>
      <c r="Q245" s="960">
        <v>44.64</v>
      </c>
      <c r="R245" s="960"/>
      <c r="S245" s="960"/>
      <c r="T245" s="960"/>
      <c r="U245" s="960"/>
    </row>
    <row r="246" spans="1:21" x14ac:dyDescent="0.2">
      <c r="A246" s="958">
        <v>239</v>
      </c>
      <c r="B246" s="960">
        <v>53.5</v>
      </c>
      <c r="C246" s="960">
        <v>32.119999999999997</v>
      </c>
      <c r="D246" s="934"/>
      <c r="E246" s="968"/>
      <c r="F246" s="960">
        <v>32.1</v>
      </c>
      <c r="G246" s="960">
        <v>19.27</v>
      </c>
      <c r="H246" s="960">
        <v>42.8</v>
      </c>
      <c r="I246" s="960">
        <v>25.7</v>
      </c>
      <c r="J246" s="960">
        <v>92.05</v>
      </c>
      <c r="K246" s="960">
        <v>55.8</v>
      </c>
      <c r="L246" s="960"/>
      <c r="M246" s="960"/>
      <c r="N246" s="960">
        <v>55.23</v>
      </c>
      <c r="O246" s="960">
        <v>33.479999999999997</v>
      </c>
      <c r="P246" s="960">
        <v>73.64</v>
      </c>
      <c r="Q246" s="960">
        <v>44.64</v>
      </c>
      <c r="R246" s="960"/>
      <c r="S246" s="960"/>
      <c r="T246" s="960"/>
      <c r="U246" s="960"/>
    </row>
    <row r="247" spans="1:21" x14ac:dyDescent="0.2">
      <c r="A247" s="958">
        <v>240</v>
      </c>
      <c r="B247" s="960">
        <v>53.55</v>
      </c>
      <c r="C247" s="960">
        <v>32.15</v>
      </c>
      <c r="D247" s="934"/>
      <c r="E247" s="968"/>
      <c r="F247" s="960">
        <v>32.130000000000003</v>
      </c>
      <c r="G247" s="960">
        <v>19.29</v>
      </c>
      <c r="H247" s="960">
        <v>42.84</v>
      </c>
      <c r="I247" s="960">
        <v>25.72</v>
      </c>
      <c r="J247" s="960">
        <v>92.05</v>
      </c>
      <c r="K247" s="960">
        <v>55.8</v>
      </c>
      <c r="L247" s="960"/>
      <c r="M247" s="960"/>
      <c r="N247" s="960">
        <v>55.23</v>
      </c>
      <c r="O247" s="960">
        <v>33.479999999999997</v>
      </c>
      <c r="P247" s="960">
        <v>73.64</v>
      </c>
      <c r="Q247" s="960">
        <v>44.64</v>
      </c>
      <c r="R247" s="960"/>
      <c r="S247" s="960"/>
      <c r="T247" s="960"/>
      <c r="U247" s="960"/>
    </row>
    <row r="248" spans="1:21" x14ac:dyDescent="0.2">
      <c r="A248" s="958">
        <v>241</v>
      </c>
      <c r="B248" s="960">
        <v>53.61</v>
      </c>
      <c r="C248" s="960">
        <v>32.18</v>
      </c>
      <c r="D248" s="934"/>
      <c r="E248" s="968"/>
      <c r="F248" s="960">
        <v>32.17</v>
      </c>
      <c r="G248" s="960">
        <v>19.309999999999999</v>
      </c>
      <c r="H248" s="960">
        <v>42.89</v>
      </c>
      <c r="I248" s="960">
        <v>25.74</v>
      </c>
      <c r="J248" s="960">
        <v>92.05</v>
      </c>
      <c r="K248" s="960">
        <v>55.8</v>
      </c>
      <c r="L248" s="960"/>
      <c r="M248" s="960"/>
      <c r="N248" s="960">
        <v>55.23</v>
      </c>
      <c r="O248" s="960">
        <v>33.479999999999997</v>
      </c>
      <c r="P248" s="960">
        <v>73.64</v>
      </c>
      <c r="Q248" s="960">
        <v>44.64</v>
      </c>
      <c r="R248" s="960"/>
      <c r="S248" s="960"/>
      <c r="T248" s="960"/>
      <c r="U248" s="960"/>
    </row>
    <row r="249" spans="1:21" x14ac:dyDescent="0.2">
      <c r="A249" s="958">
        <v>242</v>
      </c>
      <c r="B249" s="960">
        <v>53.66</v>
      </c>
      <c r="C249" s="960">
        <v>32.21</v>
      </c>
      <c r="D249" s="934"/>
      <c r="E249" s="968"/>
      <c r="F249" s="960">
        <v>32.200000000000003</v>
      </c>
      <c r="G249" s="960">
        <v>19.329999999999998</v>
      </c>
      <c r="H249" s="960">
        <v>42.93</v>
      </c>
      <c r="I249" s="960">
        <v>25.77</v>
      </c>
      <c r="J249" s="960">
        <v>92.05</v>
      </c>
      <c r="K249" s="960">
        <v>55.8</v>
      </c>
      <c r="L249" s="960"/>
      <c r="M249" s="960"/>
      <c r="N249" s="960">
        <v>55.23</v>
      </c>
      <c r="O249" s="960">
        <v>33.479999999999997</v>
      </c>
      <c r="P249" s="960">
        <v>73.64</v>
      </c>
      <c r="Q249" s="960">
        <v>44.64</v>
      </c>
      <c r="R249" s="960"/>
      <c r="S249" s="960"/>
      <c r="T249" s="960"/>
      <c r="U249" s="960"/>
    </row>
    <row r="250" spans="1:21" x14ac:dyDescent="0.2">
      <c r="A250" s="958">
        <v>243</v>
      </c>
      <c r="B250" s="960">
        <v>53.71</v>
      </c>
      <c r="C250" s="960">
        <v>32.24</v>
      </c>
      <c r="D250" s="934"/>
      <c r="E250" s="968"/>
      <c r="F250" s="960">
        <v>32.229999999999997</v>
      </c>
      <c r="G250" s="960">
        <v>19.34</v>
      </c>
      <c r="H250" s="960">
        <v>42.97</v>
      </c>
      <c r="I250" s="960">
        <v>25.79</v>
      </c>
      <c r="J250" s="960">
        <v>92.05</v>
      </c>
      <c r="K250" s="960">
        <v>55.8</v>
      </c>
      <c r="L250" s="960"/>
      <c r="M250" s="960"/>
      <c r="N250" s="960">
        <v>55.23</v>
      </c>
      <c r="O250" s="960">
        <v>33.479999999999997</v>
      </c>
      <c r="P250" s="960">
        <v>73.64</v>
      </c>
      <c r="Q250" s="960">
        <v>44.64</v>
      </c>
      <c r="R250" s="960"/>
      <c r="S250" s="960"/>
      <c r="T250" s="960"/>
      <c r="U250" s="960"/>
    </row>
    <row r="251" spans="1:21" x14ac:dyDescent="0.2">
      <c r="A251" s="958">
        <v>244</v>
      </c>
      <c r="B251" s="960">
        <v>53.76</v>
      </c>
      <c r="C251" s="960">
        <v>32.270000000000003</v>
      </c>
      <c r="D251" s="934"/>
      <c r="E251" s="968"/>
      <c r="F251" s="960">
        <v>32.26</v>
      </c>
      <c r="G251" s="960">
        <v>19.36</v>
      </c>
      <c r="H251" s="960">
        <v>43.01</v>
      </c>
      <c r="I251" s="960">
        <v>25.82</v>
      </c>
      <c r="J251" s="960">
        <v>92.05</v>
      </c>
      <c r="K251" s="960">
        <v>55.8</v>
      </c>
      <c r="L251" s="960"/>
      <c r="M251" s="960"/>
      <c r="N251" s="960">
        <v>55.23</v>
      </c>
      <c r="O251" s="960">
        <v>33.479999999999997</v>
      </c>
      <c r="P251" s="960">
        <v>73.64</v>
      </c>
      <c r="Q251" s="960">
        <v>44.64</v>
      </c>
      <c r="R251" s="960"/>
      <c r="S251" s="960"/>
      <c r="T251" s="960"/>
      <c r="U251" s="960"/>
    </row>
    <row r="252" spans="1:21" x14ac:dyDescent="0.2">
      <c r="A252" s="958">
        <v>245</v>
      </c>
      <c r="B252" s="960">
        <v>53.81</v>
      </c>
      <c r="C252" s="960">
        <v>32.299999999999997</v>
      </c>
      <c r="D252" s="934"/>
      <c r="E252" s="968"/>
      <c r="F252" s="960">
        <v>32.29</v>
      </c>
      <c r="G252" s="960">
        <v>19.38</v>
      </c>
      <c r="H252" s="960">
        <v>43.05</v>
      </c>
      <c r="I252" s="960">
        <v>25.84</v>
      </c>
      <c r="J252" s="960">
        <v>92.05</v>
      </c>
      <c r="K252" s="960">
        <v>55.8</v>
      </c>
      <c r="L252" s="960"/>
      <c r="M252" s="960"/>
      <c r="N252" s="960">
        <v>55.23</v>
      </c>
      <c r="O252" s="960">
        <v>33.479999999999997</v>
      </c>
      <c r="P252" s="960">
        <v>73.64</v>
      </c>
      <c r="Q252" s="960">
        <v>44.64</v>
      </c>
      <c r="R252" s="960"/>
      <c r="S252" s="960"/>
      <c r="T252" s="960"/>
      <c r="U252" s="960"/>
    </row>
    <row r="253" spans="1:21" x14ac:dyDescent="0.2">
      <c r="A253" s="958">
        <v>246</v>
      </c>
      <c r="B253" s="960">
        <v>53.86</v>
      </c>
      <c r="C253" s="960">
        <v>32.33</v>
      </c>
      <c r="D253" s="934"/>
      <c r="E253" s="968"/>
      <c r="F253" s="960">
        <v>32.32</v>
      </c>
      <c r="G253" s="960">
        <v>19.399999999999999</v>
      </c>
      <c r="H253" s="960">
        <v>43.09</v>
      </c>
      <c r="I253" s="960">
        <v>25.86</v>
      </c>
      <c r="J253" s="960">
        <v>92.05</v>
      </c>
      <c r="K253" s="960">
        <v>55.8</v>
      </c>
      <c r="L253" s="960"/>
      <c r="M253" s="960"/>
      <c r="N253" s="960">
        <v>55.23</v>
      </c>
      <c r="O253" s="960">
        <v>33.479999999999997</v>
      </c>
      <c r="P253" s="960">
        <v>73.64</v>
      </c>
      <c r="Q253" s="960">
        <v>44.64</v>
      </c>
      <c r="R253" s="960"/>
      <c r="S253" s="960"/>
      <c r="T253" s="960"/>
      <c r="U253" s="960"/>
    </row>
    <row r="254" spans="1:21" x14ac:dyDescent="0.2">
      <c r="A254" s="958">
        <v>247</v>
      </c>
      <c r="B254" s="960">
        <v>53.91</v>
      </c>
      <c r="C254" s="960">
        <v>32.36</v>
      </c>
      <c r="D254" s="934"/>
      <c r="E254" s="968"/>
      <c r="F254" s="960">
        <v>32.35</v>
      </c>
      <c r="G254" s="960">
        <v>19.420000000000002</v>
      </c>
      <c r="H254" s="960">
        <v>43.13</v>
      </c>
      <c r="I254" s="960">
        <v>25.89</v>
      </c>
      <c r="J254" s="960">
        <v>92.05</v>
      </c>
      <c r="K254" s="960">
        <v>55.8</v>
      </c>
      <c r="L254" s="960"/>
      <c r="M254" s="960"/>
      <c r="N254" s="960">
        <v>55.23</v>
      </c>
      <c r="O254" s="960">
        <v>33.479999999999997</v>
      </c>
      <c r="P254" s="960">
        <v>73.64</v>
      </c>
      <c r="Q254" s="960">
        <v>44.64</v>
      </c>
      <c r="R254" s="960"/>
      <c r="S254" s="960"/>
      <c r="T254" s="960"/>
      <c r="U254" s="960"/>
    </row>
    <row r="255" spans="1:21" x14ac:dyDescent="0.2">
      <c r="A255" s="958">
        <v>248</v>
      </c>
      <c r="B255" s="960">
        <v>53.96</v>
      </c>
      <c r="C255" s="960">
        <v>32.39</v>
      </c>
      <c r="D255" s="934"/>
      <c r="E255" s="968"/>
      <c r="F255" s="960">
        <v>32.380000000000003</v>
      </c>
      <c r="G255" s="960">
        <v>19.43</v>
      </c>
      <c r="H255" s="960">
        <v>43.17</v>
      </c>
      <c r="I255" s="960">
        <v>25.91</v>
      </c>
      <c r="J255" s="960">
        <v>92.05</v>
      </c>
      <c r="K255" s="960">
        <v>55.8</v>
      </c>
      <c r="L255" s="960"/>
      <c r="M255" s="960"/>
      <c r="N255" s="960">
        <v>55.23</v>
      </c>
      <c r="O255" s="960">
        <v>33.479999999999997</v>
      </c>
      <c r="P255" s="960">
        <v>73.64</v>
      </c>
      <c r="Q255" s="960">
        <v>44.64</v>
      </c>
      <c r="R255" s="960"/>
      <c r="S255" s="960"/>
      <c r="T255" s="960"/>
      <c r="U255" s="960"/>
    </row>
    <row r="256" spans="1:21" x14ac:dyDescent="0.2">
      <c r="A256" s="958">
        <v>249</v>
      </c>
      <c r="B256" s="960">
        <v>54.01</v>
      </c>
      <c r="C256" s="960">
        <v>32.42</v>
      </c>
      <c r="D256" s="934"/>
      <c r="E256" s="968"/>
      <c r="F256" s="960">
        <v>32.409999999999997</v>
      </c>
      <c r="G256" s="960">
        <v>19.45</v>
      </c>
      <c r="H256" s="960">
        <v>43.21</v>
      </c>
      <c r="I256" s="960">
        <v>25.94</v>
      </c>
      <c r="J256" s="960">
        <v>92.05</v>
      </c>
      <c r="K256" s="960">
        <v>55.8</v>
      </c>
      <c r="L256" s="960"/>
      <c r="M256" s="960"/>
      <c r="N256" s="960">
        <v>55.23</v>
      </c>
      <c r="O256" s="960">
        <v>33.479999999999997</v>
      </c>
      <c r="P256" s="960">
        <v>73.64</v>
      </c>
      <c r="Q256" s="960">
        <v>44.64</v>
      </c>
      <c r="R256" s="960"/>
      <c r="S256" s="960"/>
      <c r="T256" s="960"/>
      <c r="U256" s="960"/>
    </row>
    <row r="257" spans="1:25" x14ac:dyDescent="0.2">
      <c r="A257" s="958">
        <v>250</v>
      </c>
      <c r="B257" s="960">
        <v>54.06</v>
      </c>
      <c r="C257" s="960">
        <v>32.450000000000003</v>
      </c>
      <c r="D257" s="934"/>
      <c r="E257" s="968"/>
      <c r="F257" s="960">
        <v>32.44</v>
      </c>
      <c r="G257" s="960">
        <v>19.47</v>
      </c>
      <c r="H257" s="960">
        <v>43.25</v>
      </c>
      <c r="I257" s="960">
        <v>25.96</v>
      </c>
      <c r="J257" s="960">
        <v>92.05</v>
      </c>
      <c r="K257" s="960">
        <v>55.8</v>
      </c>
      <c r="L257" s="960"/>
      <c r="M257" s="960"/>
      <c r="N257" s="960">
        <v>55.23</v>
      </c>
      <c r="O257" s="960">
        <v>33.479999999999997</v>
      </c>
      <c r="P257" s="960">
        <v>73.64</v>
      </c>
      <c r="Q257" s="960">
        <v>44.64</v>
      </c>
      <c r="R257" s="960"/>
      <c r="S257" s="960"/>
      <c r="T257" s="960"/>
      <c r="U257" s="960"/>
    </row>
    <row r="258" spans="1:25" x14ac:dyDescent="0.2">
      <c r="A258" s="958">
        <v>999</v>
      </c>
      <c r="B258" s="960">
        <v>54.06</v>
      </c>
      <c r="C258" s="960">
        <v>32.450000000000003</v>
      </c>
      <c r="D258" s="934"/>
      <c r="E258" s="968"/>
      <c r="F258" s="960">
        <v>32.44</v>
      </c>
      <c r="G258" s="960">
        <v>19.47</v>
      </c>
      <c r="H258" s="960">
        <v>43.25</v>
      </c>
      <c r="I258" s="960">
        <v>25.96</v>
      </c>
      <c r="J258" s="960">
        <v>92.05</v>
      </c>
      <c r="K258" s="960">
        <v>55.8</v>
      </c>
      <c r="L258" s="960"/>
      <c r="M258" s="960"/>
      <c r="N258" s="960">
        <v>55.23</v>
      </c>
      <c r="O258" s="960">
        <v>33.479999999999997</v>
      </c>
      <c r="P258" s="960">
        <v>73.64</v>
      </c>
      <c r="Q258" s="960">
        <v>44.64</v>
      </c>
      <c r="R258" s="960">
        <v>7765.3</v>
      </c>
      <c r="S258" s="960">
        <v>4532.1400000000003</v>
      </c>
      <c r="T258" s="960">
        <v>612.84</v>
      </c>
      <c r="U258" s="960">
        <v>362.68</v>
      </c>
      <c r="V258" s="960">
        <v>735.40800000000002</v>
      </c>
      <c r="W258" s="960">
        <v>435.21600000000001</v>
      </c>
      <c r="X258" s="960">
        <v>1838.52</v>
      </c>
      <c r="Y258" s="960">
        <v>1088.04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E1198-E18C-984E-9CCF-7461ADDF4C63}">
  <dimension ref="B1:R156"/>
  <sheetViews>
    <sheetView topLeftCell="A89" zoomScale="80" zoomScaleNormal="80" workbookViewId="0">
      <selection activeCell="E126" sqref="E126"/>
    </sheetView>
  </sheetViews>
  <sheetFormatPr baseColWidth="10" defaultColWidth="11" defaultRowHeight="16" x14ac:dyDescent="0.2"/>
  <cols>
    <col min="1" max="1" width="4.1640625" customWidth="1"/>
    <col min="2" max="2" width="48.83203125" style="1020" bestFit="1" customWidth="1"/>
    <col min="3" max="3" width="5.33203125" style="1020" bestFit="1" customWidth="1"/>
    <col min="4" max="4" width="10.33203125" style="1020" customWidth="1"/>
    <col min="5" max="5" width="34.1640625" style="1020" bestFit="1" customWidth="1"/>
    <col min="6" max="6" width="31.1640625" style="1020" bestFit="1" customWidth="1"/>
    <col min="7" max="7" width="17" bestFit="1" customWidth="1"/>
    <col min="8" max="8" width="12.1640625" style="1022" bestFit="1" customWidth="1"/>
    <col min="9" max="9" width="10.83203125" style="1019"/>
    <col min="11" max="11" width="11" style="1064"/>
    <col min="14" max="15" width="105.33203125" bestFit="1" customWidth="1"/>
    <col min="16" max="16" width="39" bestFit="1" customWidth="1"/>
    <col min="17" max="17" width="31.1640625" bestFit="1" customWidth="1"/>
    <col min="18" max="18" width="8.5" bestFit="1" customWidth="1"/>
    <col min="19" max="19" width="42.5" bestFit="1" customWidth="1"/>
    <col min="20" max="20" width="6.83203125" bestFit="1" customWidth="1"/>
    <col min="21" max="21" width="9.5" bestFit="1" customWidth="1"/>
    <col min="23" max="24" width="14.5" bestFit="1" customWidth="1"/>
  </cols>
  <sheetData>
    <row r="1" spans="2:14" ht="17" thickBot="1" x14ac:dyDescent="0.25"/>
    <row r="2" spans="2:14" x14ac:dyDescent="0.2">
      <c r="B2" s="1023"/>
      <c r="C2" s="1024"/>
      <c r="D2" s="1024"/>
      <c r="E2" s="1024"/>
      <c r="F2" s="1024"/>
      <c r="G2" s="1024"/>
      <c r="H2" s="1025"/>
      <c r="I2" s="1026"/>
      <c r="J2" s="1024"/>
      <c r="K2" s="1065"/>
      <c r="L2" s="1024"/>
      <c r="M2" s="1027"/>
      <c r="N2" s="1024"/>
    </row>
    <row r="3" spans="2:14" ht="28" x14ac:dyDescent="0.2">
      <c r="B3" s="274" t="s">
        <v>3</v>
      </c>
      <c r="C3" s="1028" t="s">
        <v>963</v>
      </c>
      <c r="D3" s="1028" t="s">
        <v>964</v>
      </c>
      <c r="E3" s="274" t="s">
        <v>1017</v>
      </c>
      <c r="F3" s="274" t="s">
        <v>1018</v>
      </c>
      <c r="G3" s="274" t="s">
        <v>5</v>
      </c>
      <c r="H3" s="1029">
        <v>2021</v>
      </c>
      <c r="I3" s="1030">
        <v>2022</v>
      </c>
      <c r="J3" s="278" t="s">
        <v>8</v>
      </c>
      <c r="K3" s="1066" t="s">
        <v>9</v>
      </c>
      <c r="L3" s="278" t="s">
        <v>10</v>
      </c>
      <c r="M3" s="278" t="s">
        <v>11</v>
      </c>
      <c r="N3" s="1031" t="s">
        <v>965</v>
      </c>
    </row>
    <row r="4" spans="2:14" x14ac:dyDescent="0.2">
      <c r="B4" s="943" t="s">
        <v>853</v>
      </c>
      <c r="C4" s="943" t="s">
        <v>854</v>
      </c>
      <c r="D4" s="943" t="s">
        <v>589</v>
      </c>
      <c r="E4" s="1032" t="s">
        <v>885</v>
      </c>
      <c r="F4" s="1032"/>
      <c r="G4" s="1032">
        <v>212</v>
      </c>
      <c r="H4" s="1033">
        <v>34</v>
      </c>
      <c r="I4" s="1034">
        <v>34.700000000000003</v>
      </c>
      <c r="J4" s="943" t="s">
        <v>20</v>
      </c>
      <c r="K4" s="1067" t="s">
        <v>21</v>
      </c>
      <c r="L4" s="943" t="s">
        <v>21</v>
      </c>
      <c r="M4" s="943" t="s">
        <v>21</v>
      </c>
      <c r="N4" s="943"/>
    </row>
    <row r="5" spans="2:14" x14ac:dyDescent="0.2">
      <c r="B5" s="943" t="s">
        <v>853</v>
      </c>
      <c r="C5" s="943" t="s">
        <v>854</v>
      </c>
      <c r="D5" s="943" t="s">
        <v>599</v>
      </c>
      <c r="E5" s="1032" t="s">
        <v>886</v>
      </c>
      <c r="F5" s="1032"/>
      <c r="G5" s="1032">
        <v>211</v>
      </c>
      <c r="H5" s="1033">
        <v>40</v>
      </c>
      <c r="I5" s="1034">
        <v>40.800000000000004</v>
      </c>
      <c r="J5" s="943" t="s">
        <v>20</v>
      </c>
      <c r="K5" s="1067" t="s">
        <v>21</v>
      </c>
      <c r="L5" s="943" t="s">
        <v>21</v>
      </c>
      <c r="M5" s="943" t="s">
        <v>21</v>
      </c>
      <c r="N5" s="943"/>
    </row>
    <row r="6" spans="2:14" x14ac:dyDescent="0.2">
      <c r="B6" s="943" t="s">
        <v>888</v>
      </c>
      <c r="C6" s="943" t="s">
        <v>855</v>
      </c>
      <c r="D6" s="943" t="s">
        <v>589</v>
      </c>
      <c r="E6" s="1032" t="s">
        <v>887</v>
      </c>
      <c r="F6" s="1032"/>
      <c r="G6" s="1032">
        <v>212</v>
      </c>
      <c r="H6" s="1033">
        <v>24</v>
      </c>
      <c r="I6" s="1034">
        <v>24.4</v>
      </c>
      <c r="J6" s="943" t="s">
        <v>20</v>
      </c>
      <c r="K6" s="1067" t="s">
        <v>21</v>
      </c>
      <c r="L6" s="943" t="s">
        <v>21</v>
      </c>
      <c r="M6" s="943" t="s">
        <v>21</v>
      </c>
      <c r="N6" s="943"/>
    </row>
    <row r="7" spans="2:14" x14ac:dyDescent="0.2">
      <c r="B7" s="943" t="s">
        <v>888</v>
      </c>
      <c r="C7" s="943" t="s">
        <v>855</v>
      </c>
      <c r="D7" s="943" t="s">
        <v>599</v>
      </c>
      <c r="E7" s="1032" t="s">
        <v>889</v>
      </c>
      <c r="F7" s="1032"/>
      <c r="G7" s="1032">
        <v>211</v>
      </c>
      <c r="H7" s="1033">
        <v>30</v>
      </c>
      <c r="I7" s="1034">
        <v>30.5</v>
      </c>
      <c r="J7" s="943" t="s">
        <v>20</v>
      </c>
      <c r="K7" s="1067" t="s">
        <v>21</v>
      </c>
      <c r="L7" s="943" t="s">
        <v>21</v>
      </c>
      <c r="M7" s="943" t="s">
        <v>21</v>
      </c>
      <c r="N7" s="943"/>
    </row>
    <row r="8" spans="2:14" x14ac:dyDescent="0.2">
      <c r="B8" s="943" t="s">
        <v>856</v>
      </c>
      <c r="C8" s="943" t="s">
        <v>854</v>
      </c>
      <c r="D8" s="943" t="s">
        <v>589</v>
      </c>
      <c r="E8" s="1032" t="s">
        <v>890</v>
      </c>
      <c r="F8" s="1032"/>
      <c r="G8" s="1032">
        <v>214</v>
      </c>
      <c r="H8" s="1033">
        <v>106</v>
      </c>
      <c r="I8" s="1034">
        <v>107.9</v>
      </c>
      <c r="J8" s="943" t="s">
        <v>20</v>
      </c>
      <c r="K8" s="1067" t="s">
        <v>21</v>
      </c>
      <c r="L8" s="943" t="s">
        <v>21</v>
      </c>
      <c r="M8" s="943" t="s">
        <v>21</v>
      </c>
      <c r="N8" s="943"/>
    </row>
    <row r="9" spans="2:14" x14ac:dyDescent="0.2">
      <c r="B9" s="943" t="s">
        <v>856</v>
      </c>
      <c r="C9" s="943" t="s">
        <v>854</v>
      </c>
      <c r="D9" s="943" t="s">
        <v>599</v>
      </c>
      <c r="E9" s="1032" t="s">
        <v>891</v>
      </c>
      <c r="F9" s="1032"/>
      <c r="G9" s="1032">
        <v>213</v>
      </c>
      <c r="H9" s="1033">
        <v>134</v>
      </c>
      <c r="I9" s="1034">
        <v>136.4</v>
      </c>
      <c r="J9" s="943" t="s">
        <v>20</v>
      </c>
      <c r="K9" s="1067" t="s">
        <v>21</v>
      </c>
      <c r="L9" s="943" t="s">
        <v>21</v>
      </c>
      <c r="M9" s="943" t="s">
        <v>21</v>
      </c>
      <c r="N9" s="943"/>
    </row>
    <row r="10" spans="2:14" x14ac:dyDescent="0.2">
      <c r="B10" s="943" t="s">
        <v>893</v>
      </c>
      <c r="C10" s="943" t="s">
        <v>855</v>
      </c>
      <c r="D10" s="943" t="s">
        <v>589</v>
      </c>
      <c r="E10" s="1032" t="s">
        <v>892</v>
      </c>
      <c r="F10" s="1032"/>
      <c r="G10" s="1032">
        <v>214</v>
      </c>
      <c r="H10" s="1033">
        <v>46</v>
      </c>
      <c r="I10" s="1034">
        <v>46.8</v>
      </c>
      <c r="J10" s="943" t="s">
        <v>20</v>
      </c>
      <c r="K10" s="1067" t="s">
        <v>21</v>
      </c>
      <c r="L10" s="943" t="s">
        <v>21</v>
      </c>
      <c r="M10" s="943" t="s">
        <v>21</v>
      </c>
      <c r="N10" s="943"/>
    </row>
    <row r="11" spans="2:14" x14ac:dyDescent="0.2">
      <c r="B11" s="943" t="s">
        <v>893</v>
      </c>
      <c r="C11" s="943" t="s">
        <v>855</v>
      </c>
      <c r="D11" s="943" t="s">
        <v>599</v>
      </c>
      <c r="E11" s="1032" t="s">
        <v>894</v>
      </c>
      <c r="F11" s="1032"/>
      <c r="G11" s="1032">
        <v>213</v>
      </c>
      <c r="H11" s="1033">
        <v>72</v>
      </c>
      <c r="I11" s="1034">
        <v>73.3</v>
      </c>
      <c r="J11" s="943" t="s">
        <v>20</v>
      </c>
      <c r="K11" s="1067" t="s">
        <v>21</v>
      </c>
      <c r="L11" s="943" t="s">
        <v>21</v>
      </c>
      <c r="M11" s="943" t="s">
        <v>21</v>
      </c>
      <c r="N11" s="943"/>
    </row>
    <row r="12" spans="2:14" x14ac:dyDescent="0.2">
      <c r="B12" s="943" t="s">
        <v>895</v>
      </c>
      <c r="C12" s="943" t="s">
        <v>857</v>
      </c>
      <c r="D12" s="943" t="s">
        <v>858</v>
      </c>
      <c r="E12" s="1032"/>
      <c r="F12" s="1032"/>
      <c r="G12" s="1032" t="s">
        <v>953</v>
      </c>
      <c r="H12" s="1033">
        <v>255.29166666666666</v>
      </c>
      <c r="I12" s="1034">
        <v>260.66666666666669</v>
      </c>
      <c r="J12" s="943" t="s">
        <v>20</v>
      </c>
      <c r="K12" s="1067" t="s">
        <v>21</v>
      </c>
      <c r="L12" s="943" t="s">
        <v>21</v>
      </c>
      <c r="M12" s="943" t="s">
        <v>21</v>
      </c>
      <c r="N12" s="943"/>
    </row>
    <row r="13" spans="2:14" x14ac:dyDescent="0.2">
      <c r="B13" s="943" t="s">
        <v>896</v>
      </c>
      <c r="C13" s="943"/>
      <c r="D13" s="943"/>
      <c r="E13" s="1032"/>
      <c r="F13" s="1032"/>
      <c r="G13" s="1032" t="s">
        <v>953</v>
      </c>
      <c r="H13" s="1033">
        <v>36.4</v>
      </c>
      <c r="I13" s="1034">
        <v>37.200000000000003</v>
      </c>
      <c r="J13" s="943" t="s">
        <v>20</v>
      </c>
      <c r="K13" s="1067" t="s">
        <v>21</v>
      </c>
      <c r="L13" s="943" t="s">
        <v>21</v>
      </c>
      <c r="M13" s="943" t="s">
        <v>21</v>
      </c>
      <c r="N13" s="943"/>
    </row>
    <row r="14" spans="2:14" x14ac:dyDescent="0.2">
      <c r="B14" s="943" t="s">
        <v>859</v>
      </c>
      <c r="C14" s="943" t="s">
        <v>19</v>
      </c>
      <c r="D14" s="943"/>
      <c r="E14" s="1032" t="s">
        <v>898</v>
      </c>
      <c r="F14" s="1032"/>
      <c r="G14" s="1032" t="s">
        <v>897</v>
      </c>
      <c r="H14" s="1033">
        <v>23</v>
      </c>
      <c r="I14" s="1034">
        <v>24.200000000000003</v>
      </c>
      <c r="J14" s="943" t="s">
        <v>20</v>
      </c>
      <c r="K14" s="1067" t="s">
        <v>21</v>
      </c>
      <c r="L14" s="943" t="s">
        <v>21</v>
      </c>
      <c r="M14" s="943" t="s">
        <v>21</v>
      </c>
      <c r="N14" s="943"/>
    </row>
    <row r="15" spans="2:14" x14ac:dyDescent="0.2">
      <c r="B15" s="943" t="s">
        <v>860</v>
      </c>
      <c r="C15" s="943" t="s">
        <v>19</v>
      </c>
      <c r="D15" s="943"/>
      <c r="E15" s="1032" t="s">
        <v>900</v>
      </c>
      <c r="F15" s="1032"/>
      <c r="G15" s="1032" t="s">
        <v>899</v>
      </c>
      <c r="H15" s="1033">
        <v>28</v>
      </c>
      <c r="I15" s="1034">
        <v>28.5</v>
      </c>
      <c r="J15" s="943" t="s">
        <v>20</v>
      </c>
      <c r="K15" s="1067" t="s">
        <v>21</v>
      </c>
      <c r="L15" s="943" t="s">
        <v>21</v>
      </c>
      <c r="M15" s="943" t="s">
        <v>21</v>
      </c>
      <c r="N15" s="943"/>
    </row>
    <row r="16" spans="2:14" x14ac:dyDescent="0.2">
      <c r="B16" s="943" t="s">
        <v>587</v>
      </c>
      <c r="C16" s="943" t="s">
        <v>854</v>
      </c>
      <c r="D16" s="943"/>
      <c r="E16" s="1032" t="s">
        <v>901</v>
      </c>
      <c r="F16" s="1032"/>
      <c r="G16" s="1032">
        <v>30</v>
      </c>
      <c r="H16" s="1033">
        <v>0</v>
      </c>
      <c r="I16" s="1034">
        <v>0</v>
      </c>
      <c r="J16" s="943" t="s">
        <v>20</v>
      </c>
      <c r="K16" s="1067" t="s">
        <v>21</v>
      </c>
      <c r="L16" s="943" t="s">
        <v>21</v>
      </c>
      <c r="M16" s="943" t="s">
        <v>21</v>
      </c>
      <c r="N16" s="943"/>
    </row>
    <row r="17" spans="2:14" x14ac:dyDescent="0.2">
      <c r="B17" s="943" t="s">
        <v>903</v>
      </c>
      <c r="C17" s="943" t="s">
        <v>855</v>
      </c>
      <c r="D17" s="943"/>
      <c r="E17" s="1032" t="s">
        <v>902</v>
      </c>
      <c r="F17" s="1032"/>
      <c r="G17" s="1032">
        <v>30</v>
      </c>
      <c r="H17" s="1033">
        <v>0</v>
      </c>
      <c r="I17" s="1034">
        <v>0</v>
      </c>
      <c r="J17" s="943" t="s">
        <v>20</v>
      </c>
      <c r="K17" s="1067" t="s">
        <v>21</v>
      </c>
      <c r="L17" s="943" t="s">
        <v>21</v>
      </c>
      <c r="M17" s="943" t="s">
        <v>21</v>
      </c>
      <c r="N17" s="943"/>
    </row>
    <row r="18" spans="2:14" x14ac:dyDescent="0.2">
      <c r="B18" s="943" t="s">
        <v>861</v>
      </c>
      <c r="C18" s="943" t="s">
        <v>854</v>
      </c>
      <c r="D18" s="943" t="s">
        <v>589</v>
      </c>
      <c r="E18" s="1032" t="s">
        <v>904</v>
      </c>
      <c r="F18" s="1032"/>
      <c r="G18" s="1032">
        <v>220</v>
      </c>
      <c r="H18" s="1033">
        <v>356</v>
      </c>
      <c r="I18" s="1034">
        <v>362.4</v>
      </c>
      <c r="J18" s="943" t="s">
        <v>20</v>
      </c>
      <c r="K18" s="1067" t="s">
        <v>21</v>
      </c>
      <c r="L18" s="943" t="s">
        <v>21</v>
      </c>
      <c r="M18" s="943" t="s">
        <v>21</v>
      </c>
      <c r="N18" s="943"/>
    </row>
    <row r="19" spans="2:14" x14ac:dyDescent="0.2">
      <c r="B19" s="943" t="s">
        <v>861</v>
      </c>
      <c r="C19" s="943" t="s">
        <v>854</v>
      </c>
      <c r="D19" s="943" t="s">
        <v>599</v>
      </c>
      <c r="E19" s="1032" t="s">
        <v>905</v>
      </c>
      <c r="F19" s="1032"/>
      <c r="G19" s="1032">
        <v>219</v>
      </c>
      <c r="H19" s="1033">
        <v>602</v>
      </c>
      <c r="I19" s="1034">
        <v>612.5</v>
      </c>
      <c r="J19" s="943" t="s">
        <v>20</v>
      </c>
      <c r="K19" s="1067" t="s">
        <v>21</v>
      </c>
      <c r="L19" s="943" t="s">
        <v>21</v>
      </c>
      <c r="M19" s="943" t="s">
        <v>21</v>
      </c>
      <c r="N19" s="943"/>
    </row>
    <row r="20" spans="2:14" x14ac:dyDescent="0.2">
      <c r="B20" s="943" t="s">
        <v>862</v>
      </c>
      <c r="C20" s="943" t="s">
        <v>854</v>
      </c>
      <c r="D20" s="943" t="s">
        <v>863</v>
      </c>
      <c r="E20" s="1032" t="s">
        <v>906</v>
      </c>
      <c r="F20" s="1032"/>
      <c r="G20" s="1032">
        <v>55</v>
      </c>
      <c r="H20" s="1033">
        <v>427.2</v>
      </c>
      <c r="I20" s="1034">
        <v>434.9</v>
      </c>
      <c r="J20" s="943" t="s">
        <v>20</v>
      </c>
      <c r="K20" s="1067" t="s">
        <v>21</v>
      </c>
      <c r="L20" s="943" t="s">
        <v>21</v>
      </c>
      <c r="M20" s="943" t="s">
        <v>21</v>
      </c>
      <c r="N20" s="943" t="s">
        <v>907</v>
      </c>
    </row>
    <row r="21" spans="2:14" x14ac:dyDescent="0.2">
      <c r="B21" s="943" t="s">
        <v>864</v>
      </c>
      <c r="C21" s="943" t="s">
        <v>854</v>
      </c>
      <c r="D21" s="943" t="s">
        <v>589</v>
      </c>
      <c r="E21" s="1032" t="s">
        <v>908</v>
      </c>
      <c r="F21" s="1032"/>
      <c r="G21" s="1032">
        <v>56</v>
      </c>
      <c r="H21" s="1033">
        <v>1068</v>
      </c>
      <c r="I21" s="1034">
        <v>1087.1999999999998</v>
      </c>
      <c r="J21" s="943" t="s">
        <v>20</v>
      </c>
      <c r="K21" s="1067" t="s">
        <v>21</v>
      </c>
      <c r="L21" s="943" t="s">
        <v>21</v>
      </c>
      <c r="M21" s="943" t="s">
        <v>21</v>
      </c>
      <c r="N21" s="943" t="s">
        <v>907</v>
      </c>
    </row>
    <row r="22" spans="2:14" x14ac:dyDescent="0.2">
      <c r="B22" s="943" t="s">
        <v>862</v>
      </c>
      <c r="C22" s="943" t="s">
        <v>854</v>
      </c>
      <c r="D22" s="943" t="s">
        <v>865</v>
      </c>
      <c r="E22" s="1032" t="s">
        <v>909</v>
      </c>
      <c r="F22" s="1032"/>
      <c r="G22" s="1032">
        <v>55</v>
      </c>
      <c r="H22" s="1033">
        <v>722.4</v>
      </c>
      <c r="I22" s="1034">
        <v>735</v>
      </c>
      <c r="J22" s="943" t="s">
        <v>20</v>
      </c>
      <c r="K22" s="1067" t="s">
        <v>21</v>
      </c>
      <c r="L22" s="943" t="s">
        <v>21</v>
      </c>
      <c r="M22" s="943" t="s">
        <v>21</v>
      </c>
      <c r="N22" s="943" t="s">
        <v>907</v>
      </c>
    </row>
    <row r="23" spans="2:14" x14ac:dyDescent="0.2">
      <c r="B23" s="943" t="s">
        <v>864</v>
      </c>
      <c r="C23" s="943" t="s">
        <v>857</v>
      </c>
      <c r="D23" s="943" t="s">
        <v>865</v>
      </c>
      <c r="E23" s="1032" t="s">
        <v>910</v>
      </c>
      <c r="F23" s="1032"/>
      <c r="G23" s="1032">
        <v>56</v>
      </c>
      <c r="H23" s="1033">
        <v>1806</v>
      </c>
      <c r="I23" s="1034">
        <v>1837.5</v>
      </c>
      <c r="J23" s="943" t="s">
        <v>20</v>
      </c>
      <c r="K23" s="1067" t="s">
        <v>21</v>
      </c>
      <c r="L23" s="943" t="s">
        <v>21</v>
      </c>
      <c r="M23" s="943" t="s">
        <v>21</v>
      </c>
      <c r="N23" s="943" t="s">
        <v>907</v>
      </c>
    </row>
    <row r="24" spans="2:14" x14ac:dyDescent="0.2">
      <c r="B24" s="943" t="s">
        <v>912</v>
      </c>
      <c r="C24" s="943" t="s">
        <v>855</v>
      </c>
      <c r="D24" s="943" t="s">
        <v>589</v>
      </c>
      <c r="E24" s="1032" t="s">
        <v>911</v>
      </c>
      <c r="F24" s="1032"/>
      <c r="G24" s="1032">
        <v>220</v>
      </c>
      <c r="H24" s="1033">
        <v>165</v>
      </c>
      <c r="I24" s="1034">
        <v>168</v>
      </c>
      <c r="J24" s="943" t="s">
        <v>20</v>
      </c>
      <c r="K24" s="1067" t="s">
        <v>21</v>
      </c>
      <c r="L24" s="943" t="s">
        <v>21</v>
      </c>
      <c r="M24" s="943" t="s">
        <v>21</v>
      </c>
      <c r="N24" s="943"/>
    </row>
    <row r="25" spans="2:14" x14ac:dyDescent="0.2">
      <c r="B25" s="943" t="s">
        <v>912</v>
      </c>
      <c r="C25" s="943" t="s">
        <v>855</v>
      </c>
      <c r="D25" s="943" t="s">
        <v>599</v>
      </c>
      <c r="E25" s="1032" t="s">
        <v>913</v>
      </c>
      <c r="F25" s="1032"/>
      <c r="G25" s="1032">
        <v>219</v>
      </c>
      <c r="H25" s="1033">
        <v>356</v>
      </c>
      <c r="I25" s="1034">
        <v>362.4</v>
      </c>
      <c r="J25" s="943" t="s">
        <v>20</v>
      </c>
      <c r="K25" s="1067" t="s">
        <v>21</v>
      </c>
      <c r="L25" s="943" t="s">
        <v>21</v>
      </c>
      <c r="M25" s="943" t="s">
        <v>21</v>
      </c>
      <c r="N25" s="943"/>
    </row>
    <row r="26" spans="2:14" x14ac:dyDescent="0.2">
      <c r="B26" s="943" t="s">
        <v>914</v>
      </c>
      <c r="C26" s="943" t="s">
        <v>854</v>
      </c>
      <c r="D26" s="943" t="s">
        <v>19</v>
      </c>
      <c r="E26" s="1032">
        <v>5176</v>
      </c>
      <c r="F26" s="1032"/>
      <c r="G26" s="1032">
        <v>600</v>
      </c>
      <c r="H26" s="1033">
        <v>60.55</v>
      </c>
      <c r="I26" s="1034">
        <v>61.85</v>
      </c>
      <c r="J26" s="1035" t="s">
        <v>21</v>
      </c>
      <c r="K26" s="1067" t="s">
        <v>21</v>
      </c>
      <c r="L26" s="943" t="s">
        <v>21</v>
      </c>
      <c r="M26" s="943" t="s">
        <v>21</v>
      </c>
      <c r="N26" s="943"/>
    </row>
    <row r="27" spans="2:14" x14ac:dyDescent="0.2">
      <c r="B27" s="943" t="s">
        <v>916</v>
      </c>
      <c r="C27" s="943" t="s">
        <v>855</v>
      </c>
      <c r="D27" s="943" t="s">
        <v>19</v>
      </c>
      <c r="E27" s="1032" t="s">
        <v>915</v>
      </c>
      <c r="F27" s="1032"/>
      <c r="G27" s="1032">
        <v>600</v>
      </c>
      <c r="H27" s="1033">
        <v>36.4</v>
      </c>
      <c r="I27" s="1034">
        <v>37.200000000000003</v>
      </c>
      <c r="J27" s="1035" t="s">
        <v>21</v>
      </c>
      <c r="K27" s="1067" t="s">
        <v>21</v>
      </c>
      <c r="L27" s="943" t="s">
        <v>21</v>
      </c>
      <c r="M27" s="943" t="s">
        <v>21</v>
      </c>
      <c r="N27" s="943"/>
    </row>
    <row r="28" spans="2:14" x14ac:dyDescent="0.2">
      <c r="B28" s="943" t="s">
        <v>866</v>
      </c>
      <c r="C28" s="943" t="s">
        <v>19</v>
      </c>
      <c r="D28" s="943" t="s">
        <v>19</v>
      </c>
      <c r="E28" s="1032" t="s">
        <v>918</v>
      </c>
      <c r="F28" s="1032"/>
      <c r="G28" s="1032" t="s">
        <v>917</v>
      </c>
      <c r="H28" s="1033">
        <v>60</v>
      </c>
      <c r="I28" s="1034">
        <v>61.199999999999996</v>
      </c>
      <c r="J28" s="1035" t="s">
        <v>20</v>
      </c>
      <c r="K28" s="1067" t="s">
        <v>21</v>
      </c>
      <c r="L28" s="943" t="s">
        <v>21</v>
      </c>
      <c r="M28" s="943" t="s">
        <v>21</v>
      </c>
      <c r="N28" s="943"/>
    </row>
    <row r="29" spans="2:14" x14ac:dyDescent="0.2">
      <c r="B29" s="943" t="s">
        <v>920</v>
      </c>
      <c r="C29" s="943" t="s">
        <v>19</v>
      </c>
      <c r="D29" s="943"/>
      <c r="E29" s="1032" t="s">
        <v>919</v>
      </c>
      <c r="F29" s="1032"/>
      <c r="G29" s="1032">
        <v>610</v>
      </c>
      <c r="H29" s="1033">
        <v>12</v>
      </c>
      <c r="I29" s="1034">
        <v>12</v>
      </c>
      <c r="J29" s="1035" t="s">
        <v>21</v>
      </c>
      <c r="K29" s="1067" t="s">
        <v>21</v>
      </c>
      <c r="L29" s="943" t="s">
        <v>21</v>
      </c>
      <c r="M29" s="943" t="s">
        <v>21</v>
      </c>
      <c r="N29" s="943"/>
    </row>
    <row r="30" spans="2:14" x14ac:dyDescent="0.2">
      <c r="B30" s="943" t="s">
        <v>922</v>
      </c>
      <c r="C30" s="943" t="s">
        <v>19</v>
      </c>
      <c r="D30" s="943"/>
      <c r="E30" s="1032" t="s">
        <v>921</v>
      </c>
      <c r="F30" s="1032"/>
      <c r="G30" s="1032">
        <v>601</v>
      </c>
      <c r="H30" s="1033">
        <v>144</v>
      </c>
      <c r="I30" s="1034">
        <v>144</v>
      </c>
      <c r="J30" s="1035" t="s">
        <v>21</v>
      </c>
      <c r="K30" s="1067" t="s">
        <v>21</v>
      </c>
      <c r="L30" s="943" t="s">
        <v>21</v>
      </c>
      <c r="M30" s="943" t="s">
        <v>21</v>
      </c>
      <c r="N30" s="943"/>
    </row>
    <row r="31" spans="2:14" x14ac:dyDescent="0.2">
      <c r="B31" s="943" t="s">
        <v>867</v>
      </c>
      <c r="C31" s="943" t="s">
        <v>19</v>
      </c>
      <c r="D31" s="943"/>
      <c r="E31" s="1032">
        <v>1042</v>
      </c>
      <c r="F31" s="1032"/>
      <c r="G31" s="1032" t="s">
        <v>19</v>
      </c>
      <c r="H31" s="1033">
        <v>60</v>
      </c>
      <c r="I31" s="1034">
        <v>61.199999999999996</v>
      </c>
      <c r="J31" s="943" t="s">
        <v>20</v>
      </c>
      <c r="K31" s="1067" t="s">
        <v>21</v>
      </c>
      <c r="L31" s="943" t="s">
        <v>21</v>
      </c>
      <c r="M31" s="943" t="s">
        <v>21</v>
      </c>
      <c r="N31" s="943"/>
    </row>
    <row r="32" spans="2:14" x14ac:dyDescent="0.2">
      <c r="B32" s="943" t="s">
        <v>868</v>
      </c>
      <c r="C32" s="943"/>
      <c r="D32" s="943" t="s">
        <v>589</v>
      </c>
      <c r="E32" s="1032" t="s">
        <v>924</v>
      </c>
      <c r="F32" s="1032"/>
      <c r="G32" s="1032" t="s">
        <v>923</v>
      </c>
      <c r="H32" s="1033">
        <v>26</v>
      </c>
      <c r="I32" s="1034">
        <v>26.5</v>
      </c>
      <c r="J32" s="943" t="s">
        <v>20</v>
      </c>
      <c r="K32" s="1067" t="s">
        <v>21</v>
      </c>
      <c r="L32" s="943" t="s">
        <v>21</v>
      </c>
      <c r="M32" s="943" t="s">
        <v>21</v>
      </c>
      <c r="N32" s="943"/>
    </row>
    <row r="33" spans="2:14" x14ac:dyDescent="0.2">
      <c r="B33" s="943" t="s">
        <v>868</v>
      </c>
      <c r="C33" s="943"/>
      <c r="D33" s="943" t="s">
        <v>599</v>
      </c>
      <c r="E33" s="1032" t="s">
        <v>925</v>
      </c>
      <c r="F33" s="1032"/>
      <c r="G33" s="1032" t="s">
        <v>923</v>
      </c>
      <c r="H33" s="1033">
        <v>51</v>
      </c>
      <c r="I33" s="1034">
        <v>51.9</v>
      </c>
      <c r="J33" s="943" t="s">
        <v>20</v>
      </c>
      <c r="K33" s="1067" t="s">
        <v>21</v>
      </c>
      <c r="L33" s="943" t="s">
        <v>21</v>
      </c>
      <c r="M33" s="943" t="s">
        <v>21</v>
      </c>
      <c r="N33" s="943"/>
    </row>
    <row r="34" spans="2:14" x14ac:dyDescent="0.2">
      <c r="B34" s="943" t="s">
        <v>869</v>
      </c>
      <c r="C34" s="943"/>
      <c r="D34" s="943"/>
      <c r="E34" s="1032"/>
      <c r="F34" s="1032"/>
      <c r="G34" s="1032" t="s">
        <v>953</v>
      </c>
      <c r="H34" s="1033">
        <v>11</v>
      </c>
      <c r="I34" s="1034">
        <v>11.2</v>
      </c>
      <c r="J34" s="943" t="s">
        <v>20</v>
      </c>
      <c r="K34" s="1067" t="s">
        <v>21</v>
      </c>
      <c r="L34" s="943" t="s">
        <v>21</v>
      </c>
      <c r="M34" s="943" t="s">
        <v>21</v>
      </c>
      <c r="N34" s="943"/>
    </row>
    <row r="35" spans="2:14" x14ac:dyDescent="0.2">
      <c r="B35" s="943" t="s">
        <v>870</v>
      </c>
      <c r="C35" s="943"/>
      <c r="D35" s="943" t="s">
        <v>589</v>
      </c>
      <c r="E35" s="1032"/>
      <c r="F35" s="1032"/>
      <c r="G35" s="1032" t="s">
        <v>953</v>
      </c>
      <c r="H35" s="1033">
        <v>97</v>
      </c>
      <c r="I35" s="1034">
        <v>98.9</v>
      </c>
      <c r="J35" s="943" t="s">
        <v>20</v>
      </c>
      <c r="K35" s="1067" t="s">
        <v>21</v>
      </c>
      <c r="L35" s="943" t="s">
        <v>21</v>
      </c>
      <c r="M35" s="943" t="s">
        <v>21</v>
      </c>
      <c r="N35" s="943"/>
    </row>
    <row r="36" spans="2:14" x14ac:dyDescent="0.2">
      <c r="B36" s="943" t="s">
        <v>870</v>
      </c>
      <c r="C36" s="943"/>
      <c r="D36" s="943" t="s">
        <v>599</v>
      </c>
      <c r="E36" s="1032"/>
      <c r="F36" s="1032"/>
      <c r="G36" s="1032" t="s">
        <v>953</v>
      </c>
      <c r="H36" s="1033">
        <v>122</v>
      </c>
      <c r="I36" s="1034">
        <v>124.3</v>
      </c>
      <c r="J36" s="943" t="s">
        <v>20</v>
      </c>
      <c r="K36" s="1067" t="s">
        <v>21</v>
      </c>
      <c r="L36" s="943" t="s">
        <v>21</v>
      </c>
      <c r="M36" s="943" t="s">
        <v>21</v>
      </c>
      <c r="N36" s="943"/>
    </row>
    <row r="37" spans="2:14" x14ac:dyDescent="0.2">
      <c r="B37" s="943" t="s">
        <v>871</v>
      </c>
      <c r="C37" s="943"/>
      <c r="D37" s="943"/>
      <c r="E37" s="1032"/>
      <c r="F37" s="1032"/>
      <c r="G37" s="1032" t="s">
        <v>953</v>
      </c>
      <c r="H37" s="1033">
        <v>10</v>
      </c>
      <c r="I37" s="1034">
        <v>10</v>
      </c>
      <c r="J37" s="943" t="s">
        <v>21</v>
      </c>
      <c r="K37" s="1067" t="s">
        <v>21</v>
      </c>
      <c r="L37" s="943" t="s">
        <v>21</v>
      </c>
      <c r="M37" s="943" t="s">
        <v>21</v>
      </c>
      <c r="N37" s="943"/>
    </row>
    <row r="38" spans="2:14" x14ac:dyDescent="0.2">
      <c r="B38" s="943" t="s">
        <v>872</v>
      </c>
      <c r="C38" s="943"/>
      <c r="D38" s="943" t="s">
        <v>19</v>
      </c>
      <c r="E38" s="1032"/>
      <c r="F38" s="1032"/>
      <c r="G38" s="1032">
        <v>550</v>
      </c>
      <c r="H38" s="1033">
        <v>0</v>
      </c>
      <c r="I38" s="1034">
        <v>0</v>
      </c>
      <c r="J38" s="943" t="s">
        <v>21</v>
      </c>
      <c r="K38" s="1067" t="s">
        <v>21</v>
      </c>
      <c r="L38" s="943" t="s">
        <v>21</v>
      </c>
      <c r="M38" s="943" t="s">
        <v>21</v>
      </c>
      <c r="N38" s="943"/>
    </row>
    <row r="39" spans="2:14" x14ac:dyDescent="0.2">
      <c r="B39" s="943" t="s">
        <v>873</v>
      </c>
      <c r="C39" s="943"/>
      <c r="D39" s="943" t="s">
        <v>19</v>
      </c>
      <c r="E39" s="1032"/>
      <c r="F39" s="1032"/>
      <c r="G39" s="1032">
        <v>550</v>
      </c>
      <c r="H39" s="1033">
        <v>2</v>
      </c>
      <c r="I39" s="1034">
        <v>2</v>
      </c>
      <c r="J39" s="943" t="s">
        <v>20</v>
      </c>
      <c r="K39" s="1067" t="s">
        <v>21</v>
      </c>
      <c r="L39" s="943" t="s">
        <v>21</v>
      </c>
      <c r="M39" s="943" t="s">
        <v>20</v>
      </c>
      <c r="N39" s="943"/>
    </row>
    <row r="40" spans="2:14" x14ac:dyDescent="0.2">
      <c r="B40" s="943" t="s">
        <v>874</v>
      </c>
      <c r="C40" s="943"/>
      <c r="D40" s="943" t="s">
        <v>589</v>
      </c>
      <c r="E40" s="1032"/>
      <c r="F40" s="1032"/>
      <c r="G40" s="1032">
        <v>550</v>
      </c>
      <c r="H40" s="1033">
        <v>31</v>
      </c>
      <c r="I40" s="1034">
        <v>31.6</v>
      </c>
      <c r="J40" s="943" t="s">
        <v>20</v>
      </c>
      <c r="K40" s="1067" t="s">
        <v>21</v>
      </c>
      <c r="L40" s="943" t="s">
        <v>21</v>
      </c>
      <c r="M40" s="943" t="s">
        <v>20</v>
      </c>
      <c r="N40" s="943" t="s">
        <v>926</v>
      </c>
    </row>
    <row r="41" spans="2:14" x14ac:dyDescent="0.2">
      <c r="B41" s="943" t="s">
        <v>874</v>
      </c>
      <c r="C41" s="943"/>
      <c r="D41" s="943" t="s">
        <v>599</v>
      </c>
      <c r="E41" s="1032"/>
      <c r="F41" s="1032"/>
      <c r="G41" s="1032">
        <v>550</v>
      </c>
      <c r="H41" s="1033">
        <v>37</v>
      </c>
      <c r="I41" s="1034">
        <v>37.700000000000003</v>
      </c>
      <c r="J41" s="943" t="s">
        <v>20</v>
      </c>
      <c r="K41" s="1067" t="s">
        <v>21</v>
      </c>
      <c r="L41" s="943" t="s">
        <v>21</v>
      </c>
      <c r="M41" s="943" t="s">
        <v>20</v>
      </c>
      <c r="N41" s="943" t="s">
        <v>926</v>
      </c>
    </row>
    <row r="42" spans="2:14" x14ac:dyDescent="0.2">
      <c r="B42" s="943" t="s">
        <v>875</v>
      </c>
      <c r="C42" s="943"/>
      <c r="D42" s="943" t="s">
        <v>589</v>
      </c>
      <c r="E42" s="1032"/>
      <c r="F42" s="1032"/>
      <c r="G42" s="1032">
        <v>550</v>
      </c>
      <c r="H42" s="1033">
        <v>34</v>
      </c>
      <c r="I42" s="1034">
        <v>34.700000000000003</v>
      </c>
      <c r="J42" s="943" t="s">
        <v>20</v>
      </c>
      <c r="K42" s="1067" t="s">
        <v>21</v>
      </c>
      <c r="L42" s="943" t="s">
        <v>21</v>
      </c>
      <c r="M42" s="943" t="s">
        <v>20</v>
      </c>
      <c r="N42" s="943" t="s">
        <v>926</v>
      </c>
    </row>
    <row r="43" spans="2:14" x14ac:dyDescent="0.2">
      <c r="B43" s="943" t="s">
        <v>875</v>
      </c>
      <c r="C43" s="943"/>
      <c r="D43" s="943" t="s">
        <v>599</v>
      </c>
      <c r="E43" s="1032"/>
      <c r="F43" s="1032"/>
      <c r="G43" s="1032">
        <v>550</v>
      </c>
      <c r="H43" s="1033">
        <v>40</v>
      </c>
      <c r="I43" s="1034">
        <v>40.800000000000004</v>
      </c>
      <c r="J43" s="943" t="s">
        <v>20</v>
      </c>
      <c r="K43" s="1067" t="s">
        <v>21</v>
      </c>
      <c r="L43" s="943" t="s">
        <v>21</v>
      </c>
      <c r="M43" s="943" t="s">
        <v>20</v>
      </c>
      <c r="N43" s="943" t="s">
        <v>926</v>
      </c>
    </row>
    <row r="44" spans="2:14" x14ac:dyDescent="0.2">
      <c r="B44" s="943" t="s">
        <v>876</v>
      </c>
      <c r="C44" s="943"/>
      <c r="D44" s="943" t="s">
        <v>19</v>
      </c>
      <c r="E44" s="1032"/>
      <c r="F44" s="1032"/>
      <c r="G44" s="1032">
        <v>550</v>
      </c>
      <c r="H44" s="1033">
        <v>5</v>
      </c>
      <c r="I44" s="1034">
        <v>5.0999999999999996</v>
      </c>
      <c r="J44" s="943" t="s">
        <v>20</v>
      </c>
      <c r="K44" s="1067" t="s">
        <v>21</v>
      </c>
      <c r="L44" s="943" t="s">
        <v>21</v>
      </c>
      <c r="M44" s="943" t="s">
        <v>20</v>
      </c>
      <c r="N44" s="943"/>
    </row>
    <row r="45" spans="2:14" x14ac:dyDescent="0.2">
      <c r="B45" s="943" t="s">
        <v>877</v>
      </c>
      <c r="C45" s="943"/>
      <c r="D45" s="943" t="s">
        <v>589</v>
      </c>
      <c r="E45" s="1032"/>
      <c r="F45" s="1032"/>
      <c r="G45" s="1032">
        <v>550</v>
      </c>
      <c r="H45" s="1033">
        <v>106</v>
      </c>
      <c r="I45" s="1034">
        <v>107.9</v>
      </c>
      <c r="J45" s="943" t="s">
        <v>20</v>
      </c>
      <c r="K45" s="1067" t="s">
        <v>21</v>
      </c>
      <c r="L45" s="943" t="s">
        <v>21</v>
      </c>
      <c r="M45" s="943" t="s">
        <v>20</v>
      </c>
      <c r="N45" s="943" t="s">
        <v>927</v>
      </c>
    </row>
    <row r="46" spans="2:14" x14ac:dyDescent="0.2">
      <c r="B46" s="943" t="s">
        <v>877</v>
      </c>
      <c r="C46" s="943"/>
      <c r="D46" s="943" t="s">
        <v>599</v>
      </c>
      <c r="E46" s="1032"/>
      <c r="F46" s="1032"/>
      <c r="G46" s="1032">
        <v>550</v>
      </c>
      <c r="H46" s="1033">
        <v>134</v>
      </c>
      <c r="I46" s="1034">
        <v>136.4</v>
      </c>
      <c r="J46" s="943" t="s">
        <v>20</v>
      </c>
      <c r="K46" s="1067" t="s">
        <v>21</v>
      </c>
      <c r="L46" s="943" t="s">
        <v>21</v>
      </c>
      <c r="M46" s="943" t="s">
        <v>20</v>
      </c>
      <c r="N46" s="943" t="s">
        <v>928</v>
      </c>
    </row>
    <row r="47" spans="2:14" x14ac:dyDescent="0.2">
      <c r="B47" s="943" t="s">
        <v>878</v>
      </c>
      <c r="C47" s="943"/>
      <c r="D47" s="943" t="s">
        <v>19</v>
      </c>
      <c r="E47" s="1032"/>
      <c r="F47" s="1032"/>
      <c r="G47" s="1032">
        <v>550</v>
      </c>
      <c r="H47" s="1033">
        <v>23</v>
      </c>
      <c r="I47" s="1034">
        <v>24.200000000000003</v>
      </c>
      <c r="J47" s="943" t="s">
        <v>20</v>
      </c>
      <c r="K47" s="1067" t="s">
        <v>21</v>
      </c>
      <c r="L47" s="943" t="s">
        <v>21</v>
      </c>
      <c r="M47" s="943" t="s">
        <v>20</v>
      </c>
      <c r="N47" s="943"/>
    </row>
    <row r="48" spans="2:14" x14ac:dyDescent="0.2">
      <c r="B48" s="943" t="s">
        <v>879</v>
      </c>
      <c r="C48" s="943"/>
      <c r="D48" s="943" t="s">
        <v>589</v>
      </c>
      <c r="E48" s="1032"/>
      <c r="F48" s="1032"/>
      <c r="G48" s="1032">
        <v>550</v>
      </c>
      <c r="H48" s="1033">
        <v>356</v>
      </c>
      <c r="I48" s="1034">
        <v>362.4</v>
      </c>
      <c r="J48" s="943" t="s">
        <v>20</v>
      </c>
      <c r="K48" s="1067" t="s">
        <v>21</v>
      </c>
      <c r="L48" s="943" t="s">
        <v>21</v>
      </c>
      <c r="M48" s="943" t="s">
        <v>20</v>
      </c>
      <c r="N48" s="943"/>
    </row>
    <row r="49" spans="2:14" x14ac:dyDescent="0.2">
      <c r="B49" s="943" t="s">
        <v>879</v>
      </c>
      <c r="C49" s="943"/>
      <c r="D49" s="943" t="s">
        <v>599</v>
      </c>
      <c r="E49" s="1032"/>
      <c r="F49" s="1032"/>
      <c r="G49" s="1032">
        <v>550</v>
      </c>
      <c r="H49" s="1033">
        <v>602</v>
      </c>
      <c r="I49" s="1034">
        <v>612.5</v>
      </c>
      <c r="J49" s="943" t="s">
        <v>20</v>
      </c>
      <c r="K49" s="1067" t="s">
        <v>21</v>
      </c>
      <c r="L49" s="943" t="s">
        <v>21</v>
      </c>
      <c r="M49" s="943" t="s">
        <v>20</v>
      </c>
      <c r="N49" s="943"/>
    </row>
    <row r="50" spans="2:14" x14ac:dyDescent="0.2">
      <c r="B50" s="943" t="s">
        <v>880</v>
      </c>
      <c r="C50" s="943"/>
      <c r="D50" s="943" t="s">
        <v>19</v>
      </c>
      <c r="E50" s="1032"/>
      <c r="F50" s="1032"/>
      <c r="G50" s="1032" t="s">
        <v>953</v>
      </c>
      <c r="H50" s="1033">
        <v>62</v>
      </c>
      <c r="I50" s="1034">
        <v>63.1</v>
      </c>
      <c r="J50" s="943" t="s">
        <v>20</v>
      </c>
      <c r="K50" s="1067" t="s">
        <v>21</v>
      </c>
      <c r="L50" s="943" t="s">
        <v>21</v>
      </c>
      <c r="M50" s="943" t="s">
        <v>20</v>
      </c>
      <c r="N50" s="943"/>
    </row>
    <row r="51" spans="2:14" x14ac:dyDescent="0.2">
      <c r="B51" s="943" t="s">
        <v>881</v>
      </c>
      <c r="C51" s="943" t="s">
        <v>19</v>
      </c>
      <c r="D51" s="943" t="s">
        <v>19</v>
      </c>
      <c r="E51" s="1032"/>
      <c r="F51" s="1032"/>
      <c r="G51" s="1032">
        <v>550</v>
      </c>
      <c r="H51" s="1033">
        <v>0.64999999999999991</v>
      </c>
      <c r="I51" s="1034">
        <v>0.66999999999999993</v>
      </c>
      <c r="J51" s="943" t="s">
        <v>20</v>
      </c>
      <c r="K51" s="1067" t="s">
        <v>21</v>
      </c>
      <c r="L51" s="943" t="s">
        <v>21</v>
      </c>
      <c r="M51" s="943" t="s">
        <v>20</v>
      </c>
      <c r="N51" s="943"/>
    </row>
    <row r="52" spans="2:14" x14ac:dyDescent="0.2">
      <c r="B52" s="943" t="s">
        <v>882</v>
      </c>
      <c r="C52" s="943" t="s">
        <v>19</v>
      </c>
      <c r="D52" s="943" t="s">
        <v>19</v>
      </c>
      <c r="E52" s="1032"/>
      <c r="F52" s="1032"/>
      <c r="G52" s="1032">
        <v>550</v>
      </c>
      <c r="H52" s="1033">
        <v>0.5</v>
      </c>
      <c r="I52" s="1034">
        <v>0.67</v>
      </c>
      <c r="J52" s="943" t="s">
        <v>20</v>
      </c>
      <c r="K52" s="1067" t="s">
        <v>21</v>
      </c>
      <c r="L52" s="943" t="s">
        <v>21</v>
      </c>
      <c r="M52" s="943" t="s">
        <v>20</v>
      </c>
      <c r="N52" s="943" t="s">
        <v>929</v>
      </c>
    </row>
    <row r="53" spans="2:14" x14ac:dyDescent="0.2">
      <c r="B53" s="943" t="s">
        <v>588</v>
      </c>
      <c r="C53" s="943" t="s">
        <v>854</v>
      </c>
      <c r="D53" s="943" t="s">
        <v>589</v>
      </c>
      <c r="E53" s="1032"/>
      <c r="F53" s="1032"/>
      <c r="G53" s="1032">
        <v>550</v>
      </c>
      <c r="H53" s="1033">
        <v>0</v>
      </c>
      <c r="I53" s="1034">
        <v>0</v>
      </c>
      <c r="J53" s="943" t="s">
        <v>20</v>
      </c>
      <c r="K53" s="1067" t="s">
        <v>21</v>
      </c>
      <c r="L53" s="943" t="s">
        <v>21</v>
      </c>
      <c r="M53" s="943" t="s">
        <v>20</v>
      </c>
      <c r="N53" s="943"/>
    </row>
    <row r="54" spans="2:14" x14ac:dyDescent="0.2">
      <c r="B54" s="943" t="s">
        <v>590</v>
      </c>
      <c r="C54" s="943" t="s">
        <v>854</v>
      </c>
      <c r="D54" s="943" t="s">
        <v>589</v>
      </c>
      <c r="E54" s="1032"/>
      <c r="F54" s="1032"/>
      <c r="G54" s="1032">
        <v>550</v>
      </c>
      <c r="H54" s="1033">
        <v>0</v>
      </c>
      <c r="I54" s="1034">
        <v>0</v>
      </c>
      <c r="J54" s="943" t="s">
        <v>20</v>
      </c>
      <c r="K54" s="1067" t="s">
        <v>21</v>
      </c>
      <c r="L54" s="943" t="s">
        <v>21</v>
      </c>
      <c r="M54" s="943" t="s">
        <v>20</v>
      </c>
      <c r="N54" s="943"/>
    </row>
    <row r="55" spans="2:14" x14ac:dyDescent="0.2">
      <c r="B55" s="943" t="s">
        <v>591</v>
      </c>
      <c r="C55" s="943" t="s">
        <v>854</v>
      </c>
      <c r="D55" s="943" t="s">
        <v>589</v>
      </c>
      <c r="E55" s="1032"/>
      <c r="F55" s="1032"/>
      <c r="G55" s="1032">
        <v>550</v>
      </c>
      <c r="H55" s="1033">
        <v>0</v>
      </c>
      <c r="I55" s="1034">
        <v>0</v>
      </c>
      <c r="J55" s="943" t="s">
        <v>20</v>
      </c>
      <c r="K55" s="1067" t="s">
        <v>21</v>
      </c>
      <c r="L55" s="943" t="s">
        <v>21</v>
      </c>
      <c r="M55" s="943" t="s">
        <v>20</v>
      </c>
      <c r="N55" s="943"/>
    </row>
    <row r="56" spans="2:14" x14ac:dyDescent="0.2">
      <c r="B56" s="943" t="s">
        <v>592</v>
      </c>
      <c r="C56" s="943" t="s">
        <v>855</v>
      </c>
      <c r="D56" s="943" t="s">
        <v>589</v>
      </c>
      <c r="E56" s="1032"/>
      <c r="F56" s="1032"/>
      <c r="G56" s="1032">
        <v>550</v>
      </c>
      <c r="H56" s="1033">
        <v>2</v>
      </c>
      <c r="I56" s="1034">
        <v>2</v>
      </c>
      <c r="J56" s="943" t="s">
        <v>20</v>
      </c>
      <c r="K56" s="1067" t="s">
        <v>21</v>
      </c>
      <c r="L56" s="943" t="s">
        <v>21</v>
      </c>
      <c r="M56" s="943" t="s">
        <v>20</v>
      </c>
      <c r="N56" s="943"/>
    </row>
    <row r="57" spans="2:14" x14ac:dyDescent="0.2">
      <c r="B57" s="943" t="s">
        <v>593</v>
      </c>
      <c r="C57" s="943" t="s">
        <v>855</v>
      </c>
      <c r="D57" s="943" t="s">
        <v>589</v>
      </c>
      <c r="E57" s="1032"/>
      <c r="F57" s="1032"/>
      <c r="G57" s="1032">
        <v>550</v>
      </c>
      <c r="H57" s="1033">
        <v>3</v>
      </c>
      <c r="I57" s="1034">
        <v>3.1</v>
      </c>
      <c r="J57" s="943" t="s">
        <v>20</v>
      </c>
      <c r="K57" s="1067" t="s">
        <v>21</v>
      </c>
      <c r="L57" s="943" t="s">
        <v>21</v>
      </c>
      <c r="M57" s="943" t="s">
        <v>20</v>
      </c>
      <c r="N57" s="943"/>
    </row>
    <row r="58" spans="2:14" x14ac:dyDescent="0.2">
      <c r="B58" s="943" t="s">
        <v>594</v>
      </c>
      <c r="C58" s="943" t="s">
        <v>855</v>
      </c>
      <c r="D58" s="943" t="s">
        <v>589</v>
      </c>
      <c r="E58" s="1032"/>
      <c r="F58" s="1032"/>
      <c r="G58" s="1032">
        <v>550</v>
      </c>
      <c r="H58" s="1033">
        <v>18</v>
      </c>
      <c r="I58" s="1034">
        <v>19.100000000000001</v>
      </c>
      <c r="J58" s="943" t="s">
        <v>20</v>
      </c>
      <c r="K58" s="1067" t="s">
        <v>21</v>
      </c>
      <c r="L58" s="943" t="s">
        <v>21</v>
      </c>
      <c r="M58" s="943" t="s">
        <v>20</v>
      </c>
      <c r="N58" s="943"/>
    </row>
    <row r="59" spans="2:14" x14ac:dyDescent="0.2">
      <c r="B59" s="943" t="s">
        <v>595</v>
      </c>
      <c r="C59" s="943" t="s">
        <v>855</v>
      </c>
      <c r="D59" s="943" t="s">
        <v>589</v>
      </c>
      <c r="E59" s="1032"/>
      <c r="F59" s="1032"/>
      <c r="G59" s="1032">
        <v>550</v>
      </c>
      <c r="H59" s="1033">
        <v>31</v>
      </c>
      <c r="I59" s="1034">
        <v>31.6</v>
      </c>
      <c r="J59" s="943" t="s">
        <v>20</v>
      </c>
      <c r="K59" s="1067" t="s">
        <v>21</v>
      </c>
      <c r="L59" s="943" t="s">
        <v>21</v>
      </c>
      <c r="M59" s="943" t="s">
        <v>20</v>
      </c>
      <c r="N59" s="943"/>
    </row>
    <row r="60" spans="2:14" x14ac:dyDescent="0.2">
      <c r="B60" s="943" t="s">
        <v>596</v>
      </c>
      <c r="C60" s="943" t="s">
        <v>855</v>
      </c>
      <c r="D60" s="943" t="s">
        <v>589</v>
      </c>
      <c r="E60" s="1032"/>
      <c r="F60" s="1032"/>
      <c r="G60" s="1032">
        <v>550</v>
      </c>
      <c r="H60" s="1033">
        <v>75</v>
      </c>
      <c r="I60" s="1034">
        <v>76.3</v>
      </c>
      <c r="J60" s="943" t="s">
        <v>20</v>
      </c>
      <c r="K60" s="1067" t="s">
        <v>21</v>
      </c>
      <c r="L60" s="943" t="s">
        <v>21</v>
      </c>
      <c r="M60" s="943" t="s">
        <v>20</v>
      </c>
      <c r="N60" s="943"/>
    </row>
    <row r="61" spans="2:14" x14ac:dyDescent="0.2">
      <c r="B61" s="943" t="s">
        <v>597</v>
      </c>
      <c r="C61" s="943" t="s">
        <v>855</v>
      </c>
      <c r="D61" s="943" t="s">
        <v>589</v>
      </c>
      <c r="E61" s="1032"/>
      <c r="F61" s="1032"/>
      <c r="G61" s="1032">
        <v>550</v>
      </c>
      <c r="H61" s="1033">
        <v>250</v>
      </c>
      <c r="I61" s="1034">
        <v>254.5</v>
      </c>
      <c r="J61" s="943" t="s">
        <v>20</v>
      </c>
      <c r="K61" s="1067" t="s">
        <v>21</v>
      </c>
      <c r="L61" s="943" t="s">
        <v>21</v>
      </c>
      <c r="M61" s="943" t="s">
        <v>20</v>
      </c>
      <c r="N61" s="943"/>
    </row>
    <row r="62" spans="2:14" x14ac:dyDescent="0.2">
      <c r="B62" s="943" t="s">
        <v>598</v>
      </c>
      <c r="C62" s="943" t="s">
        <v>855</v>
      </c>
      <c r="D62" s="943" t="s">
        <v>599</v>
      </c>
      <c r="E62" s="1032"/>
      <c r="F62" s="1032"/>
      <c r="G62" s="1032">
        <v>550</v>
      </c>
      <c r="H62" s="1033">
        <v>6</v>
      </c>
      <c r="I62" s="1034">
        <v>6.1</v>
      </c>
      <c r="J62" s="943" t="s">
        <v>20</v>
      </c>
      <c r="K62" s="1067" t="s">
        <v>21</v>
      </c>
      <c r="L62" s="943" t="s">
        <v>21</v>
      </c>
      <c r="M62" s="943" t="s">
        <v>20</v>
      </c>
      <c r="N62" s="943" t="s">
        <v>930</v>
      </c>
    </row>
    <row r="63" spans="2:14" x14ac:dyDescent="0.2">
      <c r="B63" s="943" t="s">
        <v>600</v>
      </c>
      <c r="C63" s="943" t="s">
        <v>855</v>
      </c>
      <c r="D63" s="943" t="s">
        <v>599</v>
      </c>
      <c r="E63" s="1032"/>
      <c r="F63" s="1032"/>
      <c r="G63" s="1032">
        <v>550</v>
      </c>
      <c r="H63" s="1033">
        <v>22</v>
      </c>
      <c r="I63" s="1034">
        <v>22.4</v>
      </c>
      <c r="J63" s="943" t="s">
        <v>20</v>
      </c>
      <c r="K63" s="1067" t="s">
        <v>21</v>
      </c>
      <c r="L63" s="943" t="s">
        <v>21</v>
      </c>
      <c r="M63" s="943" t="s">
        <v>20</v>
      </c>
      <c r="N63" s="943" t="s">
        <v>930</v>
      </c>
    </row>
    <row r="64" spans="2:14" x14ac:dyDescent="0.2">
      <c r="B64" s="943" t="s">
        <v>601</v>
      </c>
      <c r="C64" s="943" t="s">
        <v>855</v>
      </c>
      <c r="D64" s="943" t="s">
        <v>599</v>
      </c>
      <c r="E64" s="1032"/>
      <c r="F64" s="1032"/>
      <c r="G64" s="1032">
        <v>550</v>
      </c>
      <c r="H64" s="1033">
        <v>218</v>
      </c>
      <c r="I64" s="1034">
        <v>221.6</v>
      </c>
      <c r="J64" s="943" t="s">
        <v>20</v>
      </c>
      <c r="K64" s="1067" t="s">
        <v>21</v>
      </c>
      <c r="L64" s="943" t="s">
        <v>21</v>
      </c>
      <c r="M64" s="943" t="s">
        <v>20</v>
      </c>
      <c r="N64" s="943" t="s">
        <v>930</v>
      </c>
    </row>
    <row r="65" spans="2:14" x14ac:dyDescent="0.2">
      <c r="B65" s="943" t="s">
        <v>883</v>
      </c>
      <c r="C65" s="943"/>
      <c r="D65" s="943" t="s">
        <v>884</v>
      </c>
      <c r="E65" s="1032"/>
      <c r="F65" s="1032"/>
      <c r="G65" s="1032" t="s">
        <v>953</v>
      </c>
      <c r="H65" s="1033">
        <v>0.99</v>
      </c>
      <c r="I65" s="1034">
        <v>1.01</v>
      </c>
      <c r="J65" s="943" t="s">
        <v>20</v>
      </c>
      <c r="K65" s="1067" t="s">
        <v>21</v>
      </c>
      <c r="L65" s="943" t="s">
        <v>21</v>
      </c>
      <c r="M65" s="943" t="s">
        <v>21</v>
      </c>
      <c r="N65" s="943"/>
    </row>
    <row r="66" spans="2:14" x14ac:dyDescent="0.2">
      <c r="B66" s="943" t="s">
        <v>933</v>
      </c>
      <c r="C66" s="943"/>
      <c r="D66" s="943" t="s">
        <v>589</v>
      </c>
      <c r="E66" s="1032" t="s">
        <v>932</v>
      </c>
      <c r="F66" s="1032"/>
      <c r="G66" s="1032">
        <v>85</v>
      </c>
      <c r="H66" s="1033">
        <v>54.8</v>
      </c>
      <c r="I66" s="1034">
        <v>56</v>
      </c>
      <c r="J66" s="943" t="s">
        <v>20</v>
      </c>
      <c r="K66" s="1067" t="s">
        <v>21</v>
      </c>
      <c r="L66" s="943" t="s">
        <v>21</v>
      </c>
      <c r="M66" s="943" t="s">
        <v>21</v>
      </c>
      <c r="N66" s="943"/>
    </row>
    <row r="67" spans="2:14" x14ac:dyDescent="0.2">
      <c r="B67" s="943" t="s">
        <v>935</v>
      </c>
      <c r="C67" s="943"/>
      <c r="D67" s="943" t="s">
        <v>599</v>
      </c>
      <c r="E67" s="1032" t="s">
        <v>934</v>
      </c>
      <c r="F67" s="1032"/>
      <c r="G67" s="1032">
        <v>85</v>
      </c>
      <c r="H67" s="1033">
        <v>90.42</v>
      </c>
      <c r="I67" s="1034">
        <v>93.52</v>
      </c>
      <c r="J67" s="943" t="s">
        <v>20</v>
      </c>
      <c r="K67" s="1067" t="s">
        <v>21</v>
      </c>
      <c r="L67" s="943" t="s">
        <v>21</v>
      </c>
      <c r="M67" s="943" t="s">
        <v>21</v>
      </c>
      <c r="N67" s="943"/>
    </row>
    <row r="68" spans="2:14" x14ac:dyDescent="0.2">
      <c r="B68" s="943" t="s">
        <v>936</v>
      </c>
      <c r="C68" s="943"/>
      <c r="D68" s="943" t="s">
        <v>589</v>
      </c>
      <c r="E68" s="1032"/>
      <c r="F68" s="1032"/>
      <c r="G68" s="1032">
        <v>427</v>
      </c>
      <c r="H68" s="1033">
        <v>19</v>
      </c>
      <c r="I68" s="1034">
        <v>19</v>
      </c>
      <c r="J68" s="943" t="s">
        <v>20</v>
      </c>
      <c r="K68" s="1067" t="s">
        <v>20</v>
      </c>
      <c r="L68" s="943" t="s">
        <v>21</v>
      </c>
      <c r="M68" s="943" t="s">
        <v>20</v>
      </c>
      <c r="N68" s="943"/>
    </row>
    <row r="69" spans="2:14" x14ac:dyDescent="0.2">
      <c r="B69" s="943" t="s">
        <v>602</v>
      </c>
      <c r="C69" s="943"/>
      <c r="D69" s="943" t="s">
        <v>938</v>
      </c>
      <c r="E69" s="1032" t="s">
        <v>937</v>
      </c>
      <c r="F69" s="1032"/>
      <c r="G69" s="1036">
        <v>84</v>
      </c>
      <c r="H69" s="1033">
        <v>2.5</v>
      </c>
      <c r="I69" s="1034">
        <v>2.5</v>
      </c>
      <c r="J69" s="943" t="s">
        <v>20</v>
      </c>
      <c r="K69" s="1067" t="s">
        <v>20</v>
      </c>
      <c r="L69" s="943" t="s">
        <v>21</v>
      </c>
      <c r="M69" s="943" t="s">
        <v>21</v>
      </c>
      <c r="N69" s="943" t="s">
        <v>939</v>
      </c>
    </row>
    <row r="70" spans="2:14" s="1021" customFormat="1" x14ac:dyDescent="0.2">
      <c r="B70" s="1035" t="s">
        <v>940</v>
      </c>
      <c r="C70" s="1035" t="s">
        <v>854</v>
      </c>
      <c r="D70" s="1035" t="s">
        <v>589</v>
      </c>
      <c r="E70" s="1036"/>
      <c r="F70" s="1036"/>
      <c r="G70" s="1036" t="s">
        <v>953</v>
      </c>
      <c r="H70" s="1037">
        <v>4.5999999999999996</v>
      </c>
      <c r="I70" s="1038">
        <v>4.7</v>
      </c>
      <c r="J70" s="1035" t="s">
        <v>21</v>
      </c>
      <c r="K70" s="1067" t="s">
        <v>21</v>
      </c>
      <c r="L70" s="1035" t="s">
        <v>21</v>
      </c>
      <c r="M70" s="1035" t="s">
        <v>21</v>
      </c>
      <c r="N70" s="1035"/>
    </row>
    <row r="71" spans="2:14" s="1021" customFormat="1" x14ac:dyDescent="0.2">
      <c r="B71" s="1035" t="s">
        <v>940</v>
      </c>
      <c r="C71" s="1035" t="s">
        <v>854</v>
      </c>
      <c r="D71" s="1035" t="s">
        <v>599</v>
      </c>
      <c r="E71" s="1036"/>
      <c r="F71" s="1036"/>
      <c r="G71" s="1036" t="s">
        <v>953</v>
      </c>
      <c r="H71" s="1037">
        <v>7.59</v>
      </c>
      <c r="I71" s="1038">
        <v>7.85</v>
      </c>
      <c r="J71" s="1035" t="s">
        <v>21</v>
      </c>
      <c r="K71" s="1067" t="s">
        <v>21</v>
      </c>
      <c r="L71" s="1035" t="s">
        <v>21</v>
      </c>
      <c r="M71" s="1035" t="s">
        <v>21</v>
      </c>
      <c r="N71" s="1035"/>
    </row>
    <row r="72" spans="2:14" s="1021" customFormat="1" x14ac:dyDescent="0.2">
      <c r="B72" s="1035" t="s">
        <v>941</v>
      </c>
      <c r="C72" s="1035" t="s">
        <v>854</v>
      </c>
      <c r="D72" s="1035" t="s">
        <v>589</v>
      </c>
      <c r="E72" s="1036"/>
      <c r="F72" s="1036"/>
      <c r="G72" s="1036" t="s">
        <v>953</v>
      </c>
      <c r="H72" s="1037">
        <v>4.5999999999999996</v>
      </c>
      <c r="I72" s="1038">
        <v>4.7</v>
      </c>
      <c r="J72" s="1035" t="s">
        <v>21</v>
      </c>
      <c r="K72" s="1067" t="s">
        <v>21</v>
      </c>
      <c r="L72" s="1035" t="s">
        <v>21</v>
      </c>
      <c r="M72" s="1035" t="s">
        <v>21</v>
      </c>
      <c r="N72" s="1035"/>
    </row>
    <row r="73" spans="2:14" s="1021" customFormat="1" x14ac:dyDescent="0.2">
      <c r="B73" s="1035" t="s">
        <v>941</v>
      </c>
      <c r="C73" s="1035" t="s">
        <v>854</v>
      </c>
      <c r="D73" s="1035" t="s">
        <v>599</v>
      </c>
      <c r="E73" s="1036"/>
      <c r="F73" s="1036"/>
      <c r="G73" s="1036" t="s">
        <v>953</v>
      </c>
      <c r="H73" s="1037">
        <v>7.59</v>
      </c>
      <c r="I73" s="1038">
        <v>7.85</v>
      </c>
      <c r="J73" s="1035" t="s">
        <v>21</v>
      </c>
      <c r="K73" s="1067" t="s">
        <v>21</v>
      </c>
      <c r="L73" s="1035" t="s">
        <v>21</v>
      </c>
      <c r="M73" s="1035" t="s">
        <v>21</v>
      </c>
      <c r="N73" s="1035"/>
    </row>
    <row r="74" spans="2:14" x14ac:dyDescent="0.2">
      <c r="B74" s="943" t="s">
        <v>942</v>
      </c>
      <c r="C74" s="943" t="s">
        <v>854</v>
      </c>
      <c r="D74" s="943" t="s">
        <v>589</v>
      </c>
      <c r="E74" s="1032"/>
      <c r="F74" s="1032"/>
      <c r="G74" s="1032" t="s">
        <v>953</v>
      </c>
      <c r="H74" s="1033">
        <v>32</v>
      </c>
      <c r="I74" s="1034">
        <v>32</v>
      </c>
      <c r="J74" s="943" t="s">
        <v>20</v>
      </c>
      <c r="K74" s="1067" t="s">
        <v>21</v>
      </c>
      <c r="L74" s="943" t="s">
        <v>21</v>
      </c>
      <c r="M74" s="943" t="s">
        <v>21</v>
      </c>
      <c r="N74" s="943"/>
    </row>
    <row r="75" spans="2:14" x14ac:dyDescent="0.2">
      <c r="B75" s="943" t="s">
        <v>943</v>
      </c>
      <c r="C75" s="943" t="s">
        <v>854</v>
      </c>
      <c r="D75" s="943" t="s">
        <v>589</v>
      </c>
      <c r="E75" s="1032"/>
      <c r="F75" s="1032"/>
      <c r="G75" s="1032" t="s">
        <v>953</v>
      </c>
      <c r="H75" s="1033">
        <v>2</v>
      </c>
      <c r="I75" s="1034">
        <v>3</v>
      </c>
      <c r="J75" s="943" t="s">
        <v>20</v>
      </c>
      <c r="K75" s="1067" t="s">
        <v>21</v>
      </c>
      <c r="L75" s="943" t="s">
        <v>21</v>
      </c>
      <c r="M75" s="943" t="s">
        <v>21</v>
      </c>
      <c r="N75" s="943"/>
    </row>
    <row r="76" spans="2:14" x14ac:dyDescent="0.2">
      <c r="B76" s="943" t="s">
        <v>944</v>
      </c>
      <c r="C76" s="943"/>
      <c r="D76" s="943" t="s">
        <v>589</v>
      </c>
      <c r="E76" s="1032"/>
      <c r="F76" s="1032"/>
      <c r="G76" s="1032">
        <v>481</v>
      </c>
      <c r="H76" s="1033">
        <v>17</v>
      </c>
      <c r="I76" s="1034">
        <v>17</v>
      </c>
      <c r="J76" s="943" t="s">
        <v>20</v>
      </c>
      <c r="K76" s="1067" t="s">
        <v>21</v>
      </c>
      <c r="L76" s="943" t="s">
        <v>21</v>
      </c>
      <c r="M76" s="943" t="s">
        <v>21</v>
      </c>
      <c r="N76" s="943" t="s">
        <v>945</v>
      </c>
    </row>
    <row r="77" spans="2:14" x14ac:dyDescent="0.2">
      <c r="B77" s="943" t="s">
        <v>946</v>
      </c>
      <c r="C77" s="943"/>
      <c r="D77" s="943" t="s">
        <v>589</v>
      </c>
      <c r="E77" s="1032"/>
      <c r="F77" s="1032"/>
      <c r="G77" s="1032">
        <v>482</v>
      </c>
      <c r="H77" s="1033">
        <v>22.5</v>
      </c>
      <c r="I77" s="1034">
        <v>22.5</v>
      </c>
      <c r="J77" s="943" t="s">
        <v>20</v>
      </c>
      <c r="K77" s="1067" t="s">
        <v>21</v>
      </c>
      <c r="L77" s="943" t="s">
        <v>21</v>
      </c>
      <c r="M77" s="943" t="s">
        <v>21</v>
      </c>
      <c r="N77" s="943" t="s">
        <v>945</v>
      </c>
    </row>
    <row r="78" spans="2:14" x14ac:dyDescent="0.2">
      <c r="B78" s="943" t="s">
        <v>947</v>
      </c>
      <c r="C78" s="943"/>
      <c r="D78" s="943" t="s">
        <v>589</v>
      </c>
      <c r="E78" s="1032"/>
      <c r="F78" s="1032"/>
      <c r="G78" s="1032">
        <v>483</v>
      </c>
      <c r="H78" s="1033">
        <v>28</v>
      </c>
      <c r="I78" s="1034">
        <v>28</v>
      </c>
      <c r="J78" s="943" t="s">
        <v>20</v>
      </c>
      <c r="K78" s="1067" t="s">
        <v>21</v>
      </c>
      <c r="L78" s="943" t="s">
        <v>21</v>
      </c>
      <c r="M78" s="943" t="s">
        <v>21</v>
      </c>
      <c r="N78" s="943" t="s">
        <v>945</v>
      </c>
    </row>
    <row r="79" spans="2:14" x14ac:dyDescent="0.2">
      <c r="B79" s="943" t="s">
        <v>948</v>
      </c>
      <c r="C79" s="943"/>
      <c r="D79" s="943" t="s">
        <v>589</v>
      </c>
      <c r="E79" s="1032"/>
      <c r="F79" s="1032"/>
      <c r="G79" s="1032">
        <v>471</v>
      </c>
      <c r="H79" s="1033">
        <v>19.5</v>
      </c>
      <c r="I79" s="1034">
        <v>19.5</v>
      </c>
      <c r="J79" s="943" t="s">
        <v>20</v>
      </c>
      <c r="K79" s="1067" t="s">
        <v>21</v>
      </c>
      <c r="L79" s="943" t="s">
        <v>21</v>
      </c>
      <c r="M79" s="943" t="s">
        <v>21</v>
      </c>
      <c r="N79" s="943" t="s">
        <v>945</v>
      </c>
    </row>
    <row r="80" spans="2:14" x14ac:dyDescent="0.2">
      <c r="B80" s="943" t="s">
        <v>949</v>
      </c>
      <c r="C80" s="943"/>
      <c r="D80" s="943" t="s">
        <v>589</v>
      </c>
      <c r="E80" s="1032"/>
      <c r="F80" s="1032"/>
      <c r="G80" s="1032">
        <v>472</v>
      </c>
      <c r="H80" s="1033">
        <v>28</v>
      </c>
      <c r="I80" s="1034">
        <v>28</v>
      </c>
      <c r="J80" s="943" t="s">
        <v>20</v>
      </c>
      <c r="K80" s="1067" t="s">
        <v>21</v>
      </c>
      <c r="L80" s="943" t="s">
        <v>21</v>
      </c>
      <c r="M80" s="943" t="s">
        <v>21</v>
      </c>
      <c r="N80" s="943" t="s">
        <v>945</v>
      </c>
    </row>
    <row r="81" spans="2:14" x14ac:dyDescent="0.2">
      <c r="B81" s="943" t="s">
        <v>950</v>
      </c>
      <c r="C81" s="943"/>
      <c r="D81" s="943" t="s">
        <v>589</v>
      </c>
      <c r="E81" s="1032"/>
      <c r="F81" s="1032"/>
      <c r="G81" s="1032">
        <v>473</v>
      </c>
      <c r="H81" s="1033">
        <v>36.5</v>
      </c>
      <c r="I81" s="1034">
        <v>36.5</v>
      </c>
      <c r="J81" s="943" t="s">
        <v>20</v>
      </c>
      <c r="K81" s="1067" t="s">
        <v>21</v>
      </c>
      <c r="L81" s="943" t="s">
        <v>21</v>
      </c>
      <c r="M81" s="943" t="s">
        <v>21</v>
      </c>
      <c r="N81" s="943" t="s">
        <v>945</v>
      </c>
    </row>
    <row r="82" spans="2:14" x14ac:dyDescent="0.2">
      <c r="B82" s="943" t="s">
        <v>951</v>
      </c>
      <c r="C82" s="943"/>
      <c r="D82" s="943" t="s">
        <v>589</v>
      </c>
      <c r="E82" s="1032"/>
      <c r="F82" s="1032"/>
      <c r="G82" s="1032">
        <v>474</v>
      </c>
      <c r="H82" s="1033">
        <v>45</v>
      </c>
      <c r="I82" s="1034">
        <v>45</v>
      </c>
      <c r="J82" s="943" t="s">
        <v>20</v>
      </c>
      <c r="K82" s="1067" t="s">
        <v>21</v>
      </c>
      <c r="L82" s="943" t="s">
        <v>21</v>
      </c>
      <c r="M82" s="943" t="s">
        <v>21</v>
      </c>
      <c r="N82" s="943" t="s">
        <v>945</v>
      </c>
    </row>
    <row r="83" spans="2:14" x14ac:dyDescent="0.2">
      <c r="B83" s="943" t="s">
        <v>952</v>
      </c>
      <c r="C83" s="943"/>
      <c r="D83" s="943" t="s">
        <v>589</v>
      </c>
      <c r="E83" s="1032"/>
      <c r="F83" s="1032"/>
      <c r="G83" s="1032">
        <v>475</v>
      </c>
      <c r="H83" s="1033" t="s">
        <v>953</v>
      </c>
      <c r="I83" s="1034" t="s">
        <v>953</v>
      </c>
      <c r="J83" s="943" t="s">
        <v>20</v>
      </c>
      <c r="K83" s="1067" t="s">
        <v>21</v>
      </c>
      <c r="L83" s="943" t="s">
        <v>21</v>
      </c>
      <c r="M83" s="943" t="s">
        <v>21</v>
      </c>
      <c r="N83" s="943" t="s">
        <v>945</v>
      </c>
    </row>
    <row r="84" spans="2:14" x14ac:dyDescent="0.2">
      <c r="B84" s="943" t="s">
        <v>552</v>
      </c>
      <c r="C84" s="943"/>
      <c r="D84" s="943" t="s">
        <v>589</v>
      </c>
      <c r="E84" s="1032"/>
      <c r="F84" s="1032"/>
      <c r="G84" s="1032" t="s">
        <v>953</v>
      </c>
      <c r="H84" s="1033">
        <v>63</v>
      </c>
      <c r="I84" s="1034">
        <v>64</v>
      </c>
      <c r="J84" s="943" t="s">
        <v>20</v>
      </c>
      <c r="K84" s="1067" t="s">
        <v>21</v>
      </c>
      <c r="L84" s="943" t="s">
        <v>21</v>
      </c>
      <c r="M84" s="943" t="s">
        <v>21</v>
      </c>
      <c r="N84" s="943"/>
    </row>
    <row r="85" spans="2:14" x14ac:dyDescent="0.2">
      <c r="B85" s="943" t="s">
        <v>954</v>
      </c>
      <c r="C85" s="943"/>
      <c r="D85" s="943" t="s">
        <v>589</v>
      </c>
      <c r="E85" s="1032"/>
      <c r="F85" s="1032"/>
      <c r="G85" s="1032" t="s">
        <v>953</v>
      </c>
      <c r="H85" s="1033">
        <v>43</v>
      </c>
      <c r="I85" s="1034">
        <v>44</v>
      </c>
      <c r="J85" s="943" t="s">
        <v>20</v>
      </c>
      <c r="K85" s="1067" t="s">
        <v>21</v>
      </c>
      <c r="L85" s="943" t="s">
        <v>21</v>
      </c>
      <c r="M85" s="943" t="s">
        <v>21</v>
      </c>
      <c r="N85" s="943"/>
    </row>
    <row r="86" spans="2:14" x14ac:dyDescent="0.2">
      <c r="B86" s="943" t="s">
        <v>955</v>
      </c>
      <c r="C86" s="943"/>
      <c r="D86" s="943"/>
      <c r="E86" s="1032"/>
      <c r="F86" s="1032"/>
      <c r="G86" s="1032" t="s">
        <v>953</v>
      </c>
      <c r="H86" s="1033">
        <v>26.5</v>
      </c>
      <c r="I86" s="1034">
        <v>26.5</v>
      </c>
      <c r="J86" s="943" t="s">
        <v>21</v>
      </c>
      <c r="K86" s="1067" t="s">
        <v>21</v>
      </c>
      <c r="L86" s="943" t="s">
        <v>21</v>
      </c>
      <c r="M86" s="943" t="s">
        <v>21</v>
      </c>
      <c r="N86" s="943" t="s">
        <v>956</v>
      </c>
    </row>
    <row r="87" spans="2:14" x14ac:dyDescent="0.2">
      <c r="B87" s="943" t="s">
        <v>957</v>
      </c>
      <c r="C87" s="943"/>
      <c r="D87" s="943"/>
      <c r="E87" s="1032"/>
      <c r="F87" s="1032"/>
      <c r="G87" s="1032" t="s">
        <v>953</v>
      </c>
      <c r="H87" s="1033">
        <v>37</v>
      </c>
      <c r="I87" s="1034">
        <v>37</v>
      </c>
      <c r="J87" s="943" t="s">
        <v>21</v>
      </c>
      <c r="K87" s="1067" t="s">
        <v>21</v>
      </c>
      <c r="L87" s="943" t="s">
        <v>21</v>
      </c>
      <c r="M87" s="943" t="s">
        <v>21</v>
      </c>
      <c r="N87" s="943"/>
    </row>
    <row r="88" spans="2:14" x14ac:dyDescent="0.2">
      <c r="B88" s="943" t="s">
        <v>958</v>
      </c>
      <c r="C88" s="943"/>
      <c r="D88" s="943" t="s">
        <v>589</v>
      </c>
      <c r="E88" s="1032"/>
      <c r="F88" s="1032"/>
      <c r="G88" s="1032" t="s">
        <v>953</v>
      </c>
      <c r="H88" s="1033">
        <v>4.4000000000000004</v>
      </c>
      <c r="I88" s="1034">
        <v>4.4000000000000004</v>
      </c>
      <c r="J88" s="943" t="s">
        <v>21</v>
      </c>
      <c r="K88" s="1067" t="s">
        <v>21</v>
      </c>
      <c r="L88" s="943" t="s">
        <v>21</v>
      </c>
      <c r="M88" s="943" t="s">
        <v>21</v>
      </c>
      <c r="N88" s="943" t="s">
        <v>959</v>
      </c>
    </row>
    <row r="89" spans="2:14" x14ac:dyDescent="0.2">
      <c r="B89" s="943" t="s">
        <v>958</v>
      </c>
      <c r="C89" s="943"/>
      <c r="D89" s="943" t="s">
        <v>599</v>
      </c>
      <c r="E89" s="1032"/>
      <c r="F89" s="1032"/>
      <c r="G89" s="1032" t="s">
        <v>953</v>
      </c>
      <c r="H89" s="1033">
        <v>5.9</v>
      </c>
      <c r="I89" s="1034">
        <v>5.9</v>
      </c>
      <c r="J89" s="943" t="s">
        <v>21</v>
      </c>
      <c r="K89" s="1067" t="s">
        <v>21</v>
      </c>
      <c r="L89" s="943" t="s">
        <v>21</v>
      </c>
      <c r="M89" s="943" t="s">
        <v>21</v>
      </c>
      <c r="N89" s="943"/>
    </row>
    <row r="90" spans="2:14" x14ac:dyDescent="0.2">
      <c r="B90" s="943" t="s">
        <v>960</v>
      </c>
      <c r="C90" s="943"/>
      <c r="D90" s="943" t="s">
        <v>589</v>
      </c>
      <c r="E90" s="1032"/>
      <c r="F90" s="1032"/>
      <c r="G90" s="1032" t="s">
        <v>953</v>
      </c>
      <c r="H90" s="1033">
        <v>1</v>
      </c>
      <c r="I90" s="1034">
        <v>1</v>
      </c>
      <c r="J90" s="943" t="s">
        <v>21</v>
      </c>
      <c r="K90" s="1067" t="s">
        <v>21</v>
      </c>
      <c r="L90" s="943" t="s">
        <v>21</v>
      </c>
      <c r="M90" s="943" t="s">
        <v>21</v>
      </c>
      <c r="N90" s="943"/>
    </row>
    <row r="91" spans="2:14" x14ac:dyDescent="0.2">
      <c r="B91" s="943" t="s">
        <v>961</v>
      </c>
      <c r="C91" s="943"/>
      <c r="D91" s="943" t="s">
        <v>589</v>
      </c>
      <c r="E91" s="1032"/>
      <c r="F91" s="1032"/>
      <c r="G91" s="1032" t="s">
        <v>953</v>
      </c>
      <c r="H91" s="1033">
        <v>20.5</v>
      </c>
      <c r="I91" s="1034">
        <v>20.5</v>
      </c>
      <c r="J91" s="943" t="s">
        <v>21</v>
      </c>
      <c r="K91" s="1067" t="s">
        <v>21</v>
      </c>
      <c r="L91" s="943" t="s">
        <v>21</v>
      </c>
      <c r="M91" s="943" t="s">
        <v>21</v>
      </c>
      <c r="N91" s="943"/>
    </row>
    <row r="92" spans="2:14" x14ac:dyDescent="0.2">
      <c r="B92" s="943" t="s">
        <v>961</v>
      </c>
      <c r="C92" s="943"/>
      <c r="D92" s="943" t="s">
        <v>599</v>
      </c>
      <c r="E92" s="1032"/>
      <c r="F92" s="1032"/>
      <c r="G92" s="1032" t="s">
        <v>953</v>
      </c>
      <c r="H92" s="1033">
        <v>28</v>
      </c>
      <c r="I92" s="1034">
        <v>28</v>
      </c>
      <c r="J92" s="943" t="s">
        <v>21</v>
      </c>
      <c r="K92" s="1067" t="s">
        <v>21</v>
      </c>
      <c r="L92" s="943" t="s">
        <v>21</v>
      </c>
      <c r="M92" s="943" t="s">
        <v>21</v>
      </c>
      <c r="N92" s="943"/>
    </row>
    <row r="93" spans="2:14" x14ac:dyDescent="0.2">
      <c r="B93" s="943" t="s">
        <v>962</v>
      </c>
      <c r="C93" s="943"/>
      <c r="D93" s="943"/>
      <c r="E93" s="1032"/>
      <c r="F93" s="1032"/>
      <c r="G93" s="1032" t="s">
        <v>953</v>
      </c>
      <c r="H93" s="1033">
        <v>3.3</v>
      </c>
      <c r="I93" s="1034">
        <v>3.3</v>
      </c>
      <c r="J93" s="943" t="s">
        <v>21</v>
      </c>
      <c r="K93" s="1067" t="s">
        <v>21</v>
      </c>
      <c r="L93" s="943" t="s">
        <v>21</v>
      </c>
      <c r="M93" s="943" t="s">
        <v>21</v>
      </c>
      <c r="N93" s="943"/>
    </row>
    <row r="94" spans="2:14" x14ac:dyDescent="0.2">
      <c r="B94" s="943" t="s">
        <v>968</v>
      </c>
      <c r="C94" s="943" t="s">
        <v>854</v>
      </c>
      <c r="D94" s="943" t="s">
        <v>589</v>
      </c>
      <c r="E94" s="943" t="s">
        <v>904</v>
      </c>
      <c r="F94" s="943" t="s">
        <v>967</v>
      </c>
      <c r="G94" s="943" t="s">
        <v>966</v>
      </c>
      <c r="H94" s="1034">
        <v>416.55</v>
      </c>
      <c r="I94" s="1034">
        <v>424.25</v>
      </c>
      <c r="J94" s="943" t="s">
        <v>20</v>
      </c>
      <c r="K94" s="1067" t="s">
        <v>21</v>
      </c>
      <c r="L94" s="943" t="s">
        <v>21</v>
      </c>
      <c r="M94" s="943" t="s">
        <v>21</v>
      </c>
      <c r="N94" s="943" t="s">
        <v>931</v>
      </c>
    </row>
    <row r="95" spans="2:14" x14ac:dyDescent="0.2">
      <c r="B95" s="943" t="s">
        <v>968</v>
      </c>
      <c r="C95" s="943" t="s">
        <v>854</v>
      </c>
      <c r="D95" s="943" t="s">
        <v>599</v>
      </c>
      <c r="E95" s="943" t="s">
        <v>905</v>
      </c>
      <c r="F95" s="943" t="s">
        <v>970</v>
      </c>
      <c r="G95" s="943" t="s">
        <v>969</v>
      </c>
      <c r="H95" s="1034">
        <v>662.55</v>
      </c>
      <c r="I95" s="1034">
        <v>674.35</v>
      </c>
      <c r="J95" s="943" t="s">
        <v>20</v>
      </c>
      <c r="K95" s="1067" t="s">
        <v>21</v>
      </c>
      <c r="L95" s="943" t="s">
        <v>21</v>
      </c>
      <c r="M95" s="943" t="s">
        <v>21</v>
      </c>
      <c r="N95" s="943" t="s">
        <v>976</v>
      </c>
    </row>
    <row r="96" spans="2:14" x14ac:dyDescent="0.2">
      <c r="B96" s="943" t="s">
        <v>972</v>
      </c>
      <c r="C96" s="943" t="s">
        <v>855</v>
      </c>
      <c r="D96" s="943" t="s">
        <v>863</v>
      </c>
      <c r="E96" s="943" t="s">
        <v>911</v>
      </c>
      <c r="F96" s="943" t="s">
        <v>971</v>
      </c>
      <c r="G96" s="943" t="s">
        <v>966</v>
      </c>
      <c r="H96" s="1034">
        <v>201.4</v>
      </c>
      <c r="I96" s="1034">
        <v>205.2</v>
      </c>
      <c r="J96" s="943" t="s">
        <v>20</v>
      </c>
      <c r="K96" s="1067" t="s">
        <v>21</v>
      </c>
      <c r="L96" s="943" t="s">
        <v>21</v>
      </c>
      <c r="M96" s="943" t="s">
        <v>21</v>
      </c>
      <c r="N96" s="943"/>
    </row>
    <row r="97" spans="2:14" x14ac:dyDescent="0.2">
      <c r="B97" s="943" t="s">
        <v>972</v>
      </c>
      <c r="C97" s="943" t="s">
        <v>855</v>
      </c>
      <c r="D97" s="943" t="s">
        <v>599</v>
      </c>
      <c r="E97" s="943" t="s">
        <v>913</v>
      </c>
      <c r="F97" s="943" t="s">
        <v>971</v>
      </c>
      <c r="G97" s="943" t="s">
        <v>969</v>
      </c>
      <c r="H97" s="1034">
        <v>392.4</v>
      </c>
      <c r="I97" s="1034">
        <v>399.59999999999997</v>
      </c>
      <c r="J97" s="943" t="s">
        <v>20</v>
      </c>
      <c r="K97" s="1067" t="s">
        <v>21</v>
      </c>
      <c r="L97" s="943" t="s">
        <v>21</v>
      </c>
      <c r="M97" s="943" t="s">
        <v>21</v>
      </c>
      <c r="N97" s="943"/>
    </row>
    <row r="98" spans="2:14" x14ac:dyDescent="0.2">
      <c r="B98" s="943" t="s">
        <v>974</v>
      </c>
      <c r="C98" s="943" t="s">
        <v>855</v>
      </c>
      <c r="D98" s="943" t="s">
        <v>589</v>
      </c>
      <c r="E98" s="943" t="s">
        <v>892</v>
      </c>
      <c r="F98" s="943" t="s">
        <v>971</v>
      </c>
      <c r="G98" s="943" t="s">
        <v>973</v>
      </c>
      <c r="H98" s="1034">
        <v>82.4</v>
      </c>
      <c r="I98" s="1034">
        <v>84</v>
      </c>
      <c r="J98" s="943" t="s">
        <v>20</v>
      </c>
      <c r="K98" s="1067" t="s">
        <v>21</v>
      </c>
      <c r="L98" s="943" t="s">
        <v>21</v>
      </c>
      <c r="M98" s="943" t="s">
        <v>21</v>
      </c>
      <c r="N98" s="943"/>
    </row>
    <row r="99" spans="2:14" x14ac:dyDescent="0.2">
      <c r="B99" s="943" t="s">
        <v>974</v>
      </c>
      <c r="C99" s="943" t="s">
        <v>855</v>
      </c>
      <c r="D99" s="943" t="s">
        <v>599</v>
      </c>
      <c r="E99" s="943" t="s">
        <v>894</v>
      </c>
      <c r="F99" s="943" t="s">
        <v>971</v>
      </c>
      <c r="G99" s="943" t="s">
        <v>975</v>
      </c>
      <c r="H99" s="1034">
        <v>108.4</v>
      </c>
      <c r="I99" s="1034">
        <v>110.5</v>
      </c>
      <c r="J99" s="943" t="s">
        <v>20</v>
      </c>
      <c r="K99" s="1067" t="s">
        <v>21</v>
      </c>
      <c r="L99" s="943" t="s">
        <v>21</v>
      </c>
      <c r="M99" s="943" t="s">
        <v>21</v>
      </c>
      <c r="N99" s="943"/>
    </row>
    <row r="100" spans="2:14" x14ac:dyDescent="0.2">
      <c r="B100" s="943" t="s">
        <v>979</v>
      </c>
      <c r="C100" s="943"/>
      <c r="D100" s="943"/>
      <c r="E100" s="943" t="s">
        <v>977</v>
      </c>
      <c r="F100" s="943" t="s">
        <v>978</v>
      </c>
      <c r="G100" s="943" t="s">
        <v>953</v>
      </c>
      <c r="H100" s="1034"/>
      <c r="I100" s="1034"/>
      <c r="J100" s="943" t="s">
        <v>20</v>
      </c>
      <c r="K100" s="1067" t="s">
        <v>21</v>
      </c>
      <c r="L100" s="943" t="s">
        <v>21</v>
      </c>
      <c r="M100" s="943" t="s">
        <v>21</v>
      </c>
      <c r="N100" s="943"/>
    </row>
    <row r="101" spans="2:14" x14ac:dyDescent="0.2">
      <c r="B101" s="943" t="s">
        <v>981</v>
      </c>
      <c r="C101" s="943"/>
      <c r="D101" s="943" t="s">
        <v>982</v>
      </c>
      <c r="E101" s="943"/>
      <c r="F101" s="943" t="s">
        <v>980</v>
      </c>
      <c r="G101" s="1036">
        <v>120</v>
      </c>
      <c r="H101" s="1034">
        <v>7.5</v>
      </c>
      <c r="I101" s="1034">
        <v>7.5</v>
      </c>
      <c r="J101" s="943" t="s">
        <v>20</v>
      </c>
      <c r="K101" s="1075" t="s">
        <v>20</v>
      </c>
      <c r="L101" s="943" t="s">
        <v>21</v>
      </c>
      <c r="M101" s="943" t="s">
        <v>21</v>
      </c>
      <c r="N101" s="943"/>
    </row>
    <row r="102" spans="2:14" x14ac:dyDescent="0.2">
      <c r="B102" s="943" t="s">
        <v>984</v>
      </c>
      <c r="C102" s="943"/>
      <c r="D102" s="943" t="s">
        <v>982</v>
      </c>
      <c r="E102" s="943"/>
      <c r="F102" s="943" t="s">
        <v>983</v>
      </c>
      <c r="G102" s="1032">
        <v>121</v>
      </c>
      <c r="H102" s="1034">
        <v>3.3</v>
      </c>
      <c r="I102" s="1034">
        <v>3.3</v>
      </c>
      <c r="J102" s="943" t="s">
        <v>20</v>
      </c>
      <c r="K102" s="1067" t="s">
        <v>21</v>
      </c>
      <c r="L102" s="943" t="s">
        <v>21</v>
      </c>
      <c r="M102" s="943" t="s">
        <v>21</v>
      </c>
      <c r="N102" s="943"/>
    </row>
    <row r="103" spans="2:14" x14ac:dyDescent="0.2">
      <c r="B103" s="943" t="s">
        <v>985</v>
      </c>
      <c r="C103" s="943"/>
      <c r="D103" s="943"/>
      <c r="E103" s="943">
        <v>5111</v>
      </c>
      <c r="F103" s="943"/>
      <c r="G103" s="1032">
        <v>501</v>
      </c>
      <c r="H103" s="1034">
        <v>10</v>
      </c>
      <c r="I103" s="1034">
        <v>10</v>
      </c>
      <c r="J103" s="943" t="s">
        <v>20</v>
      </c>
      <c r="K103" s="1067" t="s">
        <v>21</v>
      </c>
      <c r="L103" s="943" t="s">
        <v>21</v>
      </c>
      <c r="M103" s="943" t="s">
        <v>21</v>
      </c>
      <c r="N103" s="943"/>
    </row>
    <row r="104" spans="2:14" x14ac:dyDescent="0.2">
      <c r="B104" s="943" t="s">
        <v>986</v>
      </c>
      <c r="C104" s="943"/>
      <c r="D104" s="943"/>
      <c r="E104" s="943">
        <v>5112</v>
      </c>
      <c r="F104" s="943"/>
      <c r="G104" s="1032">
        <v>502</v>
      </c>
      <c r="H104" s="1034">
        <v>53.628</v>
      </c>
      <c r="I104" s="1034">
        <v>61.2</v>
      </c>
      <c r="J104" s="943" t="s">
        <v>20</v>
      </c>
      <c r="K104" s="1067" t="s">
        <v>21</v>
      </c>
      <c r="L104" s="943" t="s">
        <v>21</v>
      </c>
      <c r="M104" s="943" t="s">
        <v>21</v>
      </c>
      <c r="N104" s="943"/>
    </row>
    <row r="105" spans="2:14" x14ac:dyDescent="0.2">
      <c r="B105" s="943" t="s">
        <v>988</v>
      </c>
      <c r="C105" s="943" t="s">
        <v>989</v>
      </c>
      <c r="D105" s="943"/>
      <c r="E105" s="943" t="s">
        <v>987</v>
      </c>
      <c r="F105" s="943"/>
      <c r="G105" s="1032">
        <v>504</v>
      </c>
      <c r="H105" s="1034">
        <v>4271.93</v>
      </c>
      <c r="I105" s="1034">
        <v>4349.1000000000004</v>
      </c>
      <c r="J105" s="943" t="s">
        <v>20</v>
      </c>
      <c r="K105" s="1067" t="s">
        <v>21</v>
      </c>
      <c r="L105" s="943" t="s">
        <v>21</v>
      </c>
      <c r="M105" s="943" t="s">
        <v>21</v>
      </c>
      <c r="N105" s="943"/>
    </row>
    <row r="106" spans="2:14" x14ac:dyDescent="0.2">
      <c r="B106" s="943" t="s">
        <v>988</v>
      </c>
      <c r="C106" s="943" t="s">
        <v>991</v>
      </c>
      <c r="D106" s="943"/>
      <c r="E106" s="943" t="s">
        <v>990</v>
      </c>
      <c r="F106" s="943"/>
      <c r="G106" s="1032">
        <v>504</v>
      </c>
      <c r="H106" s="1034">
        <v>7218.85</v>
      </c>
      <c r="I106" s="1034">
        <v>7349.65</v>
      </c>
      <c r="J106" s="943" t="s">
        <v>20</v>
      </c>
      <c r="K106" s="1067" t="s">
        <v>21</v>
      </c>
      <c r="L106" s="943" t="s">
        <v>21</v>
      </c>
      <c r="M106" s="943" t="s">
        <v>21</v>
      </c>
      <c r="N106" s="943"/>
    </row>
    <row r="107" spans="2:14" x14ac:dyDescent="0.2">
      <c r="B107" s="943" t="s">
        <v>992</v>
      </c>
      <c r="C107" s="943"/>
      <c r="D107" s="943"/>
      <c r="E107" s="943">
        <v>5187</v>
      </c>
      <c r="F107" s="943"/>
      <c r="G107" s="1032">
        <v>507</v>
      </c>
      <c r="H107" s="1034">
        <v>276</v>
      </c>
      <c r="I107" s="1034">
        <v>290.40000000000003</v>
      </c>
      <c r="J107" s="943" t="s">
        <v>20</v>
      </c>
      <c r="K107" s="1067" t="s">
        <v>21</v>
      </c>
      <c r="L107" s="943" t="s">
        <v>21</v>
      </c>
      <c r="M107" s="943" t="s">
        <v>21</v>
      </c>
      <c r="N107" s="943"/>
    </row>
    <row r="108" spans="2:14" x14ac:dyDescent="0.2">
      <c r="B108" s="943" t="s">
        <v>993</v>
      </c>
      <c r="C108" s="943"/>
      <c r="D108" s="943"/>
      <c r="E108" s="943">
        <v>5188</v>
      </c>
      <c r="F108" s="943"/>
      <c r="G108" s="1032">
        <v>507</v>
      </c>
      <c r="H108" s="1034">
        <v>276</v>
      </c>
      <c r="I108" s="1034">
        <v>290.40000000000003</v>
      </c>
      <c r="J108" s="943" t="s">
        <v>20</v>
      </c>
      <c r="K108" s="1067" t="s">
        <v>21</v>
      </c>
      <c r="L108" s="943" t="s">
        <v>21</v>
      </c>
      <c r="M108" s="943" t="s">
        <v>21</v>
      </c>
      <c r="N108" s="943"/>
    </row>
    <row r="109" spans="2:14" x14ac:dyDescent="0.2">
      <c r="B109" s="943" t="s">
        <v>994</v>
      </c>
      <c r="C109" s="943"/>
      <c r="D109" s="943"/>
      <c r="E109" s="943">
        <v>5120</v>
      </c>
      <c r="F109" s="943"/>
      <c r="G109" s="1032">
        <v>534</v>
      </c>
      <c r="H109" s="1034">
        <v>726.6</v>
      </c>
      <c r="I109" s="1034">
        <v>742.2</v>
      </c>
      <c r="J109" s="943" t="s">
        <v>20</v>
      </c>
      <c r="K109" s="1067" t="s">
        <v>21</v>
      </c>
      <c r="L109" s="943" t="s">
        <v>21</v>
      </c>
      <c r="M109" s="943" t="s">
        <v>21</v>
      </c>
      <c r="N109" s="943"/>
    </row>
    <row r="110" spans="2:14" x14ac:dyDescent="0.2">
      <c r="B110" s="943" t="s">
        <v>995</v>
      </c>
      <c r="C110" s="943"/>
      <c r="D110" s="943"/>
      <c r="E110" s="943">
        <v>5211</v>
      </c>
      <c r="F110" s="943"/>
      <c r="G110" s="1032">
        <v>611</v>
      </c>
      <c r="H110" s="1034">
        <v>555</v>
      </c>
      <c r="I110" s="1034">
        <v>567</v>
      </c>
      <c r="J110" s="943" t="s">
        <v>20</v>
      </c>
      <c r="K110" s="1067" t="s">
        <v>21</v>
      </c>
      <c r="L110" s="943" t="s">
        <v>21</v>
      </c>
      <c r="M110" s="943" t="s">
        <v>21</v>
      </c>
      <c r="N110" s="943"/>
    </row>
    <row r="111" spans="2:14" x14ac:dyDescent="0.2">
      <c r="B111" s="943" t="s">
        <v>996</v>
      </c>
      <c r="C111" s="943"/>
      <c r="D111" s="943"/>
      <c r="E111" s="943">
        <v>5212</v>
      </c>
      <c r="F111" s="943"/>
      <c r="G111" s="1032">
        <v>611</v>
      </c>
      <c r="H111" s="1034">
        <v>868</v>
      </c>
      <c r="I111" s="1034">
        <v>887</v>
      </c>
      <c r="J111" s="943" t="s">
        <v>20</v>
      </c>
      <c r="K111" s="1067" t="s">
        <v>21</v>
      </c>
      <c r="L111" s="943" t="s">
        <v>21</v>
      </c>
      <c r="M111" s="943" t="s">
        <v>21</v>
      </c>
      <c r="N111" s="943"/>
    </row>
    <row r="112" spans="2:14" x14ac:dyDescent="0.2">
      <c r="B112" s="943" t="s">
        <v>997</v>
      </c>
      <c r="C112" s="943"/>
      <c r="D112" s="943"/>
      <c r="E112" s="943">
        <v>5213</v>
      </c>
      <c r="F112" s="943"/>
      <c r="G112" s="1032">
        <v>611</v>
      </c>
      <c r="H112" s="1034">
        <v>1317</v>
      </c>
      <c r="I112" s="1034">
        <v>1345</v>
      </c>
      <c r="J112" s="943" t="s">
        <v>20</v>
      </c>
      <c r="K112" s="1067" t="s">
        <v>21</v>
      </c>
      <c r="L112" s="943" t="s">
        <v>21</v>
      </c>
      <c r="M112" s="943" t="s">
        <v>21</v>
      </c>
      <c r="N112" s="943"/>
    </row>
    <row r="113" spans="2:18" x14ac:dyDescent="0.2">
      <c r="B113" s="943" t="s">
        <v>999</v>
      </c>
      <c r="C113" s="943"/>
      <c r="D113" s="943" t="s">
        <v>589</v>
      </c>
      <c r="E113" s="943" t="s">
        <v>998</v>
      </c>
      <c r="F113" s="943"/>
      <c r="G113" s="1032">
        <v>452</v>
      </c>
      <c r="H113" s="1034">
        <v>54.8</v>
      </c>
      <c r="I113" s="1034">
        <v>56</v>
      </c>
      <c r="J113" s="943" t="s">
        <v>20</v>
      </c>
      <c r="K113" s="1067" t="s">
        <v>21</v>
      </c>
      <c r="L113" s="943" t="s">
        <v>21</v>
      </c>
      <c r="M113" s="943" t="s">
        <v>21</v>
      </c>
      <c r="N113" s="943"/>
    </row>
    <row r="114" spans="2:18" x14ac:dyDescent="0.2">
      <c r="B114" s="943" t="s">
        <v>999</v>
      </c>
      <c r="C114" s="943"/>
      <c r="D114" s="943" t="s">
        <v>599</v>
      </c>
      <c r="E114" s="943" t="s">
        <v>1000</v>
      </c>
      <c r="F114" s="943"/>
      <c r="G114" s="1032">
        <v>452</v>
      </c>
      <c r="H114" s="1034">
        <v>90.42</v>
      </c>
      <c r="I114" s="1034">
        <v>93.52</v>
      </c>
      <c r="J114" s="943" t="s">
        <v>20</v>
      </c>
      <c r="K114" s="1067" t="s">
        <v>21</v>
      </c>
      <c r="L114" s="943" t="s">
        <v>21</v>
      </c>
      <c r="M114" s="943" t="s">
        <v>21</v>
      </c>
      <c r="N114" s="943"/>
    </row>
    <row r="115" spans="2:18" x14ac:dyDescent="0.2">
      <c r="B115" s="943" t="s">
        <v>1002</v>
      </c>
      <c r="C115" s="943"/>
      <c r="D115" s="943" t="s">
        <v>589</v>
      </c>
      <c r="E115" s="943" t="s">
        <v>1001</v>
      </c>
      <c r="F115" s="943"/>
      <c r="G115" s="1032">
        <v>451</v>
      </c>
      <c r="H115" s="1034">
        <v>27.4</v>
      </c>
      <c r="I115" s="1034">
        <v>28</v>
      </c>
      <c r="J115" s="943" t="s">
        <v>20</v>
      </c>
      <c r="K115" s="1067" t="s">
        <v>21</v>
      </c>
      <c r="L115" s="943" t="s">
        <v>21</v>
      </c>
      <c r="M115" s="943" t="s">
        <v>21</v>
      </c>
      <c r="N115" s="943"/>
    </row>
    <row r="116" spans="2:18" x14ac:dyDescent="0.2">
      <c r="B116" s="943" t="s">
        <v>1002</v>
      </c>
      <c r="C116" s="943"/>
      <c r="D116" s="943" t="s">
        <v>599</v>
      </c>
      <c r="E116" s="943" t="s">
        <v>1003</v>
      </c>
      <c r="F116" s="943"/>
      <c r="G116" s="1032">
        <v>451</v>
      </c>
      <c r="H116" s="1034">
        <v>45.21</v>
      </c>
      <c r="I116" s="1034">
        <v>46.76</v>
      </c>
      <c r="J116" s="943" t="s">
        <v>20</v>
      </c>
      <c r="K116" s="1067" t="s">
        <v>21</v>
      </c>
      <c r="L116" s="943" t="s">
        <v>21</v>
      </c>
      <c r="M116" s="943" t="s">
        <v>21</v>
      </c>
      <c r="N116" s="943"/>
    </row>
    <row r="117" spans="2:18" x14ac:dyDescent="0.2">
      <c r="B117" s="943" t="s">
        <v>1004</v>
      </c>
      <c r="C117" s="943"/>
      <c r="D117" s="943" t="s">
        <v>19</v>
      </c>
      <c r="E117" s="943"/>
      <c r="F117" s="943"/>
      <c r="G117" s="1032" t="s">
        <v>953</v>
      </c>
      <c r="H117" s="1034">
        <v>10</v>
      </c>
      <c r="I117" s="1034">
        <v>10</v>
      </c>
      <c r="J117" s="943" t="s">
        <v>20</v>
      </c>
      <c r="K117" s="1067" t="s">
        <v>21</v>
      </c>
      <c r="L117" s="943" t="s">
        <v>21</v>
      </c>
      <c r="M117" s="943" t="s">
        <v>21</v>
      </c>
      <c r="N117" s="943" t="s">
        <v>1005</v>
      </c>
    </row>
    <row r="118" spans="2:18" x14ac:dyDescent="0.2">
      <c r="B118" s="943" t="s">
        <v>1007</v>
      </c>
      <c r="C118" s="943"/>
      <c r="D118" s="943" t="s">
        <v>1008</v>
      </c>
      <c r="E118" s="943" t="s">
        <v>1006</v>
      </c>
      <c r="F118" s="943"/>
      <c r="G118" s="1032">
        <v>311</v>
      </c>
      <c r="H118" s="1034">
        <v>2.6</v>
      </c>
      <c r="I118" s="1034">
        <v>2.7</v>
      </c>
      <c r="J118" s="943" t="s">
        <v>21</v>
      </c>
      <c r="K118" s="1067" t="s">
        <v>21</v>
      </c>
      <c r="L118" s="943" t="s">
        <v>21</v>
      </c>
      <c r="M118" s="943" t="s">
        <v>21</v>
      </c>
      <c r="N118" s="943"/>
    </row>
    <row r="119" spans="2:18" x14ac:dyDescent="0.2">
      <c r="B119" s="943" t="s">
        <v>1010</v>
      </c>
      <c r="C119" s="943"/>
      <c r="D119" s="943" t="s">
        <v>1008</v>
      </c>
      <c r="E119" s="943" t="s">
        <v>1009</v>
      </c>
      <c r="F119" s="943"/>
      <c r="G119" s="1032">
        <v>312</v>
      </c>
      <c r="H119" s="1034">
        <v>5.2</v>
      </c>
      <c r="I119" s="1034">
        <v>5.4</v>
      </c>
      <c r="J119" s="943" t="s">
        <v>21</v>
      </c>
      <c r="K119" s="1067" t="s">
        <v>21</v>
      </c>
      <c r="L119" s="943" t="s">
        <v>21</v>
      </c>
      <c r="M119" s="943" t="s">
        <v>21</v>
      </c>
      <c r="N119" s="943"/>
    </row>
    <row r="120" spans="2:18" x14ac:dyDescent="0.2">
      <c r="B120" s="943" t="s">
        <v>1012</v>
      </c>
      <c r="C120" s="943"/>
      <c r="D120" s="943" t="s">
        <v>1008</v>
      </c>
      <c r="E120" s="943" t="s">
        <v>1011</v>
      </c>
      <c r="F120" s="943"/>
      <c r="G120" s="1032">
        <v>313</v>
      </c>
      <c r="H120" s="1034">
        <v>77</v>
      </c>
      <c r="I120" s="1034">
        <v>77</v>
      </c>
      <c r="J120" s="943" t="s">
        <v>21</v>
      </c>
      <c r="K120" s="1067" t="s">
        <v>21</v>
      </c>
      <c r="L120" s="943" t="s">
        <v>21</v>
      </c>
      <c r="M120" s="943" t="s">
        <v>21</v>
      </c>
      <c r="N120" s="943"/>
    </row>
    <row r="121" spans="2:18" x14ac:dyDescent="0.2">
      <c r="B121" s="943" t="s">
        <v>1014</v>
      </c>
      <c r="C121" s="943"/>
      <c r="D121" s="943" t="s">
        <v>1008</v>
      </c>
      <c r="E121" s="943">
        <v>5104</v>
      </c>
      <c r="F121" s="943"/>
      <c r="G121" s="1032">
        <v>314</v>
      </c>
      <c r="H121" s="1034">
        <v>62</v>
      </c>
      <c r="I121" s="1034">
        <v>63.1</v>
      </c>
      <c r="J121" s="943" t="s">
        <v>21</v>
      </c>
      <c r="K121" s="1067" t="s">
        <v>21</v>
      </c>
      <c r="L121" s="943" t="s">
        <v>21</v>
      </c>
      <c r="M121" s="943" t="s">
        <v>21</v>
      </c>
      <c r="N121" s="943"/>
    </row>
    <row r="122" spans="2:18" x14ac:dyDescent="0.2">
      <c r="B122" s="943" t="s">
        <v>1016</v>
      </c>
      <c r="C122" s="943"/>
      <c r="D122" s="943" t="s">
        <v>1008</v>
      </c>
      <c r="E122" s="943"/>
      <c r="F122" s="943"/>
      <c r="G122" s="1032" t="s">
        <v>953</v>
      </c>
      <c r="H122" s="1034">
        <v>744</v>
      </c>
      <c r="I122" s="1034">
        <v>757.2</v>
      </c>
      <c r="J122" s="943" t="s">
        <v>21</v>
      </c>
      <c r="K122" s="1067" t="s">
        <v>21</v>
      </c>
      <c r="L122" s="943" t="s">
        <v>21</v>
      </c>
      <c r="M122" s="943" t="s">
        <v>21</v>
      </c>
      <c r="N122" s="943"/>
    </row>
    <row r="123" spans="2:18" x14ac:dyDescent="0.2">
      <c r="B123" s="943" t="s">
        <v>1069</v>
      </c>
      <c r="C123" s="943"/>
      <c r="D123" s="943"/>
      <c r="E123" s="943"/>
      <c r="F123" s="943"/>
      <c r="G123" s="1032">
        <v>271</v>
      </c>
      <c r="H123" s="1034">
        <v>0</v>
      </c>
      <c r="I123" s="1034">
        <v>0</v>
      </c>
      <c r="J123" s="943" t="s">
        <v>20</v>
      </c>
      <c r="K123" s="1067" t="s">
        <v>20</v>
      </c>
      <c r="L123" s="943"/>
      <c r="M123" s="943"/>
      <c r="N123" s="943"/>
    </row>
    <row r="124" spans="2:18" x14ac:dyDescent="0.2">
      <c r="B124"/>
      <c r="C124"/>
      <c r="D124"/>
      <c r="E124"/>
      <c r="F124"/>
      <c r="H124" s="1019"/>
    </row>
    <row r="125" spans="2:18" x14ac:dyDescent="0.2">
      <c r="B125"/>
      <c r="C125"/>
      <c r="D125"/>
      <c r="E125"/>
      <c r="F125"/>
      <c r="H125" s="1019"/>
    </row>
    <row r="126" spans="2:18" x14ac:dyDescent="0.2">
      <c r="B126"/>
      <c r="C126"/>
      <c r="D126"/>
      <c r="E126"/>
      <c r="F126"/>
      <c r="H126" s="1019"/>
      <c r="R126" t="s">
        <v>1013</v>
      </c>
    </row>
    <row r="127" spans="2:18" x14ac:dyDescent="0.2">
      <c r="B127"/>
      <c r="C127"/>
      <c r="D127"/>
      <c r="E127"/>
      <c r="F127"/>
      <c r="H127" s="1019"/>
      <c r="R127" t="s">
        <v>1015</v>
      </c>
    </row>
    <row r="128" spans="2:18" x14ac:dyDescent="0.2">
      <c r="B128"/>
      <c r="C128"/>
      <c r="D128"/>
      <c r="E128"/>
      <c r="F128"/>
      <c r="H128" s="1019"/>
    </row>
    <row r="129" spans="2:8" x14ac:dyDescent="0.2">
      <c r="B129"/>
      <c r="C129"/>
      <c r="D129"/>
      <c r="E129"/>
      <c r="F129"/>
      <c r="H129" s="1019"/>
    </row>
    <row r="130" spans="2:8" x14ac:dyDescent="0.2">
      <c r="C130"/>
      <c r="D130"/>
      <c r="E130"/>
      <c r="F130"/>
      <c r="H130" s="1019"/>
    </row>
    <row r="131" spans="2:8" x14ac:dyDescent="0.2">
      <c r="C131"/>
      <c r="D131"/>
      <c r="E131"/>
      <c r="F131"/>
      <c r="H131" s="1019"/>
    </row>
    <row r="132" spans="2:8" x14ac:dyDescent="0.2">
      <c r="C132"/>
      <c r="D132"/>
      <c r="E132"/>
      <c r="F132"/>
    </row>
    <row r="133" spans="2:8" x14ac:dyDescent="0.2">
      <c r="C133"/>
      <c r="D133"/>
      <c r="E133"/>
      <c r="F133"/>
    </row>
    <row r="134" spans="2:8" x14ac:dyDescent="0.2">
      <c r="C134"/>
      <c r="D134"/>
    </row>
    <row r="135" spans="2:8" x14ac:dyDescent="0.2">
      <c r="C135"/>
      <c r="D135"/>
    </row>
    <row r="136" spans="2:8" x14ac:dyDescent="0.2">
      <c r="C136"/>
      <c r="D136"/>
    </row>
    <row r="137" spans="2:8" x14ac:dyDescent="0.2">
      <c r="C137"/>
      <c r="D137"/>
    </row>
    <row r="138" spans="2:8" x14ac:dyDescent="0.2">
      <c r="C138"/>
      <c r="D138"/>
    </row>
    <row r="139" spans="2:8" x14ac:dyDescent="0.2">
      <c r="C139"/>
      <c r="D139"/>
    </row>
    <row r="140" spans="2:8" x14ac:dyDescent="0.2">
      <c r="C140"/>
      <c r="D140"/>
    </row>
    <row r="141" spans="2:8" x14ac:dyDescent="0.2">
      <c r="C141"/>
      <c r="D141"/>
    </row>
    <row r="142" spans="2:8" x14ac:dyDescent="0.2">
      <c r="C142"/>
      <c r="D142"/>
    </row>
    <row r="143" spans="2:8" x14ac:dyDescent="0.2">
      <c r="C143"/>
      <c r="D143"/>
    </row>
    <row r="144" spans="2:8" x14ac:dyDescent="0.2">
      <c r="C144"/>
      <c r="D144"/>
    </row>
    <row r="145" spans="3:4" x14ac:dyDescent="0.2">
      <c r="C145"/>
      <c r="D145"/>
    </row>
    <row r="146" spans="3:4" x14ac:dyDescent="0.2">
      <c r="C146"/>
      <c r="D146"/>
    </row>
    <row r="147" spans="3:4" x14ac:dyDescent="0.2">
      <c r="C147"/>
      <c r="D147"/>
    </row>
    <row r="148" spans="3:4" x14ac:dyDescent="0.2">
      <c r="C148"/>
      <c r="D148"/>
    </row>
    <row r="149" spans="3:4" x14ac:dyDescent="0.2">
      <c r="C149"/>
      <c r="D149"/>
    </row>
    <row r="150" spans="3:4" x14ac:dyDescent="0.2">
      <c r="C150"/>
      <c r="D150"/>
    </row>
    <row r="151" spans="3:4" x14ac:dyDescent="0.2">
      <c r="C151"/>
      <c r="D151"/>
    </row>
    <row r="152" spans="3:4" x14ac:dyDescent="0.2">
      <c r="C152"/>
      <c r="D152"/>
    </row>
    <row r="153" spans="3:4" x14ac:dyDescent="0.2">
      <c r="C153"/>
      <c r="D153"/>
    </row>
    <row r="154" spans="3:4" x14ac:dyDescent="0.2">
      <c r="C154"/>
      <c r="D154"/>
    </row>
    <row r="155" spans="3:4" x14ac:dyDescent="0.2">
      <c r="C155"/>
      <c r="D155"/>
    </row>
    <row r="156" spans="3:4" x14ac:dyDescent="0.2">
      <c r="C156"/>
      <c r="D15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6F96-8B1F-3441-9270-A4415784F936}">
  <dimension ref="A1:O78"/>
  <sheetViews>
    <sheetView workbookViewId="0">
      <selection activeCell="C24" sqref="C24"/>
    </sheetView>
  </sheetViews>
  <sheetFormatPr baseColWidth="10" defaultColWidth="9.1640625" defaultRowHeight="13" x14ac:dyDescent="0.15"/>
  <cols>
    <col min="1" max="1" width="4.83203125" style="1" customWidth="1"/>
    <col min="2" max="2" width="45.1640625" style="1" bestFit="1" customWidth="1"/>
    <col min="3" max="3" width="10.33203125" style="1" bestFit="1" customWidth="1"/>
    <col min="4" max="4" width="16.33203125" style="1" bestFit="1" customWidth="1"/>
    <col min="5" max="5" width="11.5" style="3" hidden="1" customWidth="1"/>
    <col min="6" max="7" width="15.1640625" style="3" hidden="1" customWidth="1"/>
    <col min="8" max="9" width="15.1640625" style="3" customWidth="1"/>
    <col min="10" max="10" width="4.5" style="1" bestFit="1" customWidth="1"/>
    <col min="11" max="11" width="11.1640625" style="1" customWidth="1"/>
    <col min="12" max="12" width="11.6640625" style="1" customWidth="1"/>
    <col min="13" max="14" width="10.83203125" style="1" customWidth="1"/>
    <col min="15" max="16384" width="9.1640625" style="1"/>
  </cols>
  <sheetData>
    <row r="1" spans="1:14" ht="14" thickBot="1" x14ac:dyDescent="0.2">
      <c r="A1" s="269"/>
    </row>
    <row r="2" spans="1:14" x14ac:dyDescent="0.15">
      <c r="B2" s="270"/>
      <c r="C2" s="271"/>
      <c r="D2" s="271"/>
      <c r="E2" s="272"/>
      <c r="F2" s="272"/>
      <c r="G2" s="272"/>
      <c r="H2" s="272"/>
      <c r="I2" s="272"/>
      <c r="J2" s="272"/>
      <c r="K2" s="272"/>
      <c r="L2" s="272"/>
      <c r="M2" s="272"/>
      <c r="N2" s="272"/>
    </row>
    <row r="3" spans="1:14" ht="29" thickBot="1" x14ac:dyDescent="0.2">
      <c r="B3" s="273" t="s">
        <v>3</v>
      </c>
      <c r="C3" s="274" t="s">
        <v>4</v>
      </c>
      <c r="D3" s="274" t="s">
        <v>5</v>
      </c>
      <c r="E3" s="275">
        <v>2018</v>
      </c>
      <c r="F3" s="276">
        <v>2019</v>
      </c>
      <c r="G3" s="276">
        <v>2020</v>
      </c>
      <c r="H3" s="276">
        <v>2021</v>
      </c>
      <c r="I3" s="277">
        <v>2022</v>
      </c>
      <c r="J3" s="278" t="s">
        <v>7</v>
      </c>
      <c r="K3" s="279" t="s">
        <v>8</v>
      </c>
      <c r="L3" s="278" t="s">
        <v>9</v>
      </c>
      <c r="M3" s="278" t="s">
        <v>10</v>
      </c>
      <c r="N3" s="278" t="s">
        <v>11</v>
      </c>
    </row>
    <row r="4" spans="1:14" ht="14" thickBot="1" x14ac:dyDescent="0.2">
      <c r="B4" s="280" t="s">
        <v>168</v>
      </c>
      <c r="C4" s="281"/>
      <c r="D4" s="281"/>
      <c r="E4" s="281"/>
      <c r="F4" s="281"/>
      <c r="G4" s="281"/>
      <c r="H4" s="281"/>
      <c r="I4" s="281"/>
      <c r="J4" s="281"/>
      <c r="K4" s="281"/>
      <c r="L4" s="281"/>
      <c r="M4" s="281"/>
      <c r="N4" s="282"/>
    </row>
    <row r="5" spans="1:14" x14ac:dyDescent="0.15">
      <c r="B5" s="283" t="s">
        <v>169</v>
      </c>
      <c r="C5" s="284" t="s">
        <v>19</v>
      </c>
      <c r="D5" s="284" t="s">
        <v>19</v>
      </c>
      <c r="E5" s="285">
        <v>0.9</v>
      </c>
      <c r="F5" s="285">
        <v>0.96</v>
      </c>
      <c r="G5" s="285">
        <v>0.98</v>
      </c>
      <c r="H5" s="286">
        <v>0.99</v>
      </c>
      <c r="I5" s="287">
        <v>1.01</v>
      </c>
      <c r="J5" s="288"/>
      <c r="K5" s="288" t="s">
        <v>20</v>
      </c>
      <c r="L5" s="288" t="s">
        <v>21</v>
      </c>
      <c r="M5" s="288" t="s">
        <v>21</v>
      </c>
      <c r="N5" s="289" t="s">
        <v>21</v>
      </c>
    </row>
    <row r="6" spans="1:14" ht="14" x14ac:dyDescent="0.15">
      <c r="B6" s="290" t="s">
        <v>170</v>
      </c>
      <c r="C6" s="291" t="s">
        <v>19</v>
      </c>
      <c r="D6" s="291" t="s">
        <v>19</v>
      </c>
      <c r="E6" s="292">
        <v>0.72</v>
      </c>
      <c r="F6" s="293">
        <v>0.77</v>
      </c>
      <c r="G6" s="293">
        <v>0.78</v>
      </c>
      <c r="H6" s="292">
        <v>0.79</v>
      </c>
      <c r="I6" s="294">
        <v>0.81</v>
      </c>
      <c r="J6" s="295"/>
      <c r="K6" s="295" t="s">
        <v>20</v>
      </c>
      <c r="L6" s="295" t="s">
        <v>21</v>
      </c>
      <c r="M6" s="295" t="s">
        <v>21</v>
      </c>
      <c r="N6" s="296" t="s">
        <v>21</v>
      </c>
    </row>
    <row r="7" spans="1:14" ht="14" x14ac:dyDescent="0.15">
      <c r="B7" s="290" t="s">
        <v>171</v>
      </c>
      <c r="C7" s="291" t="s">
        <v>19</v>
      </c>
      <c r="D7" s="291" t="s">
        <v>19</v>
      </c>
      <c r="E7" s="292">
        <v>0.59</v>
      </c>
      <c r="F7" s="293">
        <v>0.63</v>
      </c>
      <c r="G7" s="293">
        <v>0.65</v>
      </c>
      <c r="H7" s="292">
        <v>0.65</v>
      </c>
      <c r="I7" s="294">
        <v>0.67</v>
      </c>
      <c r="J7" s="295"/>
      <c r="K7" s="295" t="s">
        <v>20</v>
      </c>
      <c r="L7" s="295" t="s">
        <v>21</v>
      </c>
      <c r="M7" s="295" t="s">
        <v>21</v>
      </c>
      <c r="N7" s="296" t="s">
        <v>21</v>
      </c>
    </row>
    <row r="8" spans="1:14" ht="14" x14ac:dyDescent="0.15">
      <c r="B8" s="290" t="s">
        <v>172</v>
      </c>
      <c r="C8" s="291" t="s">
        <v>19</v>
      </c>
      <c r="D8" s="291" t="s">
        <v>19</v>
      </c>
      <c r="E8" s="292">
        <v>0.54</v>
      </c>
      <c r="F8" s="293">
        <v>0.57999999999999996</v>
      </c>
      <c r="G8" s="293">
        <v>0.59</v>
      </c>
      <c r="H8" s="292">
        <v>0.59</v>
      </c>
      <c r="I8" s="294">
        <v>0.61</v>
      </c>
      <c r="J8" s="295"/>
      <c r="K8" s="295" t="s">
        <v>20</v>
      </c>
      <c r="L8" s="295" t="s">
        <v>21</v>
      </c>
      <c r="M8" s="295" t="s">
        <v>21</v>
      </c>
      <c r="N8" s="296" t="s">
        <v>21</v>
      </c>
    </row>
    <row r="9" spans="1:14" ht="15" thickBot="1" x14ac:dyDescent="0.2">
      <c r="B9" s="297" t="s">
        <v>173</v>
      </c>
      <c r="C9" s="298" t="s">
        <v>19</v>
      </c>
      <c r="D9" s="298" t="s">
        <v>19</v>
      </c>
      <c r="E9" s="299">
        <v>0.48</v>
      </c>
      <c r="F9" s="300">
        <v>0.51</v>
      </c>
      <c r="G9" s="300">
        <v>0.52</v>
      </c>
      <c r="H9" s="299">
        <v>0.52</v>
      </c>
      <c r="I9" s="301">
        <v>0.53</v>
      </c>
      <c r="J9" s="302"/>
      <c r="K9" s="302" t="s">
        <v>20</v>
      </c>
      <c r="L9" s="302" t="s">
        <v>21</v>
      </c>
      <c r="M9" s="302" t="s">
        <v>21</v>
      </c>
      <c r="N9" s="303" t="s">
        <v>21</v>
      </c>
    </row>
    <row r="10" spans="1:14" ht="14" thickBot="1" x14ac:dyDescent="0.2">
      <c r="B10" s="304"/>
      <c r="C10" s="305"/>
      <c r="D10" s="305"/>
      <c r="E10" s="305"/>
      <c r="F10" s="305"/>
      <c r="G10" s="305"/>
      <c r="H10" s="305"/>
      <c r="I10" s="305"/>
      <c r="J10" s="305"/>
      <c r="K10" s="305"/>
      <c r="L10" s="305"/>
      <c r="M10" s="305"/>
      <c r="N10" s="306"/>
    </row>
    <row r="11" spans="1:14" ht="14" x14ac:dyDescent="0.15">
      <c r="B11" s="307" t="s">
        <v>174</v>
      </c>
      <c r="C11" s="284">
        <v>4010</v>
      </c>
      <c r="D11" s="284">
        <v>4011</v>
      </c>
      <c r="E11" s="77">
        <v>17.5</v>
      </c>
      <c r="F11" s="77">
        <v>19</v>
      </c>
      <c r="G11" s="77">
        <v>19.5</v>
      </c>
      <c r="H11" s="77">
        <v>19.5</v>
      </c>
      <c r="I11" s="132">
        <v>20</v>
      </c>
      <c r="J11" s="309"/>
      <c r="K11" s="309" t="s">
        <v>20</v>
      </c>
      <c r="L11" s="310" t="s">
        <v>20</v>
      </c>
      <c r="M11" s="309" t="s">
        <v>20</v>
      </c>
      <c r="N11" s="311" t="s">
        <v>20</v>
      </c>
    </row>
    <row r="12" spans="1:14" ht="14" x14ac:dyDescent="0.15">
      <c r="B12" s="312" t="s">
        <v>175</v>
      </c>
      <c r="C12" s="227">
        <v>4010</v>
      </c>
      <c r="D12" s="227">
        <v>4012</v>
      </c>
      <c r="E12" s="45">
        <v>17.5</v>
      </c>
      <c r="F12" s="45">
        <v>19</v>
      </c>
      <c r="G12" s="45">
        <v>19.5</v>
      </c>
      <c r="H12" s="45">
        <v>19.5</v>
      </c>
      <c r="I12" s="247">
        <v>20</v>
      </c>
      <c r="J12" s="313"/>
      <c r="K12" s="313" t="s">
        <v>20</v>
      </c>
      <c r="L12" s="314" t="s">
        <v>20</v>
      </c>
      <c r="M12" s="313" t="s">
        <v>20</v>
      </c>
      <c r="N12" s="315" t="s">
        <v>20</v>
      </c>
    </row>
    <row r="13" spans="1:14" ht="12.75" customHeight="1" x14ac:dyDescent="0.15">
      <c r="B13" s="312" t="s">
        <v>176</v>
      </c>
      <c r="C13" s="227">
        <v>4010</v>
      </c>
      <c r="D13" s="227">
        <v>4013</v>
      </c>
      <c r="E13" s="45">
        <v>17.5</v>
      </c>
      <c r="F13" s="45">
        <v>19</v>
      </c>
      <c r="G13" s="45">
        <v>19.5</v>
      </c>
      <c r="H13" s="45">
        <v>19.5</v>
      </c>
      <c r="I13" s="247">
        <v>20</v>
      </c>
      <c r="J13" s="313"/>
      <c r="K13" s="313" t="s">
        <v>20</v>
      </c>
      <c r="L13" s="314" t="s">
        <v>20</v>
      </c>
      <c r="M13" s="313" t="s">
        <v>20</v>
      </c>
      <c r="N13" s="315" t="s">
        <v>20</v>
      </c>
    </row>
    <row r="14" spans="1:14" ht="14" x14ac:dyDescent="0.15">
      <c r="B14" s="312" t="s">
        <v>177</v>
      </c>
      <c r="C14" s="227">
        <v>4010</v>
      </c>
      <c r="D14" s="227">
        <v>4014</v>
      </c>
      <c r="E14" s="45">
        <v>17.5</v>
      </c>
      <c r="F14" s="45">
        <v>19</v>
      </c>
      <c r="G14" s="45">
        <v>19.5</v>
      </c>
      <c r="H14" s="45">
        <v>19.5</v>
      </c>
      <c r="I14" s="247">
        <v>20</v>
      </c>
      <c r="J14" s="313"/>
      <c r="K14" s="313" t="s">
        <v>20</v>
      </c>
      <c r="L14" s="314" t="s">
        <v>20</v>
      </c>
      <c r="M14" s="313" t="s">
        <v>20</v>
      </c>
      <c r="N14" s="315" t="s">
        <v>20</v>
      </c>
    </row>
    <row r="15" spans="1:14" ht="14" x14ac:dyDescent="0.15">
      <c r="B15" s="312" t="s">
        <v>178</v>
      </c>
      <c r="C15" s="227">
        <v>4000</v>
      </c>
      <c r="D15" s="227">
        <v>4001</v>
      </c>
      <c r="E15" s="45">
        <v>175</v>
      </c>
      <c r="F15" s="45">
        <v>190</v>
      </c>
      <c r="G15" s="45">
        <v>195</v>
      </c>
      <c r="H15" s="45">
        <v>195</v>
      </c>
      <c r="I15" s="200">
        <f>I14*10</f>
        <v>200</v>
      </c>
      <c r="J15" s="313"/>
      <c r="K15" s="313" t="s">
        <v>20</v>
      </c>
      <c r="L15" s="314" t="s">
        <v>20</v>
      </c>
      <c r="M15" s="313" t="s">
        <v>20</v>
      </c>
      <c r="N15" s="315" t="s">
        <v>20</v>
      </c>
    </row>
    <row r="16" spans="1:14" ht="14" x14ac:dyDescent="0.15">
      <c r="B16" s="312" t="s">
        <v>179</v>
      </c>
      <c r="C16" s="227">
        <v>4000</v>
      </c>
      <c r="D16" s="227">
        <v>4002</v>
      </c>
      <c r="E16" s="45">
        <v>175</v>
      </c>
      <c r="F16" s="45">
        <v>190</v>
      </c>
      <c r="G16" s="45">
        <v>195</v>
      </c>
      <c r="H16" s="45">
        <v>195</v>
      </c>
      <c r="I16" s="200">
        <v>200</v>
      </c>
      <c r="J16" s="313"/>
      <c r="K16" s="313" t="s">
        <v>20</v>
      </c>
      <c r="L16" s="314" t="s">
        <v>20</v>
      </c>
      <c r="M16" s="313" t="s">
        <v>20</v>
      </c>
      <c r="N16" s="315" t="s">
        <v>20</v>
      </c>
    </row>
    <row r="17" spans="2:15" ht="14" x14ac:dyDescent="0.15">
      <c r="B17" s="312" t="s">
        <v>180</v>
      </c>
      <c r="C17" s="227">
        <v>4000</v>
      </c>
      <c r="D17" s="227">
        <v>4003</v>
      </c>
      <c r="E17" s="45">
        <v>175</v>
      </c>
      <c r="F17" s="45">
        <v>190</v>
      </c>
      <c r="G17" s="45">
        <v>195</v>
      </c>
      <c r="H17" s="45">
        <v>195</v>
      </c>
      <c r="I17" s="200">
        <v>200</v>
      </c>
      <c r="J17" s="313"/>
      <c r="K17" s="313" t="s">
        <v>20</v>
      </c>
      <c r="L17" s="314" t="s">
        <v>20</v>
      </c>
      <c r="M17" s="313" t="s">
        <v>20</v>
      </c>
      <c r="N17" s="315" t="s">
        <v>20</v>
      </c>
    </row>
    <row r="18" spans="2:15" ht="15" thickBot="1" x14ac:dyDescent="0.2">
      <c r="B18" s="316" t="s">
        <v>181</v>
      </c>
      <c r="C18" s="242">
        <v>4000</v>
      </c>
      <c r="D18" s="242">
        <v>4004</v>
      </c>
      <c r="E18" s="95">
        <v>175</v>
      </c>
      <c r="F18" s="95">
        <v>190</v>
      </c>
      <c r="G18" s="95">
        <v>195</v>
      </c>
      <c r="H18" s="95">
        <v>195</v>
      </c>
      <c r="I18" s="67">
        <v>200</v>
      </c>
      <c r="J18" s="317"/>
      <c r="K18" s="317" t="s">
        <v>20</v>
      </c>
      <c r="L18" s="318" t="s">
        <v>20</v>
      </c>
      <c r="M18" s="317" t="s">
        <v>20</v>
      </c>
      <c r="N18" s="319" t="s">
        <v>20</v>
      </c>
    </row>
    <row r="19" spans="2:15" ht="14" thickBot="1" x14ac:dyDescent="0.2">
      <c r="B19" s="304"/>
      <c r="C19" s="305"/>
      <c r="D19" s="305"/>
      <c r="E19" s="305"/>
      <c r="F19" s="305"/>
      <c r="G19" s="305"/>
      <c r="H19" s="305"/>
      <c r="I19" s="305"/>
      <c r="J19" s="305"/>
      <c r="K19" s="305"/>
      <c r="L19" s="305"/>
      <c r="M19" s="305"/>
      <c r="N19" s="306"/>
    </row>
    <row r="20" spans="2:15" ht="14" x14ac:dyDescent="0.15">
      <c r="B20" s="320" t="s">
        <v>182</v>
      </c>
      <c r="C20" s="321">
        <v>600</v>
      </c>
      <c r="D20" s="321">
        <v>600</v>
      </c>
      <c r="E20" s="322">
        <v>666</v>
      </c>
      <c r="F20" s="322">
        <v>704.4</v>
      </c>
      <c r="G20" s="322">
        <v>720</v>
      </c>
      <c r="H20" s="58">
        <v>726.6</v>
      </c>
      <c r="I20" s="323">
        <v>742.2</v>
      </c>
      <c r="J20" s="324"/>
      <c r="K20" s="325" t="s">
        <v>21</v>
      </c>
      <c r="L20" s="325" t="s">
        <v>21</v>
      </c>
      <c r="M20" s="324" t="s">
        <v>21</v>
      </c>
      <c r="N20" s="326" t="s">
        <v>21</v>
      </c>
    </row>
    <row r="21" spans="2:15" ht="14" x14ac:dyDescent="0.15">
      <c r="B21" s="290" t="s">
        <v>183</v>
      </c>
      <c r="C21" s="291">
        <v>7</v>
      </c>
      <c r="D21" s="291">
        <v>7</v>
      </c>
      <c r="E21" s="327">
        <v>400.8</v>
      </c>
      <c r="F21" s="327">
        <v>423.6</v>
      </c>
      <c r="G21" s="327">
        <v>433.2</v>
      </c>
      <c r="H21" s="198">
        <v>436.8</v>
      </c>
      <c r="I21" s="200">
        <v>446.40000000000003</v>
      </c>
      <c r="J21" s="328"/>
      <c r="K21" s="329" t="s">
        <v>20</v>
      </c>
      <c r="L21" s="330" t="s">
        <v>21</v>
      </c>
      <c r="M21" s="329" t="s">
        <v>21</v>
      </c>
      <c r="N21" s="331" t="s">
        <v>21</v>
      </c>
    </row>
    <row r="22" spans="2:15" x14ac:dyDescent="0.15">
      <c r="B22" s="332" t="s">
        <v>184</v>
      </c>
      <c r="C22" s="227">
        <v>453</v>
      </c>
      <c r="D22" s="227">
        <v>453</v>
      </c>
      <c r="E22" s="327">
        <v>9.5</v>
      </c>
      <c r="F22" s="327">
        <v>9.5</v>
      </c>
      <c r="G22" s="327">
        <v>10</v>
      </c>
      <c r="H22" s="198">
        <v>10</v>
      </c>
      <c r="I22" s="200">
        <v>10</v>
      </c>
      <c r="J22" s="329"/>
      <c r="K22" s="329" t="s">
        <v>20</v>
      </c>
      <c r="L22" s="330" t="s">
        <v>21</v>
      </c>
      <c r="M22" s="329" t="s">
        <v>21</v>
      </c>
      <c r="N22" s="331" t="s">
        <v>21</v>
      </c>
    </row>
    <row r="23" spans="2:15" x14ac:dyDescent="0.15">
      <c r="B23" s="332" t="s">
        <v>185</v>
      </c>
      <c r="C23" s="227">
        <v>440</v>
      </c>
      <c r="D23" s="227">
        <v>440</v>
      </c>
      <c r="E23" s="327">
        <v>7.5</v>
      </c>
      <c r="F23" s="327">
        <v>8</v>
      </c>
      <c r="G23" s="327">
        <v>8.1999999999999993</v>
      </c>
      <c r="H23" s="198">
        <v>8.4499999999999993</v>
      </c>
      <c r="I23" s="200">
        <v>8.6300000000000008</v>
      </c>
      <c r="J23" s="329"/>
      <c r="K23" s="329" t="s">
        <v>20</v>
      </c>
      <c r="L23" s="330" t="s">
        <v>21</v>
      </c>
      <c r="M23" s="329" t="s">
        <v>21</v>
      </c>
      <c r="N23" s="331" t="s">
        <v>21</v>
      </c>
    </row>
    <row r="24" spans="2:15" x14ac:dyDescent="0.15">
      <c r="B24" s="332" t="s">
        <v>186</v>
      </c>
      <c r="C24" s="227">
        <v>443</v>
      </c>
      <c r="D24" s="227">
        <v>443</v>
      </c>
      <c r="E24" s="327">
        <v>7.5</v>
      </c>
      <c r="F24" s="327">
        <v>8</v>
      </c>
      <c r="G24" s="327">
        <v>8.1999999999999993</v>
      </c>
      <c r="H24" s="198">
        <v>8.4499999999999993</v>
      </c>
      <c r="I24" s="200">
        <v>8.6300000000000008</v>
      </c>
      <c r="J24" s="329"/>
      <c r="K24" s="329" t="s">
        <v>20</v>
      </c>
      <c r="L24" s="330" t="s">
        <v>21</v>
      </c>
      <c r="M24" s="329" t="s">
        <v>21</v>
      </c>
      <c r="N24" s="331" t="s">
        <v>21</v>
      </c>
    </row>
    <row r="25" spans="2:15" x14ac:dyDescent="0.15">
      <c r="B25" s="332" t="s">
        <v>187</v>
      </c>
      <c r="C25" s="227">
        <v>440</v>
      </c>
      <c r="D25" s="227">
        <v>440</v>
      </c>
      <c r="E25" s="327"/>
      <c r="F25" s="327"/>
      <c r="G25" s="327">
        <v>62</v>
      </c>
      <c r="H25" s="198">
        <v>63</v>
      </c>
      <c r="I25" s="200"/>
      <c r="J25" s="329"/>
      <c r="K25" s="329" t="s">
        <v>20</v>
      </c>
      <c r="L25" s="330" t="s">
        <v>21</v>
      </c>
      <c r="M25" s="329" t="s">
        <v>21</v>
      </c>
      <c r="N25" s="331" t="s">
        <v>21</v>
      </c>
    </row>
    <row r="26" spans="2:15" ht="14" thickBot="1" x14ac:dyDescent="0.2">
      <c r="B26" s="332" t="s">
        <v>188</v>
      </c>
      <c r="C26" s="227">
        <v>443</v>
      </c>
      <c r="D26" s="227">
        <v>443</v>
      </c>
      <c r="E26" s="327"/>
      <c r="F26" s="327"/>
      <c r="G26" s="327">
        <v>42</v>
      </c>
      <c r="H26" s="198">
        <v>43</v>
      </c>
      <c r="I26" s="200"/>
      <c r="J26" s="329"/>
      <c r="K26" s="329" t="s">
        <v>20</v>
      </c>
      <c r="L26" s="330" t="s">
        <v>21</v>
      </c>
      <c r="M26" s="329" t="s">
        <v>21</v>
      </c>
      <c r="N26" s="331" t="s">
        <v>21</v>
      </c>
    </row>
    <row r="27" spans="2:15" ht="14" thickBot="1" x14ac:dyDescent="0.2">
      <c r="B27" s="332" t="s">
        <v>189</v>
      </c>
      <c r="C27" s="227">
        <v>610</v>
      </c>
      <c r="D27" s="227">
        <v>610</v>
      </c>
      <c r="E27" s="327">
        <v>11</v>
      </c>
      <c r="F27" s="327">
        <v>11.5</v>
      </c>
      <c r="G27" s="327">
        <v>12</v>
      </c>
      <c r="H27" s="198">
        <v>12</v>
      </c>
      <c r="I27" s="200">
        <v>12</v>
      </c>
      <c r="J27" s="329"/>
      <c r="K27" s="325" t="s">
        <v>21</v>
      </c>
      <c r="L27" s="330" t="s">
        <v>21</v>
      </c>
      <c r="M27" s="329" t="s">
        <v>21</v>
      </c>
      <c r="N27" s="331" t="s">
        <v>21</v>
      </c>
    </row>
    <row r="28" spans="2:15" ht="14" thickBot="1" x14ac:dyDescent="0.2">
      <c r="B28" s="333" t="s">
        <v>190</v>
      </c>
      <c r="C28" s="242">
        <v>601</v>
      </c>
      <c r="D28" s="242">
        <v>601</v>
      </c>
      <c r="E28" s="334">
        <v>132</v>
      </c>
      <c r="F28" s="334">
        <v>138</v>
      </c>
      <c r="G28" s="334">
        <v>144</v>
      </c>
      <c r="H28" s="65">
        <v>144</v>
      </c>
      <c r="I28" s="67">
        <f>I27*12</f>
        <v>144</v>
      </c>
      <c r="J28" s="335"/>
      <c r="K28" s="325" t="s">
        <v>21</v>
      </c>
      <c r="L28" s="336" t="s">
        <v>21</v>
      </c>
      <c r="M28" s="335" t="s">
        <v>21</v>
      </c>
      <c r="N28" s="337" t="s">
        <v>21</v>
      </c>
      <c r="O28" s="338"/>
    </row>
    <row r="29" spans="2:15" ht="14" thickBot="1" x14ac:dyDescent="0.2">
      <c r="B29" s="339"/>
      <c r="C29" s="340"/>
      <c r="D29" s="340"/>
      <c r="E29" s="340"/>
      <c r="F29" s="340"/>
      <c r="G29" s="340"/>
      <c r="H29" s="340"/>
      <c r="I29" s="340"/>
      <c r="J29" s="340"/>
      <c r="K29" s="340"/>
      <c r="L29" s="340"/>
      <c r="M29" s="340"/>
      <c r="N29" s="341"/>
    </row>
    <row r="30" spans="2:15" x14ac:dyDescent="0.15">
      <c r="B30" s="342" t="s">
        <v>191</v>
      </c>
      <c r="C30" s="343">
        <v>611</v>
      </c>
      <c r="D30" s="343">
        <v>611</v>
      </c>
      <c r="E30" s="344">
        <v>509</v>
      </c>
      <c r="F30" s="344">
        <v>538</v>
      </c>
      <c r="G30" s="344">
        <v>550</v>
      </c>
      <c r="H30" s="345">
        <v>555</v>
      </c>
      <c r="I30" s="346">
        <v>567</v>
      </c>
      <c r="J30" s="347"/>
      <c r="K30" s="347" t="s">
        <v>20</v>
      </c>
      <c r="L30" s="325" t="s">
        <v>21</v>
      </c>
      <c r="M30" s="347" t="s">
        <v>21</v>
      </c>
      <c r="N30" s="348" t="s">
        <v>21</v>
      </c>
    </row>
    <row r="31" spans="2:15" x14ac:dyDescent="0.15">
      <c r="B31" s="349" t="s">
        <v>192</v>
      </c>
      <c r="C31" s="350">
        <v>611</v>
      </c>
      <c r="D31" s="350">
        <v>611</v>
      </c>
      <c r="E31" s="351">
        <v>796</v>
      </c>
      <c r="F31" s="351">
        <v>842</v>
      </c>
      <c r="G31" s="351">
        <v>860</v>
      </c>
      <c r="H31" s="352">
        <v>868</v>
      </c>
      <c r="I31" s="353">
        <v>887</v>
      </c>
      <c r="J31" s="354"/>
      <c r="K31" s="354" t="s">
        <v>20</v>
      </c>
      <c r="L31" s="330" t="s">
        <v>21</v>
      </c>
      <c r="M31" s="354" t="s">
        <v>21</v>
      </c>
      <c r="N31" s="355" t="s">
        <v>21</v>
      </c>
    </row>
    <row r="32" spans="2:15" ht="14" thickBot="1" x14ac:dyDescent="0.2">
      <c r="B32" s="356" t="s">
        <v>193</v>
      </c>
      <c r="C32" s="357">
        <v>611</v>
      </c>
      <c r="D32" s="357">
        <v>611</v>
      </c>
      <c r="E32" s="358">
        <v>1207</v>
      </c>
      <c r="F32" s="358">
        <v>1276</v>
      </c>
      <c r="G32" s="358">
        <v>1305</v>
      </c>
      <c r="H32" s="359">
        <v>1317</v>
      </c>
      <c r="I32" s="360">
        <v>1345</v>
      </c>
      <c r="J32" s="361"/>
      <c r="K32" s="361" t="s">
        <v>20</v>
      </c>
      <c r="L32" s="336" t="s">
        <v>21</v>
      </c>
      <c r="M32" s="361" t="s">
        <v>21</v>
      </c>
      <c r="N32" s="362" t="s">
        <v>21</v>
      </c>
      <c r="O32" s="363"/>
    </row>
    <row r="33" spans="2:15" ht="14" thickBot="1" x14ac:dyDescent="0.2">
      <c r="B33" s="364"/>
      <c r="C33" s="365"/>
      <c r="D33" s="365"/>
      <c r="E33" s="365"/>
      <c r="F33" s="365"/>
      <c r="G33" s="365"/>
      <c r="H33" s="365"/>
      <c r="I33" s="365"/>
      <c r="J33" s="365"/>
      <c r="K33" s="365"/>
      <c r="L33" s="365"/>
      <c r="M33" s="365"/>
      <c r="N33" s="366"/>
    </row>
    <row r="34" spans="2:15" ht="14" thickBot="1" x14ac:dyDescent="0.2">
      <c r="B34" s="367" t="s">
        <v>194</v>
      </c>
      <c r="C34" s="284">
        <v>7830</v>
      </c>
      <c r="D34" s="284">
        <v>7833</v>
      </c>
      <c r="E34" s="368">
        <v>280.8</v>
      </c>
      <c r="F34" s="368">
        <v>296.95</v>
      </c>
      <c r="G34" s="368">
        <v>303.55</v>
      </c>
      <c r="H34" s="77">
        <v>306.35000000000002</v>
      </c>
      <c r="I34" s="132">
        <v>312.8</v>
      </c>
      <c r="J34" s="324"/>
      <c r="K34" s="324" t="s">
        <v>20</v>
      </c>
      <c r="L34" s="324" t="s">
        <v>20</v>
      </c>
      <c r="M34" s="324" t="s">
        <v>20</v>
      </c>
      <c r="N34" s="326" t="s">
        <v>20</v>
      </c>
    </row>
    <row r="35" spans="2:15" ht="14" thickBot="1" x14ac:dyDescent="0.2">
      <c r="B35" s="86" t="s">
        <v>195</v>
      </c>
      <c r="C35" s="284">
        <v>7830</v>
      </c>
      <c r="D35" s="227">
        <v>7831</v>
      </c>
      <c r="E35" s="369">
        <v>185.35</v>
      </c>
      <c r="F35" s="369">
        <v>196</v>
      </c>
      <c r="G35" s="369">
        <v>200.35</v>
      </c>
      <c r="H35" s="45">
        <v>202.2</v>
      </c>
      <c r="I35" s="247">
        <v>206.45000000000002</v>
      </c>
      <c r="J35" s="329"/>
      <c r="K35" s="329" t="s">
        <v>20</v>
      </c>
      <c r="L35" s="329" t="s">
        <v>20</v>
      </c>
      <c r="M35" s="329" t="s">
        <v>20</v>
      </c>
      <c r="N35" s="331" t="s">
        <v>20</v>
      </c>
    </row>
    <row r="36" spans="2:15" ht="14" thickBot="1" x14ac:dyDescent="0.2">
      <c r="B36" s="86" t="s">
        <v>196</v>
      </c>
      <c r="C36" s="284">
        <v>7830</v>
      </c>
      <c r="D36" s="227">
        <v>7832</v>
      </c>
      <c r="E36" s="369">
        <v>185.35</v>
      </c>
      <c r="F36" s="369">
        <v>196</v>
      </c>
      <c r="G36" s="369">
        <v>200.35</v>
      </c>
      <c r="H36" s="45">
        <v>202.2</v>
      </c>
      <c r="I36" s="247">
        <v>206.45000000000002</v>
      </c>
      <c r="J36" s="329"/>
      <c r="K36" s="329" t="s">
        <v>20</v>
      </c>
      <c r="L36" s="329" t="s">
        <v>20</v>
      </c>
      <c r="M36" s="329" t="s">
        <v>20</v>
      </c>
      <c r="N36" s="331" t="s">
        <v>20</v>
      </c>
      <c r="O36" s="363"/>
    </row>
    <row r="37" spans="2:15" x14ac:dyDescent="0.15">
      <c r="B37" s="86" t="s">
        <v>197</v>
      </c>
      <c r="C37" s="284">
        <v>7830</v>
      </c>
      <c r="D37" s="227">
        <v>7834</v>
      </c>
      <c r="E37" s="369">
        <v>185.35</v>
      </c>
      <c r="F37" s="369">
        <v>196</v>
      </c>
      <c r="G37" s="369">
        <v>200.35</v>
      </c>
      <c r="H37" s="45">
        <v>202.2</v>
      </c>
      <c r="I37" s="247">
        <v>206.45000000000002</v>
      </c>
      <c r="J37" s="329"/>
      <c r="K37" s="329" t="s">
        <v>20</v>
      </c>
      <c r="L37" s="329" t="s">
        <v>20</v>
      </c>
      <c r="M37" s="329" t="s">
        <v>20</v>
      </c>
      <c r="N37" s="331" t="s">
        <v>20</v>
      </c>
    </row>
    <row r="38" spans="2:15" x14ac:dyDescent="0.15">
      <c r="B38" s="86" t="s">
        <v>198</v>
      </c>
      <c r="C38" s="227">
        <v>7820</v>
      </c>
      <c r="D38" s="227">
        <v>7823</v>
      </c>
      <c r="E38" s="369">
        <v>2808</v>
      </c>
      <c r="F38" s="369">
        <v>2969.5</v>
      </c>
      <c r="G38" s="369">
        <v>3035.5</v>
      </c>
      <c r="H38" s="45">
        <v>3063.5</v>
      </c>
      <c r="I38" s="247">
        <v>3128</v>
      </c>
      <c r="J38" s="329"/>
      <c r="K38" s="329" t="s">
        <v>20</v>
      </c>
      <c r="L38" s="329" t="s">
        <v>20</v>
      </c>
      <c r="M38" s="329" t="s">
        <v>20</v>
      </c>
      <c r="N38" s="331" t="s">
        <v>20</v>
      </c>
    </row>
    <row r="39" spans="2:15" x14ac:dyDescent="0.15">
      <c r="B39" s="86" t="s">
        <v>199</v>
      </c>
      <c r="C39" s="227">
        <v>7820</v>
      </c>
      <c r="D39" s="227">
        <v>7821</v>
      </c>
      <c r="E39" s="369">
        <v>1853.5</v>
      </c>
      <c r="F39" s="369">
        <v>1960</v>
      </c>
      <c r="G39" s="369">
        <v>2003.5</v>
      </c>
      <c r="H39" s="45">
        <v>2022</v>
      </c>
      <c r="I39" s="247">
        <v>2064.5</v>
      </c>
      <c r="J39" s="329"/>
      <c r="K39" s="329" t="s">
        <v>20</v>
      </c>
      <c r="L39" s="329" t="s">
        <v>20</v>
      </c>
      <c r="M39" s="329" t="s">
        <v>20</v>
      </c>
      <c r="N39" s="331" t="s">
        <v>20</v>
      </c>
    </row>
    <row r="40" spans="2:15" x14ac:dyDescent="0.15">
      <c r="B40" s="86" t="s">
        <v>200</v>
      </c>
      <c r="C40" s="227">
        <v>7820</v>
      </c>
      <c r="D40" s="227">
        <v>7822</v>
      </c>
      <c r="E40" s="369">
        <v>1853.5</v>
      </c>
      <c r="F40" s="369">
        <v>1960</v>
      </c>
      <c r="G40" s="369">
        <v>2003.5</v>
      </c>
      <c r="H40" s="45">
        <v>2022</v>
      </c>
      <c r="I40" s="247">
        <v>2064.5</v>
      </c>
      <c r="J40" s="329"/>
      <c r="K40" s="329" t="s">
        <v>20</v>
      </c>
      <c r="L40" s="329" t="s">
        <v>20</v>
      </c>
      <c r="M40" s="329" t="s">
        <v>20</v>
      </c>
      <c r="N40" s="331" t="s">
        <v>20</v>
      </c>
    </row>
    <row r="41" spans="2:15" x14ac:dyDescent="0.15">
      <c r="B41" s="86" t="s">
        <v>201</v>
      </c>
      <c r="C41" s="227">
        <v>7820</v>
      </c>
      <c r="D41" s="227">
        <v>7824</v>
      </c>
      <c r="E41" s="369">
        <v>1853.5</v>
      </c>
      <c r="F41" s="369">
        <v>1960</v>
      </c>
      <c r="G41" s="369">
        <v>2003.5</v>
      </c>
      <c r="H41" s="45">
        <v>2022</v>
      </c>
      <c r="I41" s="247">
        <v>2064.5</v>
      </c>
      <c r="J41" s="329"/>
      <c r="K41" s="329" t="s">
        <v>20</v>
      </c>
      <c r="L41" s="329" t="s">
        <v>20</v>
      </c>
      <c r="M41" s="329" t="s">
        <v>20</v>
      </c>
      <c r="N41" s="331" t="s">
        <v>20</v>
      </c>
    </row>
    <row r="42" spans="2:15" x14ac:dyDescent="0.15">
      <c r="B42" s="86" t="s">
        <v>202</v>
      </c>
      <c r="C42" s="227">
        <v>7835</v>
      </c>
      <c r="D42" s="227">
        <v>7838</v>
      </c>
      <c r="E42" s="369">
        <v>1367.8</v>
      </c>
      <c r="F42" s="369">
        <v>2969.5</v>
      </c>
      <c r="G42" s="369">
        <v>3035.5</v>
      </c>
      <c r="H42" s="45">
        <f>H38</f>
        <v>3063.5</v>
      </c>
      <c r="I42" s="247">
        <v>3128</v>
      </c>
      <c r="J42" s="329"/>
      <c r="K42" s="329" t="s">
        <v>20</v>
      </c>
      <c r="L42" s="329" t="s">
        <v>21</v>
      </c>
      <c r="M42" s="329" t="s">
        <v>21</v>
      </c>
      <c r="N42" s="331" t="s">
        <v>21</v>
      </c>
    </row>
    <row r="43" spans="2:15" x14ac:dyDescent="0.15">
      <c r="B43" s="86" t="s">
        <v>203</v>
      </c>
      <c r="C43" s="227">
        <v>7835</v>
      </c>
      <c r="D43" s="227">
        <v>7836</v>
      </c>
      <c r="E43" s="369">
        <v>1367.8</v>
      </c>
      <c r="F43" s="369">
        <v>1960</v>
      </c>
      <c r="G43" s="369">
        <v>2003.5</v>
      </c>
      <c r="H43" s="45">
        <f>H41</f>
        <v>2022</v>
      </c>
      <c r="I43" s="247">
        <v>2064.5</v>
      </c>
      <c r="J43" s="329"/>
      <c r="K43" s="329" t="s">
        <v>20</v>
      </c>
      <c r="L43" s="329" t="s">
        <v>21</v>
      </c>
      <c r="M43" s="329" t="s">
        <v>21</v>
      </c>
      <c r="N43" s="331" t="s">
        <v>21</v>
      </c>
    </row>
    <row r="44" spans="2:15" x14ac:dyDescent="0.15">
      <c r="B44" s="86" t="s">
        <v>204</v>
      </c>
      <c r="C44" s="227">
        <v>7835</v>
      </c>
      <c r="D44" s="227">
        <v>7837</v>
      </c>
      <c r="E44" s="369">
        <v>1367.8</v>
      </c>
      <c r="F44" s="369">
        <v>1960</v>
      </c>
      <c r="G44" s="369">
        <v>2003.5</v>
      </c>
      <c r="H44" s="45">
        <v>2022</v>
      </c>
      <c r="I44" s="247">
        <v>2064.5</v>
      </c>
      <c r="J44" s="329"/>
      <c r="K44" s="329" t="s">
        <v>20</v>
      </c>
      <c r="L44" s="329" t="s">
        <v>21</v>
      </c>
      <c r="M44" s="329" t="s">
        <v>21</v>
      </c>
      <c r="N44" s="331" t="s">
        <v>21</v>
      </c>
      <c r="O44" s="363"/>
    </row>
    <row r="45" spans="2:15" x14ac:dyDescent="0.15">
      <c r="B45" s="86" t="s">
        <v>205</v>
      </c>
      <c r="C45" s="227">
        <v>7835</v>
      </c>
      <c r="D45" s="227">
        <v>7839</v>
      </c>
      <c r="E45" s="369">
        <v>1367.8</v>
      </c>
      <c r="F45" s="369">
        <v>1960</v>
      </c>
      <c r="G45" s="369">
        <v>2003.5</v>
      </c>
      <c r="H45" s="45">
        <f t="shared" ref="H45" si="0">H43</f>
        <v>2022</v>
      </c>
      <c r="I45" s="247">
        <v>2064.5</v>
      </c>
      <c r="J45" s="329"/>
      <c r="K45" s="329" t="s">
        <v>20</v>
      </c>
      <c r="L45" s="329" t="s">
        <v>21</v>
      </c>
      <c r="M45" s="329" t="s">
        <v>21</v>
      </c>
      <c r="N45" s="331" t="s">
        <v>21</v>
      </c>
      <c r="O45" s="363"/>
    </row>
    <row r="46" spans="2:15" ht="14" thickBot="1" x14ac:dyDescent="0.2">
      <c r="B46" s="93" t="s">
        <v>206</v>
      </c>
      <c r="C46" s="242">
        <v>7825</v>
      </c>
      <c r="D46" s="242">
        <v>7825</v>
      </c>
      <c r="E46" s="370">
        <v>1367.8</v>
      </c>
      <c r="F46" s="370">
        <v>1446.5</v>
      </c>
      <c r="G46" s="370">
        <v>1478.7</v>
      </c>
      <c r="H46" s="95">
        <v>1492.2</v>
      </c>
      <c r="I46" s="122">
        <v>1523.8000000000002</v>
      </c>
      <c r="J46" s="335"/>
      <c r="K46" s="335" t="s">
        <v>20</v>
      </c>
      <c r="L46" s="335" t="s">
        <v>21</v>
      </c>
      <c r="M46" s="335" t="s">
        <v>20</v>
      </c>
      <c r="N46" s="337" t="s">
        <v>21</v>
      </c>
    </row>
    <row r="47" spans="2:15" ht="14" thickBot="1" x14ac:dyDescent="0.2">
      <c r="B47" s="339"/>
      <c r="C47" s="340"/>
      <c r="D47" s="340"/>
      <c r="E47" s="340"/>
      <c r="F47" s="340"/>
      <c r="G47" s="340"/>
      <c r="H47" s="340"/>
      <c r="I47" s="340"/>
      <c r="J47" s="340"/>
      <c r="K47" s="340"/>
      <c r="L47" s="340"/>
      <c r="M47" s="340"/>
      <c r="N47" s="341"/>
    </row>
    <row r="48" spans="2:15" x14ac:dyDescent="0.15">
      <c r="B48" s="367" t="s">
        <v>207</v>
      </c>
      <c r="C48" s="284">
        <v>2010</v>
      </c>
      <c r="D48" s="284">
        <v>2011</v>
      </c>
      <c r="E48" s="77">
        <v>0</v>
      </c>
      <c r="F48" s="77">
        <v>0</v>
      </c>
      <c r="G48" s="77">
        <v>0</v>
      </c>
      <c r="H48" s="77">
        <v>0</v>
      </c>
      <c r="I48" s="132">
        <v>0</v>
      </c>
      <c r="J48" s="324"/>
      <c r="K48" s="324" t="s">
        <v>20</v>
      </c>
      <c r="L48" s="371" t="s">
        <v>20</v>
      </c>
      <c r="M48" s="324" t="s">
        <v>21</v>
      </c>
      <c r="N48" s="326" t="s">
        <v>21</v>
      </c>
    </row>
    <row r="49" spans="2:14" x14ac:dyDescent="0.15">
      <c r="B49" s="86" t="s">
        <v>208</v>
      </c>
      <c r="C49" s="227">
        <v>2010</v>
      </c>
      <c r="D49" s="227">
        <v>2012</v>
      </c>
      <c r="E49" s="45">
        <v>0</v>
      </c>
      <c r="F49" s="45">
        <v>0</v>
      </c>
      <c r="G49" s="45">
        <v>0</v>
      </c>
      <c r="H49" s="45">
        <v>0</v>
      </c>
      <c r="I49" s="247">
        <v>0</v>
      </c>
      <c r="J49" s="329"/>
      <c r="K49" s="329" t="s">
        <v>20</v>
      </c>
      <c r="L49" s="372" t="s">
        <v>20</v>
      </c>
      <c r="M49" s="329" t="s">
        <v>21</v>
      </c>
      <c r="N49" s="331" t="s">
        <v>21</v>
      </c>
    </row>
    <row r="50" spans="2:14" x14ac:dyDescent="0.15">
      <c r="B50" s="86" t="s">
        <v>209</v>
      </c>
      <c r="C50" s="227">
        <v>2010</v>
      </c>
      <c r="D50" s="227">
        <v>2013</v>
      </c>
      <c r="E50" s="45">
        <v>0</v>
      </c>
      <c r="F50" s="45">
        <v>0</v>
      </c>
      <c r="G50" s="45">
        <v>0</v>
      </c>
      <c r="H50" s="45">
        <v>0</v>
      </c>
      <c r="I50" s="247">
        <v>0</v>
      </c>
      <c r="J50" s="329"/>
      <c r="K50" s="329" t="s">
        <v>20</v>
      </c>
      <c r="L50" s="372" t="s">
        <v>20</v>
      </c>
      <c r="M50" s="329" t="s">
        <v>21</v>
      </c>
      <c r="N50" s="331" t="s">
        <v>21</v>
      </c>
    </row>
    <row r="51" spans="2:14" ht="14" thickBot="1" x14ac:dyDescent="0.2">
      <c r="B51" s="93" t="s">
        <v>210</v>
      </c>
      <c r="C51" s="242">
        <v>2010</v>
      </c>
      <c r="D51" s="242">
        <v>2014</v>
      </c>
      <c r="E51" s="95">
        <v>0</v>
      </c>
      <c r="F51" s="95">
        <v>0</v>
      </c>
      <c r="G51" s="95">
        <v>0</v>
      </c>
      <c r="H51" s="95">
        <v>0</v>
      </c>
      <c r="I51" s="122">
        <v>0</v>
      </c>
      <c r="J51" s="335"/>
      <c r="K51" s="335" t="s">
        <v>20</v>
      </c>
      <c r="L51" s="373" t="s">
        <v>20</v>
      </c>
      <c r="M51" s="335" t="s">
        <v>21</v>
      </c>
      <c r="N51" s="337" t="s">
        <v>21</v>
      </c>
    </row>
    <row r="52" spans="2:14" x14ac:dyDescent="0.15">
      <c r="L52" s="374"/>
    </row>
    <row r="53" spans="2:14" x14ac:dyDescent="0.15">
      <c r="L53" s="374"/>
    </row>
    <row r="54" spans="2:14" x14ac:dyDescent="0.15">
      <c r="L54" s="374"/>
    </row>
    <row r="55" spans="2:14" x14ac:dyDescent="0.15">
      <c r="L55" s="374"/>
    </row>
    <row r="56" spans="2:14" x14ac:dyDescent="0.15">
      <c r="L56" s="375"/>
    </row>
    <row r="57" spans="2:14" x14ac:dyDescent="0.15">
      <c r="L57" s="5"/>
    </row>
    <row r="58" spans="2:14" x14ac:dyDescent="0.15">
      <c r="L58" s="376"/>
    </row>
    <row r="59" spans="2:14" x14ac:dyDescent="0.15">
      <c r="L59" s="376"/>
    </row>
    <row r="60" spans="2:14" x14ac:dyDescent="0.15">
      <c r="L60" s="376"/>
    </row>
    <row r="61" spans="2:14" x14ac:dyDescent="0.15">
      <c r="L61" s="376"/>
    </row>
    <row r="62" spans="2:14" x14ac:dyDescent="0.15">
      <c r="L62" s="376"/>
    </row>
    <row r="63" spans="2:14" x14ac:dyDescent="0.15">
      <c r="L63" s="376"/>
    </row>
    <row r="64" spans="2:14" x14ac:dyDescent="0.15">
      <c r="L64" s="376"/>
    </row>
    <row r="65" spans="12:12" x14ac:dyDescent="0.15">
      <c r="L65" s="376"/>
    </row>
    <row r="66" spans="12:12" x14ac:dyDescent="0.15">
      <c r="L66" s="376"/>
    </row>
    <row r="67" spans="12:12" x14ac:dyDescent="0.15">
      <c r="L67" s="5"/>
    </row>
    <row r="68" spans="12:12" x14ac:dyDescent="0.15">
      <c r="L68" s="5"/>
    </row>
    <row r="69" spans="12:12" x14ac:dyDescent="0.15">
      <c r="L69" s="5"/>
    </row>
    <row r="70" spans="12:12" x14ac:dyDescent="0.15">
      <c r="L70" s="5"/>
    </row>
    <row r="71" spans="12:12" x14ac:dyDescent="0.15">
      <c r="L71" s="5"/>
    </row>
    <row r="72" spans="12:12" x14ac:dyDescent="0.15">
      <c r="L72" s="376"/>
    </row>
    <row r="73" spans="12:12" x14ac:dyDescent="0.15">
      <c r="L73" s="5"/>
    </row>
    <row r="74" spans="12:12" x14ac:dyDescent="0.15">
      <c r="L74" s="375"/>
    </row>
    <row r="75" spans="12:12" x14ac:dyDescent="0.15">
      <c r="L75" s="5"/>
    </row>
    <row r="76" spans="12:12" x14ac:dyDescent="0.15">
      <c r="L76" s="375"/>
    </row>
    <row r="77" spans="12:12" x14ac:dyDescent="0.15">
      <c r="L77" s="5"/>
    </row>
    <row r="78" spans="12:12" x14ac:dyDescent="0.15">
      <c r="L78" s="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6C6EF-6CCB-244B-ADC8-C8738FF43573}">
  <dimension ref="B1:W73"/>
  <sheetViews>
    <sheetView topLeftCell="A31" workbookViewId="0">
      <selection activeCell="J4" sqref="J4"/>
    </sheetView>
  </sheetViews>
  <sheetFormatPr baseColWidth="10" defaultColWidth="9.1640625" defaultRowHeight="13" x14ac:dyDescent="0.15"/>
  <cols>
    <col min="1" max="1" width="2.83203125" style="1" customWidth="1"/>
    <col min="2" max="2" width="56" style="1" customWidth="1"/>
    <col min="3" max="3" width="11.5" style="1" bestFit="1" customWidth="1"/>
    <col min="4" max="4" width="16.5" style="1" bestFit="1" customWidth="1"/>
    <col min="5" max="5" width="11.33203125" style="2" hidden="1" customWidth="1"/>
    <col min="6" max="6" width="11.83203125" style="2" hidden="1" customWidth="1"/>
    <col min="7" max="7" width="11.33203125" style="2" hidden="1" customWidth="1"/>
    <col min="8" max="8" width="11.33203125" style="3" hidden="1" customWidth="1"/>
    <col min="9" max="9" width="11.33203125" style="3" customWidth="1"/>
    <col min="10" max="10" width="11.33203125" style="4" customWidth="1"/>
    <col min="11" max="11" width="25" style="4" customWidth="1"/>
    <col min="12" max="12" width="5.6640625" style="5" customWidth="1"/>
    <col min="13" max="13" width="10.6640625" style="1" customWidth="1"/>
    <col min="14" max="14" width="13" style="1" customWidth="1"/>
    <col min="15" max="15" width="10.6640625" style="1" customWidth="1"/>
    <col min="16" max="16" width="10.1640625" style="1" customWidth="1"/>
    <col min="17" max="17" width="2.1640625" style="1" customWidth="1"/>
    <col min="18" max="18" width="15.1640625" style="1" customWidth="1"/>
    <col min="19" max="19" width="21.6640625" style="1" customWidth="1"/>
    <col min="20" max="20" width="14.83203125" style="1" customWidth="1"/>
    <col min="21" max="21" width="15.6640625" style="1" bestFit="1" customWidth="1"/>
    <col min="22" max="22" width="16.6640625" style="1" bestFit="1" customWidth="1"/>
    <col min="23" max="23" width="29.1640625" style="1" customWidth="1"/>
    <col min="24" max="24" width="12.6640625" style="1" customWidth="1"/>
    <col min="25" max="16384" width="9.1640625" style="1"/>
  </cols>
  <sheetData>
    <row r="1" spans="2:22" ht="14" thickBot="1" x14ac:dyDescent="0.2">
      <c r="J1" s="4" t="s">
        <v>0</v>
      </c>
    </row>
    <row r="2" spans="2:22" ht="14" thickBot="1" x14ac:dyDescent="0.2">
      <c r="B2" s="6" t="s">
        <v>1</v>
      </c>
      <c r="C2" s="7"/>
      <c r="D2" s="7"/>
      <c r="E2" s="7"/>
      <c r="F2" s="8"/>
      <c r="G2" s="8"/>
      <c r="H2" s="7"/>
      <c r="I2" s="7"/>
      <c r="J2" s="9"/>
      <c r="K2" s="9"/>
      <c r="L2" s="10"/>
      <c r="M2" s="11"/>
      <c r="N2" s="11"/>
      <c r="O2" s="11"/>
      <c r="P2" s="12"/>
      <c r="R2" s="1114" t="s">
        <v>2</v>
      </c>
      <c r="S2" s="1114"/>
      <c r="T2" s="1114"/>
      <c r="U2" s="1114"/>
      <c r="V2" s="1114"/>
    </row>
    <row r="3" spans="2:22" ht="43" thickBot="1" x14ac:dyDescent="0.2">
      <c r="B3" s="13" t="s">
        <v>3</v>
      </c>
      <c r="C3" s="14" t="s">
        <v>4</v>
      </c>
      <c r="D3" s="14" t="s">
        <v>5</v>
      </c>
      <c r="E3" s="15">
        <v>2017</v>
      </c>
      <c r="F3" s="16">
        <v>2018</v>
      </c>
      <c r="G3" s="16">
        <v>2019</v>
      </c>
      <c r="H3" s="16">
        <v>2020</v>
      </c>
      <c r="I3" s="16">
        <v>2021</v>
      </c>
      <c r="J3" s="14" t="s">
        <v>1161</v>
      </c>
      <c r="K3" s="18"/>
      <c r="L3" s="19" t="s">
        <v>7</v>
      </c>
      <c r="M3" s="19" t="s">
        <v>8</v>
      </c>
      <c r="N3" s="19" t="s">
        <v>9</v>
      </c>
      <c r="O3" s="19" t="s">
        <v>10</v>
      </c>
      <c r="P3" s="20" t="s">
        <v>11</v>
      </c>
      <c r="R3" s="21" t="s">
        <v>12</v>
      </c>
      <c r="S3" s="22" t="s">
        <v>13</v>
      </c>
      <c r="T3" s="22" t="s">
        <v>14</v>
      </c>
      <c r="U3" s="22" t="s">
        <v>15</v>
      </c>
      <c r="V3" s="22" t="s">
        <v>16</v>
      </c>
    </row>
    <row r="4" spans="2:22" ht="14" thickBot="1" x14ac:dyDescent="0.2">
      <c r="B4" s="23" t="s">
        <v>17</v>
      </c>
      <c r="C4" s="24"/>
      <c r="D4" s="24"/>
      <c r="E4" s="24"/>
      <c r="F4" s="25"/>
      <c r="G4" s="25"/>
      <c r="H4" s="24"/>
      <c r="I4" s="24"/>
      <c r="J4" s="26"/>
      <c r="K4" s="26"/>
      <c r="L4" s="24"/>
      <c r="M4" s="24"/>
      <c r="N4" s="24"/>
      <c r="O4" s="24"/>
      <c r="P4" s="27"/>
      <c r="Q4" s="28"/>
      <c r="R4" s="1111"/>
      <c r="S4" s="1112"/>
      <c r="T4" s="1112"/>
      <c r="U4" s="1112"/>
      <c r="V4" s="1113"/>
    </row>
    <row r="5" spans="2:22" ht="14" x14ac:dyDescent="0.15">
      <c r="B5" s="29" t="s">
        <v>18</v>
      </c>
      <c r="C5" s="29" t="s">
        <v>19</v>
      </c>
      <c r="D5" s="30" t="s">
        <v>19</v>
      </c>
      <c r="E5" s="31">
        <v>0.151</v>
      </c>
      <c r="F5" s="31">
        <v>0.157</v>
      </c>
      <c r="G5" s="31">
        <v>0.16700000000000001</v>
      </c>
      <c r="H5" s="31">
        <v>0.17199999999999999</v>
      </c>
      <c r="I5" s="31">
        <v>0.17542150923580363</v>
      </c>
      <c r="J5" s="32">
        <v>0.18099999999999999</v>
      </c>
      <c r="K5" s="32"/>
      <c r="L5" s="33"/>
      <c r="M5" s="34" t="s">
        <v>20</v>
      </c>
      <c r="N5" s="34" t="s">
        <v>21</v>
      </c>
      <c r="O5" s="34" t="s">
        <v>21</v>
      </c>
      <c r="P5" s="34" t="s">
        <v>21</v>
      </c>
      <c r="R5" s="35" t="s">
        <v>22</v>
      </c>
      <c r="S5" s="36" t="s">
        <v>23</v>
      </c>
      <c r="T5" s="37"/>
      <c r="U5" s="35" t="s">
        <v>24</v>
      </c>
      <c r="V5" s="37"/>
    </row>
    <row r="6" spans="2:22" ht="15.75" customHeight="1" x14ac:dyDescent="0.15">
      <c r="B6" s="29" t="s">
        <v>25</v>
      </c>
      <c r="C6" s="29" t="s">
        <v>19</v>
      </c>
      <c r="D6" s="30" t="s">
        <v>19</v>
      </c>
      <c r="E6" s="31">
        <v>0.151</v>
      </c>
      <c r="F6" s="31">
        <v>0.157</v>
      </c>
      <c r="G6" s="31">
        <v>0.16700000000000001</v>
      </c>
      <c r="H6" s="31">
        <v>0.17199999999999999</v>
      </c>
      <c r="I6" s="31">
        <v>0.17542150923580363</v>
      </c>
      <c r="J6" s="32">
        <v>0.18099999999999999</v>
      </c>
      <c r="K6" s="32"/>
      <c r="L6" s="33"/>
      <c r="M6" s="34" t="s">
        <v>20</v>
      </c>
      <c r="N6" s="34" t="s">
        <v>21</v>
      </c>
      <c r="O6" s="34" t="s">
        <v>21</v>
      </c>
      <c r="P6" s="34" t="s">
        <v>21</v>
      </c>
      <c r="R6" s="35" t="s">
        <v>22</v>
      </c>
      <c r="S6" s="36" t="s">
        <v>23</v>
      </c>
      <c r="T6" s="35"/>
      <c r="U6" s="38" t="s">
        <v>26</v>
      </c>
      <c r="V6" s="35"/>
    </row>
    <row r="7" spans="2:22" ht="15.75" customHeight="1" x14ac:dyDescent="0.15">
      <c r="B7" s="29" t="s">
        <v>27</v>
      </c>
      <c r="C7" s="29"/>
      <c r="D7" s="30"/>
      <c r="E7" s="31"/>
      <c r="F7" s="31"/>
      <c r="G7" s="31"/>
      <c r="H7" s="31"/>
      <c r="I7" s="31"/>
      <c r="J7" s="32"/>
      <c r="K7" s="32"/>
      <c r="L7" s="33"/>
      <c r="M7" s="34"/>
      <c r="N7" s="34"/>
      <c r="O7" s="34"/>
      <c r="P7" s="34"/>
      <c r="R7" s="35"/>
      <c r="S7" s="36"/>
      <c r="T7" s="35"/>
      <c r="U7" s="38"/>
      <c r="V7" s="35"/>
    </row>
    <row r="8" spans="2:22" ht="15.75" customHeight="1" x14ac:dyDescent="0.15">
      <c r="B8" s="29" t="s">
        <v>28</v>
      </c>
      <c r="C8" s="29" t="s">
        <v>19</v>
      </c>
      <c r="D8" s="30" t="s">
        <v>19</v>
      </c>
      <c r="E8" s="31"/>
      <c r="F8" s="31"/>
      <c r="G8" s="31">
        <v>6.63</v>
      </c>
      <c r="H8" s="31">
        <v>4.5</v>
      </c>
      <c r="I8" s="31">
        <v>5</v>
      </c>
      <c r="J8" s="39">
        <v>5.16</v>
      </c>
      <c r="K8" s="39"/>
      <c r="L8" s="33"/>
      <c r="M8" s="34" t="s">
        <v>20</v>
      </c>
      <c r="N8" s="34" t="s">
        <v>21</v>
      </c>
      <c r="O8" s="34" t="s">
        <v>21</v>
      </c>
      <c r="P8" s="34" t="s">
        <v>21</v>
      </c>
      <c r="R8" s="35" t="s">
        <v>29</v>
      </c>
      <c r="S8" s="36" t="s">
        <v>23</v>
      </c>
      <c r="T8" s="35"/>
      <c r="U8" s="38" t="s">
        <v>26</v>
      </c>
      <c r="V8" s="35"/>
    </row>
    <row r="9" spans="2:22" ht="14" x14ac:dyDescent="0.15">
      <c r="B9" s="29" t="s">
        <v>30</v>
      </c>
      <c r="C9" s="29" t="s">
        <v>19</v>
      </c>
      <c r="D9" s="30" t="s">
        <v>19</v>
      </c>
      <c r="E9" s="31"/>
      <c r="F9" s="31"/>
      <c r="G9" s="31">
        <v>1.5</v>
      </c>
      <c r="H9" s="31">
        <v>1.5</v>
      </c>
      <c r="I9" s="31"/>
      <c r="J9" s="39" t="s">
        <v>31</v>
      </c>
      <c r="K9" s="39"/>
      <c r="L9" s="33"/>
      <c r="M9" s="34" t="s">
        <v>20</v>
      </c>
      <c r="N9" s="34" t="s">
        <v>21</v>
      </c>
      <c r="O9" s="34" t="s">
        <v>21</v>
      </c>
      <c r="P9" s="34" t="s">
        <v>21</v>
      </c>
      <c r="R9" s="35" t="s">
        <v>22</v>
      </c>
      <c r="S9" s="36" t="s">
        <v>23</v>
      </c>
      <c r="T9" s="35"/>
      <c r="U9" s="38" t="s">
        <v>26</v>
      </c>
      <c r="V9" s="35"/>
    </row>
    <row r="10" spans="2:22" ht="14" x14ac:dyDescent="0.15">
      <c r="B10" s="29" t="s">
        <v>32</v>
      </c>
      <c r="C10" s="29" t="s">
        <v>19</v>
      </c>
      <c r="D10" s="30" t="s">
        <v>19</v>
      </c>
      <c r="E10" s="31"/>
      <c r="F10" s="31"/>
      <c r="G10" s="31">
        <v>3.5</v>
      </c>
      <c r="H10" s="31">
        <v>3.5</v>
      </c>
      <c r="I10" s="31"/>
      <c r="J10" s="39" t="s">
        <v>31</v>
      </c>
      <c r="K10" s="39"/>
      <c r="L10" s="33"/>
      <c r="M10" s="34" t="s">
        <v>20</v>
      </c>
      <c r="N10" s="34" t="s">
        <v>21</v>
      </c>
      <c r="O10" s="34" t="s">
        <v>21</v>
      </c>
      <c r="P10" s="34" t="s">
        <v>21</v>
      </c>
      <c r="R10" s="35" t="s">
        <v>22</v>
      </c>
      <c r="S10" s="36" t="s">
        <v>23</v>
      </c>
      <c r="T10" s="35"/>
      <c r="U10" s="38" t="s">
        <v>26</v>
      </c>
      <c r="V10" s="35"/>
    </row>
    <row r="11" spans="2:22" ht="15" thickBot="1" x14ac:dyDescent="0.2">
      <c r="B11" s="29" t="s">
        <v>33</v>
      </c>
      <c r="C11" s="29" t="s">
        <v>19</v>
      </c>
      <c r="D11" s="30" t="s">
        <v>19</v>
      </c>
      <c r="E11" s="31"/>
      <c r="F11" s="31"/>
      <c r="G11" s="31"/>
      <c r="H11" s="31">
        <v>1.5</v>
      </c>
      <c r="I11" s="31">
        <v>1.5</v>
      </c>
      <c r="J11" s="39">
        <v>1.5</v>
      </c>
      <c r="K11" s="39"/>
      <c r="L11" s="33"/>
      <c r="M11" s="34" t="s">
        <v>20</v>
      </c>
      <c r="N11" s="34" t="s">
        <v>21</v>
      </c>
      <c r="O11" s="34" t="s">
        <v>21</v>
      </c>
      <c r="P11" s="34" t="s">
        <v>21</v>
      </c>
      <c r="R11" s="35" t="s">
        <v>22</v>
      </c>
      <c r="S11" s="1" t="s">
        <v>23</v>
      </c>
      <c r="T11" s="40"/>
      <c r="U11" s="40" t="s">
        <v>34</v>
      </c>
      <c r="V11" s="41"/>
    </row>
    <row r="12" spans="2:22" ht="15" thickBot="1" x14ac:dyDescent="0.2">
      <c r="B12" s="29" t="s">
        <v>35</v>
      </c>
      <c r="C12" s="29" t="s">
        <v>19</v>
      </c>
      <c r="D12" s="30" t="s">
        <v>19</v>
      </c>
      <c r="E12" s="31"/>
      <c r="F12" s="31"/>
      <c r="G12" s="31"/>
      <c r="H12" s="31">
        <v>1.5</v>
      </c>
      <c r="I12" s="31"/>
      <c r="J12" s="39">
        <v>3.5</v>
      </c>
      <c r="K12" s="39"/>
      <c r="L12" s="33"/>
      <c r="M12" s="34" t="s">
        <v>20</v>
      </c>
      <c r="N12" s="34" t="s">
        <v>21</v>
      </c>
      <c r="O12" s="34" t="s">
        <v>21</v>
      </c>
      <c r="P12" s="34" t="s">
        <v>21</v>
      </c>
      <c r="R12" s="35" t="s">
        <v>22</v>
      </c>
      <c r="S12" s="1" t="s">
        <v>23</v>
      </c>
      <c r="T12" s="40"/>
      <c r="U12" s="40" t="s">
        <v>34</v>
      </c>
      <c r="V12" s="41"/>
    </row>
    <row r="13" spans="2:22" ht="14" thickBot="1" x14ac:dyDescent="0.2">
      <c r="B13" s="23" t="s">
        <v>36</v>
      </c>
      <c r="C13" s="42"/>
      <c r="D13" s="42"/>
      <c r="E13" s="42"/>
      <c r="F13" s="43"/>
      <c r="G13" s="43"/>
      <c r="H13" s="42"/>
      <c r="I13" s="24"/>
      <c r="J13" s="26"/>
      <c r="K13" s="26"/>
      <c r="L13" s="42"/>
      <c r="M13" s="42"/>
      <c r="N13" s="42"/>
      <c r="O13" s="42"/>
      <c r="P13" s="27"/>
      <c r="R13" s="1111"/>
      <c r="S13" s="1112"/>
      <c r="T13" s="1112"/>
      <c r="U13" s="1112"/>
      <c r="V13" s="1113"/>
    </row>
    <row r="14" spans="2:22" x14ac:dyDescent="0.15">
      <c r="B14" s="30" t="s">
        <v>39</v>
      </c>
      <c r="C14" s="1077">
        <v>1586</v>
      </c>
      <c r="D14" s="1077">
        <v>1586</v>
      </c>
      <c r="E14" s="45">
        <v>87.6</v>
      </c>
      <c r="F14" s="45">
        <v>89.45</v>
      </c>
      <c r="G14" s="45">
        <v>95.47</v>
      </c>
      <c r="H14" s="45">
        <v>98.55</v>
      </c>
      <c r="I14" s="45">
        <v>100.44</v>
      </c>
      <c r="J14" s="46">
        <v>103.57</v>
      </c>
      <c r="K14" s="46"/>
      <c r="L14" s="48"/>
      <c r="M14" s="49" t="s">
        <v>20</v>
      </c>
      <c r="N14" s="49" t="s">
        <v>20</v>
      </c>
      <c r="O14" s="49" t="s">
        <v>20</v>
      </c>
      <c r="P14" s="49" t="s">
        <v>20</v>
      </c>
      <c r="R14" s="35" t="s">
        <v>22</v>
      </c>
      <c r="S14" s="35" t="s">
        <v>23</v>
      </c>
      <c r="T14" s="35"/>
      <c r="U14" s="35" t="s">
        <v>24</v>
      </c>
      <c r="V14" s="38"/>
    </row>
    <row r="15" spans="2:22" x14ac:dyDescent="0.15">
      <c r="B15" s="30" t="s">
        <v>40</v>
      </c>
      <c r="C15" s="1077">
        <v>8020</v>
      </c>
      <c r="D15" s="1077">
        <v>8020</v>
      </c>
      <c r="E15" s="45">
        <v>116.4</v>
      </c>
      <c r="F15" s="45">
        <v>118.9</v>
      </c>
      <c r="G15" s="45">
        <v>126.91</v>
      </c>
      <c r="H15" s="45">
        <v>131.01</v>
      </c>
      <c r="I15" s="45">
        <v>133.52000000000001</v>
      </c>
      <c r="J15" s="46">
        <v>137.68</v>
      </c>
      <c r="K15" s="46"/>
      <c r="L15" s="48"/>
      <c r="M15" s="49" t="s">
        <v>20</v>
      </c>
      <c r="N15" s="49" t="s">
        <v>20</v>
      </c>
      <c r="O15" s="49" t="s">
        <v>20</v>
      </c>
      <c r="P15" s="49" t="s">
        <v>21</v>
      </c>
      <c r="R15" s="35" t="s">
        <v>22</v>
      </c>
      <c r="S15" s="35" t="s">
        <v>23</v>
      </c>
      <c r="T15" s="35"/>
      <c r="U15" s="35" t="s">
        <v>24</v>
      </c>
      <c r="V15" s="38"/>
    </row>
    <row r="16" spans="2:22" x14ac:dyDescent="0.15">
      <c r="B16" s="30" t="s">
        <v>41</v>
      </c>
      <c r="C16" s="1077">
        <v>8020</v>
      </c>
      <c r="D16" s="1077">
        <v>8021</v>
      </c>
      <c r="E16" s="45">
        <v>116.4</v>
      </c>
      <c r="F16" s="45">
        <v>118.9</v>
      </c>
      <c r="G16" s="45">
        <v>126.91</v>
      </c>
      <c r="H16" s="45">
        <v>131.01</v>
      </c>
      <c r="I16" s="45">
        <v>133.52000000000001</v>
      </c>
      <c r="J16" s="46">
        <v>137.68</v>
      </c>
      <c r="K16" s="46"/>
      <c r="L16" s="48"/>
      <c r="M16" s="49" t="s">
        <v>20</v>
      </c>
      <c r="N16" s="49" t="s">
        <v>20</v>
      </c>
      <c r="O16" s="49" t="s">
        <v>20</v>
      </c>
      <c r="P16" s="49" t="s">
        <v>20</v>
      </c>
      <c r="R16" s="35" t="s">
        <v>22</v>
      </c>
      <c r="S16" s="35" t="s">
        <v>23</v>
      </c>
      <c r="T16" s="35" t="s">
        <v>42</v>
      </c>
      <c r="U16" s="35" t="s">
        <v>24</v>
      </c>
      <c r="V16" s="38"/>
    </row>
    <row r="17" spans="2:23" x14ac:dyDescent="0.15">
      <c r="B17" s="30" t="s">
        <v>43</v>
      </c>
      <c r="C17" s="1077">
        <v>8020</v>
      </c>
      <c r="D17" s="1077">
        <v>8022</v>
      </c>
      <c r="E17" s="45">
        <v>116.4</v>
      </c>
      <c r="F17" s="45">
        <v>118.9</v>
      </c>
      <c r="G17" s="45">
        <v>126.91</v>
      </c>
      <c r="H17" s="45">
        <v>131.01</v>
      </c>
      <c r="I17" s="45">
        <v>133.52000000000001</v>
      </c>
      <c r="J17" s="46">
        <v>137.68</v>
      </c>
      <c r="K17" s="46"/>
      <c r="L17" s="48"/>
      <c r="M17" s="49" t="s">
        <v>20</v>
      </c>
      <c r="N17" s="49" t="s">
        <v>20</v>
      </c>
      <c r="O17" s="49" t="s">
        <v>20</v>
      </c>
      <c r="P17" s="49" t="s">
        <v>20</v>
      </c>
      <c r="R17" s="35" t="s">
        <v>22</v>
      </c>
      <c r="S17" s="35" t="s">
        <v>23</v>
      </c>
      <c r="T17" s="35"/>
      <c r="U17" s="35" t="s">
        <v>24</v>
      </c>
      <c r="V17" s="38"/>
    </row>
    <row r="18" spans="2:23" x14ac:dyDescent="0.15">
      <c r="B18" s="30" t="s">
        <v>44</v>
      </c>
      <c r="C18" s="1077">
        <v>8020</v>
      </c>
      <c r="D18" s="1077">
        <v>8023</v>
      </c>
      <c r="E18" s="45">
        <v>116.4</v>
      </c>
      <c r="F18" s="45">
        <v>118.9</v>
      </c>
      <c r="G18" s="45">
        <v>126.91</v>
      </c>
      <c r="H18" s="45">
        <v>131.01</v>
      </c>
      <c r="I18" s="45">
        <v>133.52000000000001</v>
      </c>
      <c r="J18" s="46">
        <v>137.68</v>
      </c>
      <c r="K18" s="46"/>
      <c r="L18" s="48"/>
      <c r="M18" s="49" t="s">
        <v>20</v>
      </c>
      <c r="N18" s="49" t="s">
        <v>20</v>
      </c>
      <c r="O18" s="49" t="s">
        <v>20</v>
      </c>
      <c r="P18" s="49" t="s">
        <v>20</v>
      </c>
      <c r="R18" s="35" t="s">
        <v>22</v>
      </c>
      <c r="S18" s="35" t="s">
        <v>23</v>
      </c>
      <c r="T18" s="35" t="s">
        <v>45</v>
      </c>
      <c r="U18" s="35" t="s">
        <v>24</v>
      </c>
      <c r="V18" s="38"/>
    </row>
    <row r="19" spans="2:23" ht="14" thickBot="1" x14ac:dyDescent="0.2">
      <c r="B19" s="30" t="s">
        <v>46</v>
      </c>
      <c r="C19" s="1077">
        <v>8020</v>
      </c>
      <c r="D19" s="1077">
        <v>8024</v>
      </c>
      <c r="E19" s="45">
        <v>116.4</v>
      </c>
      <c r="F19" s="45">
        <v>118.9</v>
      </c>
      <c r="G19" s="45">
        <v>126.91</v>
      </c>
      <c r="H19" s="45">
        <v>131.01</v>
      </c>
      <c r="I19" s="45">
        <v>133.52000000000001</v>
      </c>
      <c r="J19" s="46">
        <v>137.68</v>
      </c>
      <c r="K19" s="46"/>
      <c r="L19" s="48"/>
      <c r="M19" s="49" t="s">
        <v>20</v>
      </c>
      <c r="N19" s="49" t="s">
        <v>20</v>
      </c>
      <c r="O19" s="49" t="s">
        <v>20</v>
      </c>
      <c r="P19" s="49" t="s">
        <v>20</v>
      </c>
      <c r="R19" s="35" t="s">
        <v>29</v>
      </c>
      <c r="S19" s="35" t="s">
        <v>23</v>
      </c>
      <c r="T19" s="35" t="s">
        <v>47</v>
      </c>
      <c r="U19" s="35" t="s">
        <v>24</v>
      </c>
      <c r="V19" s="38"/>
    </row>
    <row r="20" spans="2:23" ht="14" thickBot="1" x14ac:dyDescent="0.2">
      <c r="B20" s="50" t="s">
        <v>48</v>
      </c>
      <c r="C20" s="51"/>
      <c r="D20" s="51"/>
      <c r="E20" s="51"/>
      <c r="F20" s="52"/>
      <c r="G20" s="52"/>
      <c r="H20" s="51"/>
      <c r="I20" s="51"/>
      <c r="J20" s="53"/>
      <c r="K20" s="53"/>
      <c r="L20" s="51"/>
      <c r="M20" s="51"/>
      <c r="N20" s="51"/>
      <c r="O20" s="51"/>
      <c r="P20" s="54"/>
      <c r="R20" s="1111"/>
      <c r="S20" s="1112"/>
      <c r="T20" s="1112"/>
      <c r="U20" s="1112"/>
      <c r="V20" s="1113"/>
    </row>
    <row r="21" spans="2:23" x14ac:dyDescent="0.15">
      <c r="B21" s="55" t="s">
        <v>49</v>
      </c>
      <c r="C21" s="56" t="s">
        <v>37</v>
      </c>
      <c r="D21" s="57" t="s">
        <v>37</v>
      </c>
      <c r="E21" s="58" t="s">
        <v>19</v>
      </c>
      <c r="F21" s="58" t="s">
        <v>19</v>
      </c>
      <c r="G21" s="58"/>
      <c r="H21" s="59"/>
      <c r="I21" s="59"/>
      <c r="J21" s="46">
        <v>401.76</v>
      </c>
      <c r="K21" s="46"/>
      <c r="L21" s="60"/>
      <c r="M21" s="57"/>
      <c r="N21" s="57"/>
      <c r="O21" s="57"/>
      <c r="P21" s="61"/>
      <c r="R21" s="35"/>
      <c r="S21" s="35"/>
      <c r="T21" s="35"/>
      <c r="V21" s="35"/>
    </row>
    <row r="22" spans="2:23" ht="14" thickBot="1" x14ac:dyDescent="0.2">
      <c r="B22" s="62" t="s">
        <v>19</v>
      </c>
      <c r="C22" s="63" t="s">
        <v>19</v>
      </c>
      <c r="D22" s="64" t="s">
        <v>19</v>
      </c>
      <c r="E22" s="65" t="s">
        <v>19</v>
      </c>
      <c r="F22" s="65" t="s">
        <v>19</v>
      </c>
      <c r="G22" s="65"/>
      <c r="H22" s="66"/>
      <c r="I22" s="66"/>
      <c r="J22" s="67"/>
      <c r="K22" s="67"/>
      <c r="L22" s="68"/>
      <c r="M22" s="64" t="s">
        <v>19</v>
      </c>
      <c r="N22" s="64" t="s">
        <v>19</v>
      </c>
      <c r="O22" s="64" t="s">
        <v>19</v>
      </c>
      <c r="P22" s="69" t="s">
        <v>19</v>
      </c>
      <c r="R22" s="35"/>
      <c r="S22" s="35"/>
      <c r="T22" s="35"/>
      <c r="V22" s="35"/>
      <c r="W22" s="70"/>
    </row>
    <row r="23" spans="2:23" ht="14" thickBot="1" x14ac:dyDescent="0.2">
      <c r="B23" s="71" t="s">
        <v>50</v>
      </c>
      <c r="C23" s="72"/>
      <c r="D23" s="72"/>
      <c r="E23" s="72"/>
      <c r="F23" s="73"/>
      <c r="G23" s="73"/>
      <c r="H23" s="72"/>
      <c r="I23" s="72"/>
      <c r="J23" s="74"/>
      <c r="K23" s="74"/>
      <c r="L23" s="72"/>
      <c r="M23" s="72"/>
      <c r="N23" s="72"/>
      <c r="O23" s="72"/>
      <c r="P23" s="75"/>
      <c r="R23" s="1111"/>
      <c r="S23" s="1112"/>
      <c r="T23" s="1115"/>
      <c r="U23" s="1112"/>
      <c r="V23" s="1113"/>
    </row>
    <row r="24" spans="2:23" x14ac:dyDescent="0.15">
      <c r="B24" s="55" t="s">
        <v>51</v>
      </c>
      <c r="C24" s="76">
        <v>1283</v>
      </c>
      <c r="D24" s="76">
        <v>1283</v>
      </c>
      <c r="E24" s="77">
        <v>1164</v>
      </c>
      <c r="F24" s="77">
        <v>1189</v>
      </c>
      <c r="G24" s="77">
        <v>1269.0999999999999</v>
      </c>
      <c r="H24" s="77">
        <v>1310.1400000000001</v>
      </c>
      <c r="I24" s="77">
        <v>1335.17</v>
      </c>
      <c r="J24" s="47">
        <v>1376.82</v>
      </c>
      <c r="K24" s="47" t="s">
        <v>38</v>
      </c>
      <c r="L24" s="78"/>
      <c r="M24" s="79" t="s">
        <v>20</v>
      </c>
      <c r="N24" s="79" t="s">
        <v>21</v>
      </c>
      <c r="O24" s="79" t="s">
        <v>20</v>
      </c>
      <c r="P24" s="80" t="s">
        <v>21</v>
      </c>
      <c r="R24" s="35" t="s">
        <v>22</v>
      </c>
      <c r="S24" s="81" t="s">
        <v>23</v>
      </c>
      <c r="T24" s="37"/>
      <c r="U24" s="1" t="s">
        <v>26</v>
      </c>
      <c r="V24" s="35"/>
    </row>
    <row r="25" spans="2:23" x14ac:dyDescent="0.15">
      <c r="B25" s="82" t="s">
        <v>52</v>
      </c>
      <c r="C25" s="1077">
        <v>1580</v>
      </c>
      <c r="D25" s="1077">
        <v>1582</v>
      </c>
      <c r="E25" s="45">
        <v>11.7</v>
      </c>
      <c r="F25" s="45">
        <v>11.95</v>
      </c>
      <c r="G25" s="45">
        <v>12.74</v>
      </c>
      <c r="H25" s="45">
        <v>13.15</v>
      </c>
      <c r="I25" s="45">
        <v>13.4</v>
      </c>
      <c r="J25" s="46">
        <v>13.82</v>
      </c>
      <c r="K25" s="46"/>
      <c r="L25" s="48"/>
      <c r="M25" s="49" t="s">
        <v>20</v>
      </c>
      <c r="N25" s="49" t="s">
        <v>20</v>
      </c>
      <c r="O25" s="49" t="s">
        <v>20</v>
      </c>
      <c r="P25" s="83" t="s">
        <v>20</v>
      </c>
      <c r="R25" s="35" t="s">
        <v>29</v>
      </c>
      <c r="S25" s="81" t="s">
        <v>23</v>
      </c>
      <c r="T25" s="35" t="s">
        <v>42</v>
      </c>
      <c r="U25" s="1" t="s">
        <v>24</v>
      </c>
      <c r="V25" s="35"/>
    </row>
    <row r="26" spans="2:23" x14ac:dyDescent="0.15">
      <c r="B26" s="82" t="s">
        <v>53</v>
      </c>
      <c r="C26" s="1077">
        <v>1580</v>
      </c>
      <c r="D26" s="1077">
        <v>1583</v>
      </c>
      <c r="E26" s="45">
        <v>11.7</v>
      </c>
      <c r="F26" s="45">
        <v>11.95</v>
      </c>
      <c r="G26" s="45">
        <v>12.74</v>
      </c>
      <c r="H26" s="45">
        <v>13.15</v>
      </c>
      <c r="I26" s="45">
        <v>13.4</v>
      </c>
      <c r="J26" s="46">
        <v>13.82</v>
      </c>
      <c r="K26" s="46"/>
      <c r="L26" s="48"/>
      <c r="M26" s="49" t="s">
        <v>20</v>
      </c>
      <c r="N26" s="49" t="s">
        <v>20</v>
      </c>
      <c r="O26" s="49" t="s">
        <v>20</v>
      </c>
      <c r="P26" s="83" t="s">
        <v>20</v>
      </c>
      <c r="R26" s="35" t="s">
        <v>29</v>
      </c>
      <c r="S26" s="81" t="s">
        <v>23</v>
      </c>
      <c r="T26" s="35"/>
      <c r="U26" s="1" t="s">
        <v>24</v>
      </c>
      <c r="V26" s="35"/>
    </row>
    <row r="27" spans="2:23" x14ac:dyDescent="0.15">
      <c r="B27" s="82" t="s">
        <v>54</v>
      </c>
      <c r="C27" s="1077">
        <v>1580</v>
      </c>
      <c r="D27" s="1077">
        <v>1584</v>
      </c>
      <c r="E27" s="45">
        <v>11.7</v>
      </c>
      <c r="F27" s="45">
        <v>11.95</v>
      </c>
      <c r="G27" s="45">
        <v>12.74</v>
      </c>
      <c r="H27" s="45">
        <v>13.15</v>
      </c>
      <c r="I27" s="45">
        <v>13.4</v>
      </c>
      <c r="J27" s="46">
        <v>13.82</v>
      </c>
      <c r="K27" s="46"/>
      <c r="L27" s="48"/>
      <c r="M27" s="49" t="s">
        <v>20</v>
      </c>
      <c r="N27" s="49" t="s">
        <v>20</v>
      </c>
      <c r="O27" s="49" t="s">
        <v>20</v>
      </c>
      <c r="P27" s="83" t="s">
        <v>20</v>
      </c>
      <c r="R27" s="35" t="s">
        <v>29</v>
      </c>
      <c r="S27" s="81" t="s">
        <v>23</v>
      </c>
      <c r="T27" s="35" t="s">
        <v>45</v>
      </c>
      <c r="U27" s="1" t="s">
        <v>24</v>
      </c>
      <c r="V27" s="35"/>
    </row>
    <row r="28" spans="2:23" x14ac:dyDescent="0.15">
      <c r="B28" s="82" t="s">
        <v>55</v>
      </c>
      <c r="C28" s="1077">
        <v>1580</v>
      </c>
      <c r="D28" s="1077">
        <v>1585</v>
      </c>
      <c r="E28" s="45">
        <v>11.7</v>
      </c>
      <c r="F28" s="45">
        <v>11.95</v>
      </c>
      <c r="G28" s="45">
        <v>12.74</v>
      </c>
      <c r="H28" s="45">
        <v>13.15</v>
      </c>
      <c r="I28" s="45">
        <v>13.4</v>
      </c>
      <c r="J28" s="46">
        <v>13.82</v>
      </c>
      <c r="K28" s="46"/>
      <c r="L28" s="48"/>
      <c r="M28" s="49" t="s">
        <v>20</v>
      </c>
      <c r="N28" s="49" t="s">
        <v>20</v>
      </c>
      <c r="O28" s="49" t="s">
        <v>20</v>
      </c>
      <c r="P28" s="83" t="s">
        <v>20</v>
      </c>
      <c r="R28" s="35" t="s">
        <v>29</v>
      </c>
      <c r="S28" s="81" t="s">
        <v>23</v>
      </c>
      <c r="T28" s="35" t="s">
        <v>47</v>
      </c>
      <c r="U28" s="1" t="s">
        <v>24</v>
      </c>
      <c r="V28" s="35"/>
    </row>
    <row r="29" spans="2:23" ht="14" x14ac:dyDescent="0.15">
      <c r="B29" s="84" t="s">
        <v>40</v>
      </c>
      <c r="C29" s="1077">
        <v>8025</v>
      </c>
      <c r="D29" s="1077">
        <v>8025</v>
      </c>
      <c r="E29" s="45">
        <v>1164</v>
      </c>
      <c r="F29" s="45">
        <v>1189</v>
      </c>
      <c r="G29" s="45">
        <v>1269.0999999999999</v>
      </c>
      <c r="H29" s="45">
        <v>1310.1400000000001</v>
      </c>
      <c r="I29" s="45">
        <v>1335.17</v>
      </c>
      <c r="J29" s="46">
        <v>1376.82</v>
      </c>
      <c r="K29" s="46"/>
      <c r="L29" s="48"/>
      <c r="M29" s="49" t="s">
        <v>20</v>
      </c>
      <c r="N29" s="49" t="s">
        <v>20</v>
      </c>
      <c r="O29" s="49" t="s">
        <v>20</v>
      </c>
      <c r="P29" s="83" t="s">
        <v>21</v>
      </c>
      <c r="R29" s="35" t="s">
        <v>22</v>
      </c>
      <c r="S29" s="81" t="s">
        <v>23</v>
      </c>
      <c r="T29" s="35"/>
      <c r="U29" s="1" t="s">
        <v>24</v>
      </c>
      <c r="V29" s="35"/>
    </row>
    <row r="30" spans="2:23" ht="14" x14ac:dyDescent="0.15">
      <c r="B30" s="84" t="s">
        <v>41</v>
      </c>
      <c r="C30" s="1077">
        <v>8025</v>
      </c>
      <c r="D30" s="1077">
        <v>8026</v>
      </c>
      <c r="E30" s="45">
        <v>1164</v>
      </c>
      <c r="F30" s="45">
        <v>1189</v>
      </c>
      <c r="G30" s="45">
        <v>1269.0999999999999</v>
      </c>
      <c r="H30" s="45">
        <v>1310.1400000000001</v>
      </c>
      <c r="I30" s="45">
        <v>1335.17</v>
      </c>
      <c r="J30" s="46">
        <v>1376.82</v>
      </c>
      <c r="K30" s="46"/>
      <c r="L30" s="48"/>
      <c r="M30" s="49" t="s">
        <v>20</v>
      </c>
      <c r="N30" s="49" t="s">
        <v>20</v>
      </c>
      <c r="O30" s="49" t="s">
        <v>20</v>
      </c>
      <c r="P30" s="83" t="s">
        <v>20</v>
      </c>
      <c r="R30" s="35" t="s">
        <v>22</v>
      </c>
      <c r="S30" s="81" t="s">
        <v>23</v>
      </c>
      <c r="T30" s="35" t="s">
        <v>42</v>
      </c>
      <c r="U30" s="1" t="s">
        <v>24</v>
      </c>
      <c r="V30" s="35"/>
    </row>
    <row r="31" spans="2:23" ht="14" x14ac:dyDescent="0.15">
      <c r="B31" s="84" t="s">
        <v>56</v>
      </c>
      <c r="C31" s="1077">
        <v>8025</v>
      </c>
      <c r="D31" s="1077">
        <v>8027</v>
      </c>
      <c r="E31" s="45">
        <v>1164</v>
      </c>
      <c r="F31" s="45">
        <v>1189</v>
      </c>
      <c r="G31" s="45">
        <v>1269.0999999999999</v>
      </c>
      <c r="H31" s="45">
        <v>1310.1400000000001</v>
      </c>
      <c r="I31" s="45">
        <v>1335.17</v>
      </c>
      <c r="J31" s="46">
        <v>1376.82</v>
      </c>
      <c r="K31" s="46"/>
      <c r="L31" s="48"/>
      <c r="M31" s="49" t="s">
        <v>20</v>
      </c>
      <c r="N31" s="49" t="s">
        <v>20</v>
      </c>
      <c r="O31" s="49" t="s">
        <v>20</v>
      </c>
      <c r="P31" s="83" t="s">
        <v>20</v>
      </c>
      <c r="R31" s="35" t="s">
        <v>22</v>
      </c>
      <c r="S31" s="81" t="s">
        <v>23</v>
      </c>
      <c r="T31" s="35"/>
      <c r="U31" s="1" t="s">
        <v>24</v>
      </c>
      <c r="V31" s="35"/>
    </row>
    <row r="32" spans="2:23" ht="14" x14ac:dyDescent="0.15">
      <c r="B32" s="84" t="s">
        <v>44</v>
      </c>
      <c r="C32" s="1077">
        <v>8025</v>
      </c>
      <c r="D32" s="1077">
        <v>8028</v>
      </c>
      <c r="E32" s="45">
        <v>1164</v>
      </c>
      <c r="F32" s="45">
        <v>1189</v>
      </c>
      <c r="G32" s="45">
        <v>1269.0999999999999</v>
      </c>
      <c r="H32" s="45">
        <v>1310.1400000000001</v>
      </c>
      <c r="I32" s="45">
        <v>1335.17</v>
      </c>
      <c r="J32" s="46">
        <v>1376.82</v>
      </c>
      <c r="K32" s="46"/>
      <c r="L32" s="48"/>
      <c r="M32" s="49" t="s">
        <v>20</v>
      </c>
      <c r="N32" s="49" t="s">
        <v>20</v>
      </c>
      <c r="O32" s="49" t="s">
        <v>20</v>
      </c>
      <c r="P32" s="83" t="s">
        <v>20</v>
      </c>
      <c r="Q32" s="85"/>
      <c r="R32" s="35" t="s">
        <v>22</v>
      </c>
      <c r="S32" s="81" t="s">
        <v>23</v>
      </c>
      <c r="T32" s="35" t="s">
        <v>45</v>
      </c>
      <c r="U32" s="1" t="s">
        <v>24</v>
      </c>
      <c r="V32" s="35"/>
    </row>
    <row r="33" spans="2:22" ht="14" x14ac:dyDescent="0.15">
      <c r="B33" s="84" t="s">
        <v>46</v>
      </c>
      <c r="C33" s="1077">
        <v>8025</v>
      </c>
      <c r="D33" s="1077">
        <v>8029</v>
      </c>
      <c r="E33" s="45">
        <v>1164</v>
      </c>
      <c r="F33" s="45">
        <v>1189</v>
      </c>
      <c r="G33" s="45">
        <v>1269.0999999999999</v>
      </c>
      <c r="H33" s="45">
        <v>1310.1400000000001</v>
      </c>
      <c r="I33" s="45">
        <v>1335.17</v>
      </c>
      <c r="J33" s="46">
        <v>1376.82</v>
      </c>
      <c r="K33" s="46"/>
      <c r="L33" s="48"/>
      <c r="M33" s="49" t="s">
        <v>20</v>
      </c>
      <c r="N33" s="49" t="s">
        <v>20</v>
      </c>
      <c r="O33" s="49" t="s">
        <v>20</v>
      </c>
      <c r="P33" s="83" t="s">
        <v>20</v>
      </c>
      <c r="Q33" s="85"/>
      <c r="R33" s="35" t="s">
        <v>22</v>
      </c>
      <c r="S33" s="81" t="s">
        <v>23</v>
      </c>
      <c r="T33" s="35" t="s">
        <v>47</v>
      </c>
      <c r="U33" s="1" t="s">
        <v>24</v>
      </c>
      <c r="V33" s="35"/>
    </row>
    <row r="34" spans="2:22" ht="14" x14ac:dyDescent="0.15">
      <c r="B34" s="84" t="s">
        <v>57</v>
      </c>
      <c r="C34" s="44"/>
      <c r="D34" s="44"/>
      <c r="E34" s="45"/>
      <c r="F34" s="45"/>
      <c r="G34" s="45"/>
      <c r="H34" s="45"/>
      <c r="I34" s="45"/>
      <c r="J34" s="46" t="s">
        <v>58</v>
      </c>
      <c r="K34" s="46" t="s">
        <v>37</v>
      </c>
      <c r="L34" s="48"/>
      <c r="M34" s="49"/>
      <c r="N34" s="49"/>
      <c r="O34" s="49"/>
      <c r="P34" s="83"/>
      <c r="Q34" s="85"/>
      <c r="R34" s="35"/>
      <c r="T34" s="35"/>
      <c r="V34" s="35"/>
    </row>
    <row r="35" spans="2:22" ht="14" x14ac:dyDescent="0.15">
      <c r="B35" s="84" t="s">
        <v>59</v>
      </c>
      <c r="C35" s="44"/>
      <c r="D35" s="44"/>
      <c r="E35" s="45"/>
      <c r="F35" s="45"/>
      <c r="G35" s="45"/>
      <c r="H35" s="45"/>
      <c r="I35" s="45"/>
      <c r="J35" s="46" t="s">
        <v>58</v>
      </c>
      <c r="K35" s="46" t="s">
        <v>37</v>
      </c>
      <c r="L35" s="48"/>
      <c r="M35" s="49"/>
      <c r="N35" s="49"/>
      <c r="O35" s="49"/>
      <c r="P35" s="83"/>
      <c r="Q35" s="85"/>
      <c r="R35" s="35"/>
      <c r="T35" s="35"/>
      <c r="V35" s="35"/>
    </row>
    <row r="36" spans="2:22" x14ac:dyDescent="0.15">
      <c r="B36" s="86" t="s">
        <v>60</v>
      </c>
      <c r="C36" s="87">
        <v>8125</v>
      </c>
      <c r="D36" s="87">
        <v>8126</v>
      </c>
      <c r="E36" s="45"/>
      <c r="F36" s="88">
        <v>87.5</v>
      </c>
      <c r="G36" s="89">
        <v>90</v>
      </c>
      <c r="H36" s="45">
        <v>90</v>
      </c>
      <c r="I36" s="45">
        <v>90</v>
      </c>
      <c r="J36" s="46" t="s">
        <v>58</v>
      </c>
      <c r="K36" s="90" t="s">
        <v>61</v>
      </c>
      <c r="L36" s="91"/>
      <c r="M36" s="49" t="s">
        <v>20</v>
      </c>
      <c r="N36" s="49" t="s">
        <v>21</v>
      </c>
      <c r="O36" s="49" t="s">
        <v>20</v>
      </c>
      <c r="P36" s="83" t="s">
        <v>21</v>
      </c>
      <c r="Q36" s="85"/>
      <c r="R36" s="35" t="s">
        <v>29</v>
      </c>
      <c r="S36" s="92" t="s">
        <v>23</v>
      </c>
      <c r="T36" s="35"/>
      <c r="U36" s="38" t="s">
        <v>26</v>
      </c>
      <c r="V36" s="35"/>
    </row>
    <row r="37" spans="2:22" x14ac:dyDescent="0.15">
      <c r="B37" s="86" t="s">
        <v>62</v>
      </c>
      <c r="C37" s="87">
        <v>8125</v>
      </c>
      <c r="D37" s="87">
        <v>8127</v>
      </c>
      <c r="E37" s="45"/>
      <c r="F37" s="88">
        <v>87.5</v>
      </c>
      <c r="G37" s="89">
        <v>90</v>
      </c>
      <c r="H37" s="45">
        <v>90</v>
      </c>
      <c r="I37" s="45">
        <v>90</v>
      </c>
      <c r="J37" s="46" t="s">
        <v>58</v>
      </c>
      <c r="K37" s="90" t="s">
        <v>61</v>
      </c>
      <c r="L37" s="91"/>
      <c r="M37" s="49" t="s">
        <v>20</v>
      </c>
      <c r="N37" s="49" t="s">
        <v>21</v>
      </c>
      <c r="O37" s="49" t="s">
        <v>20</v>
      </c>
      <c r="P37" s="83" t="s">
        <v>21</v>
      </c>
      <c r="Q37" s="85"/>
      <c r="R37" s="35" t="s">
        <v>29</v>
      </c>
      <c r="S37" s="92" t="s">
        <v>23</v>
      </c>
      <c r="T37" s="35"/>
      <c r="U37" s="38" t="s">
        <v>26</v>
      </c>
      <c r="V37" s="35"/>
    </row>
    <row r="38" spans="2:22" x14ac:dyDescent="0.15">
      <c r="B38" s="86" t="s">
        <v>63</v>
      </c>
      <c r="C38" s="87">
        <v>8125</v>
      </c>
      <c r="D38" s="87">
        <v>8128</v>
      </c>
      <c r="E38" s="45"/>
      <c r="F38" s="88">
        <v>87.5</v>
      </c>
      <c r="G38" s="89">
        <v>90</v>
      </c>
      <c r="H38" s="45">
        <v>90</v>
      </c>
      <c r="I38" s="45">
        <v>90</v>
      </c>
      <c r="J38" s="46" t="s">
        <v>58</v>
      </c>
      <c r="K38" s="90" t="s">
        <v>61</v>
      </c>
      <c r="L38" s="48"/>
      <c r="M38" s="49" t="s">
        <v>20</v>
      </c>
      <c r="N38" s="49" t="s">
        <v>21</v>
      </c>
      <c r="O38" s="49" t="s">
        <v>20</v>
      </c>
      <c r="P38" s="83" t="s">
        <v>21</v>
      </c>
      <c r="Q38" s="85"/>
      <c r="R38" s="35" t="s">
        <v>29</v>
      </c>
      <c r="S38" s="92" t="s">
        <v>23</v>
      </c>
      <c r="T38" s="35"/>
      <c r="U38" s="38" t="s">
        <v>26</v>
      </c>
      <c r="V38" s="35"/>
    </row>
    <row r="39" spans="2:22" x14ac:dyDescent="0.15">
      <c r="B39" s="86" t="s">
        <v>64</v>
      </c>
      <c r="C39" s="87">
        <v>8125</v>
      </c>
      <c r="D39" s="87">
        <v>8129</v>
      </c>
      <c r="E39" s="45"/>
      <c r="F39" s="88">
        <v>87.5</v>
      </c>
      <c r="G39" s="89">
        <v>90</v>
      </c>
      <c r="H39" s="45">
        <v>90</v>
      </c>
      <c r="I39" s="45">
        <v>90</v>
      </c>
      <c r="J39" s="46" t="s">
        <v>58</v>
      </c>
      <c r="K39" s="90" t="s">
        <v>61</v>
      </c>
      <c r="L39" s="48"/>
      <c r="M39" s="49" t="s">
        <v>20</v>
      </c>
      <c r="N39" s="49" t="s">
        <v>21</v>
      </c>
      <c r="O39" s="49" t="s">
        <v>20</v>
      </c>
      <c r="P39" s="83" t="s">
        <v>21</v>
      </c>
      <c r="Q39" s="85"/>
      <c r="R39" s="35" t="s">
        <v>29</v>
      </c>
      <c r="S39" s="92" t="s">
        <v>23</v>
      </c>
      <c r="T39" s="35"/>
      <c r="U39" s="38" t="s">
        <v>26</v>
      </c>
      <c r="V39" s="35"/>
    </row>
    <row r="40" spans="2:22" x14ac:dyDescent="0.15">
      <c r="B40" s="86" t="s">
        <v>65</v>
      </c>
      <c r="C40" s="87">
        <v>8130</v>
      </c>
      <c r="D40" s="87">
        <v>8131</v>
      </c>
      <c r="E40" s="45"/>
      <c r="F40" s="88">
        <v>127.5</v>
      </c>
      <c r="G40" s="89">
        <v>131</v>
      </c>
      <c r="H40" s="45">
        <v>131</v>
      </c>
      <c r="I40" s="45">
        <v>131</v>
      </c>
      <c r="J40" s="46" t="s">
        <v>58</v>
      </c>
      <c r="K40" s="90" t="s">
        <v>61</v>
      </c>
      <c r="L40" s="48"/>
      <c r="M40" s="49" t="s">
        <v>20</v>
      </c>
      <c r="N40" s="49" t="s">
        <v>21</v>
      </c>
      <c r="O40" s="49" t="s">
        <v>20</v>
      </c>
      <c r="P40" s="83" t="s">
        <v>21</v>
      </c>
      <c r="R40" s="35" t="s">
        <v>29</v>
      </c>
      <c r="S40" s="92" t="s">
        <v>23</v>
      </c>
      <c r="T40" s="35"/>
      <c r="U40" s="38" t="s">
        <v>26</v>
      </c>
      <c r="V40" s="35"/>
    </row>
    <row r="41" spans="2:22" x14ac:dyDescent="0.15">
      <c r="B41" s="86" t="s">
        <v>66</v>
      </c>
      <c r="C41" s="87">
        <v>8130</v>
      </c>
      <c r="D41" s="87">
        <v>8132</v>
      </c>
      <c r="E41" s="45"/>
      <c r="F41" s="88">
        <v>127.5</v>
      </c>
      <c r="G41" s="89">
        <v>131</v>
      </c>
      <c r="H41" s="45">
        <v>131</v>
      </c>
      <c r="I41" s="45">
        <v>131</v>
      </c>
      <c r="J41" s="46" t="s">
        <v>58</v>
      </c>
      <c r="K41" s="90" t="s">
        <v>61</v>
      </c>
      <c r="L41" s="48"/>
      <c r="M41" s="49" t="s">
        <v>20</v>
      </c>
      <c r="N41" s="49" t="s">
        <v>21</v>
      </c>
      <c r="O41" s="49" t="s">
        <v>20</v>
      </c>
      <c r="P41" s="83" t="s">
        <v>21</v>
      </c>
      <c r="R41" s="35" t="s">
        <v>29</v>
      </c>
      <c r="S41" s="92" t="s">
        <v>23</v>
      </c>
      <c r="T41" s="35"/>
      <c r="U41" s="38" t="s">
        <v>26</v>
      </c>
      <c r="V41" s="35"/>
    </row>
    <row r="42" spans="2:22" x14ac:dyDescent="0.15">
      <c r="B42" s="86" t="s">
        <v>67</v>
      </c>
      <c r="C42" s="87">
        <v>8130</v>
      </c>
      <c r="D42" s="87">
        <v>8133</v>
      </c>
      <c r="E42" s="45"/>
      <c r="F42" s="88">
        <v>127.5</v>
      </c>
      <c r="G42" s="89">
        <v>131</v>
      </c>
      <c r="H42" s="45">
        <v>131</v>
      </c>
      <c r="I42" s="45">
        <v>131</v>
      </c>
      <c r="J42" s="46" t="s">
        <v>58</v>
      </c>
      <c r="K42" s="90" t="s">
        <v>61</v>
      </c>
      <c r="L42" s="48"/>
      <c r="M42" s="49" t="s">
        <v>20</v>
      </c>
      <c r="N42" s="49" t="s">
        <v>21</v>
      </c>
      <c r="O42" s="49" t="s">
        <v>20</v>
      </c>
      <c r="P42" s="83" t="s">
        <v>21</v>
      </c>
      <c r="R42" s="35" t="s">
        <v>29</v>
      </c>
      <c r="S42" s="92" t="s">
        <v>23</v>
      </c>
      <c r="T42" s="35"/>
      <c r="U42" s="38" t="s">
        <v>26</v>
      </c>
      <c r="V42" s="35"/>
    </row>
    <row r="43" spans="2:22" ht="14" thickBot="1" x14ac:dyDescent="0.2">
      <c r="B43" s="93" t="s">
        <v>68</v>
      </c>
      <c r="C43" s="94">
        <v>8130</v>
      </c>
      <c r="D43" s="94">
        <v>8134</v>
      </c>
      <c r="E43" s="95"/>
      <c r="F43" s="96">
        <v>127.5</v>
      </c>
      <c r="G43" s="97">
        <v>131</v>
      </c>
      <c r="H43" s="95">
        <v>131</v>
      </c>
      <c r="I43" s="95">
        <v>131</v>
      </c>
      <c r="J43" s="46" t="s">
        <v>58</v>
      </c>
      <c r="K43" s="90" t="s">
        <v>61</v>
      </c>
      <c r="L43" s="98"/>
      <c r="M43" s="99" t="s">
        <v>20</v>
      </c>
      <c r="N43" s="99" t="s">
        <v>21</v>
      </c>
      <c r="O43" s="99" t="s">
        <v>20</v>
      </c>
      <c r="P43" s="100" t="s">
        <v>21</v>
      </c>
      <c r="R43" s="35" t="s">
        <v>29</v>
      </c>
      <c r="S43" s="92" t="s">
        <v>23</v>
      </c>
      <c r="T43" s="41"/>
      <c r="U43" s="38" t="s">
        <v>26</v>
      </c>
      <c r="V43" s="35"/>
    </row>
    <row r="44" spans="2:22" ht="14" thickBot="1" x14ac:dyDescent="0.2">
      <c r="B44" s="71" t="s">
        <v>69</v>
      </c>
      <c r="C44" s="72"/>
      <c r="D44" s="72"/>
      <c r="E44" s="72"/>
      <c r="F44" s="73"/>
      <c r="G44" s="73"/>
      <c r="H44" s="72"/>
      <c r="I44" s="72"/>
      <c r="J44" s="74"/>
      <c r="K44" s="74"/>
      <c r="L44" s="72"/>
      <c r="M44" s="72"/>
      <c r="N44" s="72"/>
      <c r="O44" s="72"/>
      <c r="P44" s="75"/>
      <c r="R44" s="1111"/>
      <c r="S44" s="1112"/>
      <c r="T44" s="1116"/>
      <c r="U44" s="1112"/>
      <c r="V44" s="1113"/>
    </row>
    <row r="45" spans="2:22" x14ac:dyDescent="0.15">
      <c r="B45" s="55" t="s">
        <v>70</v>
      </c>
      <c r="C45" s="56" t="s">
        <v>19</v>
      </c>
      <c r="D45" s="56" t="s">
        <v>19</v>
      </c>
      <c r="E45" s="77">
        <v>3.98</v>
      </c>
      <c r="F45" s="77">
        <v>4.24</v>
      </c>
      <c r="G45" s="77">
        <v>4.24</v>
      </c>
      <c r="H45" s="102">
        <v>4.38</v>
      </c>
      <c r="I45" s="77">
        <v>4.46</v>
      </c>
      <c r="J45" s="47">
        <v>4.59</v>
      </c>
      <c r="K45" s="47"/>
      <c r="L45" s="78"/>
      <c r="M45" s="79" t="s">
        <v>19</v>
      </c>
      <c r="N45" s="79" t="s">
        <v>19</v>
      </c>
      <c r="O45" s="79" t="s">
        <v>19</v>
      </c>
      <c r="P45" s="80" t="s">
        <v>19</v>
      </c>
      <c r="Q45" s="85"/>
      <c r="R45" s="37" t="s">
        <v>22</v>
      </c>
      <c r="S45" s="37" t="s">
        <v>23</v>
      </c>
      <c r="T45" s="37"/>
      <c r="U45" s="37" t="s">
        <v>26</v>
      </c>
      <c r="V45" s="37"/>
    </row>
    <row r="46" spans="2:22" x14ac:dyDescent="0.15">
      <c r="B46" s="82" t="s">
        <v>71</v>
      </c>
      <c r="C46" s="104" t="s">
        <v>19</v>
      </c>
      <c r="D46" s="104" t="s">
        <v>19</v>
      </c>
      <c r="E46" s="45">
        <v>7.96</v>
      </c>
      <c r="F46" s="45">
        <v>8.48</v>
      </c>
      <c r="G46" s="45">
        <v>8.48</v>
      </c>
      <c r="H46" s="88">
        <v>8.76</v>
      </c>
      <c r="I46" s="45">
        <v>8.92</v>
      </c>
      <c r="J46" s="46">
        <v>9.18</v>
      </c>
      <c r="K46" s="46"/>
      <c r="L46" s="48"/>
      <c r="M46" s="49" t="s">
        <v>19</v>
      </c>
      <c r="N46" s="49" t="s">
        <v>19</v>
      </c>
      <c r="O46" s="49" t="s">
        <v>19</v>
      </c>
      <c r="P46" s="83" t="s">
        <v>19</v>
      </c>
      <c r="Q46" s="85"/>
      <c r="R46" s="35" t="s">
        <v>22</v>
      </c>
      <c r="S46" s="35" t="s">
        <v>23</v>
      </c>
      <c r="T46" s="35"/>
      <c r="U46" s="35" t="s">
        <v>26</v>
      </c>
      <c r="V46" s="35"/>
    </row>
    <row r="47" spans="2:22" x14ac:dyDescent="0.15">
      <c r="B47" s="82" t="s">
        <v>72</v>
      </c>
      <c r="C47" s="104" t="s">
        <v>19</v>
      </c>
      <c r="D47" s="104" t="s">
        <v>19</v>
      </c>
      <c r="E47" s="45">
        <v>11.94</v>
      </c>
      <c r="F47" s="45">
        <v>12.72</v>
      </c>
      <c r="G47" s="45">
        <v>12.72</v>
      </c>
      <c r="H47" s="88">
        <v>13.14</v>
      </c>
      <c r="I47" s="45">
        <v>13.38</v>
      </c>
      <c r="J47" s="46">
        <v>13.77</v>
      </c>
      <c r="K47" s="46"/>
      <c r="L47" s="48"/>
      <c r="M47" s="49" t="s">
        <v>19</v>
      </c>
      <c r="N47" s="49" t="s">
        <v>19</v>
      </c>
      <c r="O47" s="49" t="s">
        <v>19</v>
      </c>
      <c r="P47" s="83" t="s">
        <v>19</v>
      </c>
      <c r="Q47" s="85"/>
      <c r="R47" s="35" t="s">
        <v>22</v>
      </c>
      <c r="S47" s="35" t="s">
        <v>23</v>
      </c>
      <c r="T47" s="35"/>
      <c r="U47" s="35" t="s">
        <v>26</v>
      </c>
      <c r="V47" s="35"/>
    </row>
    <row r="48" spans="2:22" x14ac:dyDescent="0.15">
      <c r="B48" s="82" t="s">
        <v>73</v>
      </c>
      <c r="C48" s="87"/>
      <c r="D48" s="104"/>
      <c r="E48" s="45">
        <v>6.22</v>
      </c>
      <c r="F48" s="45">
        <v>4.24</v>
      </c>
      <c r="G48" s="45">
        <v>4.24</v>
      </c>
      <c r="H48" s="88">
        <v>4.38</v>
      </c>
      <c r="I48" s="45">
        <v>4.46</v>
      </c>
      <c r="J48" s="46">
        <v>4.59</v>
      </c>
      <c r="K48" s="46"/>
      <c r="L48" s="48"/>
      <c r="M48" s="49" t="s">
        <v>20</v>
      </c>
      <c r="N48" s="49" t="s">
        <v>20</v>
      </c>
      <c r="O48" s="49" t="s">
        <v>19</v>
      </c>
      <c r="P48" s="83" t="s">
        <v>19</v>
      </c>
      <c r="R48" s="35" t="s">
        <v>22</v>
      </c>
      <c r="S48" s="35" t="s">
        <v>23</v>
      </c>
      <c r="T48" s="35"/>
      <c r="U48" s="35" t="s">
        <v>26</v>
      </c>
      <c r="V48" s="35"/>
    </row>
    <row r="49" spans="2:23" x14ac:dyDescent="0.15">
      <c r="B49" s="82" t="s">
        <v>74</v>
      </c>
      <c r="C49" s="104" t="s">
        <v>19</v>
      </c>
      <c r="D49" s="104" t="s">
        <v>19</v>
      </c>
      <c r="E49" s="45">
        <v>6.22</v>
      </c>
      <c r="F49" s="45">
        <v>6.63</v>
      </c>
      <c r="G49" s="45">
        <v>6.63</v>
      </c>
      <c r="H49" s="88">
        <v>6.84</v>
      </c>
      <c r="I49" s="45">
        <v>6.97</v>
      </c>
      <c r="J49" s="46">
        <v>7.18</v>
      </c>
      <c r="K49" s="46"/>
      <c r="L49" s="48"/>
      <c r="M49" s="49" t="s">
        <v>19</v>
      </c>
      <c r="N49" s="49" t="s">
        <v>19</v>
      </c>
      <c r="O49" s="49" t="s">
        <v>19</v>
      </c>
      <c r="P49" s="83" t="s">
        <v>19</v>
      </c>
      <c r="R49" s="35" t="s">
        <v>29</v>
      </c>
      <c r="S49" s="35" t="s">
        <v>23</v>
      </c>
      <c r="T49" s="35"/>
      <c r="U49" s="35" t="s">
        <v>26</v>
      </c>
      <c r="V49" s="35"/>
    </row>
    <row r="50" spans="2:23" x14ac:dyDescent="0.15">
      <c r="B50" s="82" t="s">
        <v>75</v>
      </c>
      <c r="C50" s="104" t="s">
        <v>19</v>
      </c>
      <c r="D50" s="104" t="s">
        <v>19</v>
      </c>
      <c r="E50" s="45">
        <v>12.44</v>
      </c>
      <c r="F50" s="45">
        <v>13.25</v>
      </c>
      <c r="G50" s="45">
        <v>13.25</v>
      </c>
      <c r="H50" s="88">
        <v>13.68</v>
      </c>
      <c r="I50" s="45">
        <v>13.94</v>
      </c>
      <c r="J50" s="46">
        <v>14.36</v>
      </c>
      <c r="K50" s="46"/>
      <c r="L50" s="48"/>
      <c r="M50" s="49" t="s">
        <v>19</v>
      </c>
      <c r="N50" s="49" t="s">
        <v>19</v>
      </c>
      <c r="O50" s="49" t="s">
        <v>19</v>
      </c>
      <c r="P50" s="83" t="s">
        <v>19</v>
      </c>
      <c r="R50" s="35" t="s">
        <v>29</v>
      </c>
      <c r="S50" s="35" t="s">
        <v>23</v>
      </c>
      <c r="T50" s="35"/>
      <c r="U50" s="35" t="s">
        <v>26</v>
      </c>
      <c r="V50" s="35"/>
    </row>
    <row r="51" spans="2:23" x14ac:dyDescent="0.15">
      <c r="B51" s="82" t="s">
        <v>76</v>
      </c>
      <c r="C51" s="104" t="s">
        <v>19</v>
      </c>
      <c r="D51" s="104" t="s">
        <v>19</v>
      </c>
      <c r="E51" s="45">
        <v>12.44</v>
      </c>
      <c r="F51" s="45">
        <v>13.25</v>
      </c>
      <c r="G51" s="88" t="s">
        <v>19</v>
      </c>
      <c r="H51" s="45" t="s">
        <v>19</v>
      </c>
      <c r="I51" s="45">
        <v>20.91</v>
      </c>
      <c r="J51" s="46">
        <v>21.54</v>
      </c>
      <c r="K51" s="46"/>
      <c r="L51" s="106"/>
      <c r="M51" s="49" t="s">
        <v>19</v>
      </c>
      <c r="N51" s="49" t="s">
        <v>19</v>
      </c>
      <c r="O51" s="49" t="s">
        <v>19</v>
      </c>
      <c r="P51" s="107"/>
      <c r="Q51" s="38"/>
      <c r="R51" s="35" t="s">
        <v>29</v>
      </c>
      <c r="S51" s="35" t="s">
        <v>23</v>
      </c>
      <c r="T51" s="35"/>
      <c r="U51" s="35" t="s">
        <v>26</v>
      </c>
      <c r="V51" s="35"/>
    </row>
    <row r="52" spans="2:23" x14ac:dyDescent="0.15">
      <c r="B52" s="82" t="s">
        <v>77</v>
      </c>
      <c r="C52" s="87">
        <v>8046</v>
      </c>
      <c r="D52" s="87">
        <v>8046</v>
      </c>
      <c r="E52" s="45">
        <v>6.22</v>
      </c>
      <c r="F52" s="45">
        <v>6.63</v>
      </c>
      <c r="G52" s="45">
        <v>6.63</v>
      </c>
      <c r="H52" s="88">
        <v>6.84</v>
      </c>
      <c r="I52" s="45">
        <v>6.97</v>
      </c>
      <c r="J52" s="46">
        <v>7.18</v>
      </c>
      <c r="K52" s="46"/>
      <c r="L52" s="48"/>
      <c r="M52" s="49" t="s">
        <v>20</v>
      </c>
      <c r="N52" s="49" t="s">
        <v>20</v>
      </c>
      <c r="O52" s="49" t="s">
        <v>19</v>
      </c>
      <c r="P52" s="83" t="s">
        <v>19</v>
      </c>
      <c r="R52" s="35" t="s">
        <v>29</v>
      </c>
      <c r="S52" s="35" t="s">
        <v>23</v>
      </c>
      <c r="T52" s="35"/>
      <c r="U52" s="35" t="s">
        <v>26</v>
      </c>
      <c r="V52" s="35"/>
    </row>
    <row r="53" spans="2:23" x14ac:dyDescent="0.15">
      <c r="B53" s="108" t="s">
        <v>78</v>
      </c>
      <c r="C53" s="87">
        <v>8160</v>
      </c>
      <c r="D53" s="87">
        <v>8160</v>
      </c>
      <c r="E53" s="109"/>
      <c r="F53" s="109"/>
      <c r="G53" s="109"/>
      <c r="H53" s="88" t="s">
        <v>19</v>
      </c>
      <c r="I53" s="45"/>
      <c r="J53" s="110">
        <v>4.59</v>
      </c>
      <c r="K53" s="110"/>
      <c r="L53" s="48"/>
      <c r="M53" s="49" t="s">
        <v>20</v>
      </c>
      <c r="N53" s="49" t="s">
        <v>20</v>
      </c>
      <c r="O53" s="49" t="s">
        <v>19</v>
      </c>
      <c r="P53" s="83" t="s">
        <v>19</v>
      </c>
      <c r="Q53" s="111"/>
      <c r="R53" s="112" t="s">
        <v>79</v>
      </c>
      <c r="S53" s="35" t="s">
        <v>23</v>
      </c>
      <c r="T53" s="35"/>
      <c r="U53" s="35" t="s">
        <v>26</v>
      </c>
      <c r="V53" s="35"/>
      <c r="W53" s="92"/>
    </row>
    <row r="54" spans="2:23" x14ac:dyDescent="0.15">
      <c r="B54" s="108" t="s">
        <v>80</v>
      </c>
      <c r="C54" s="114" t="s">
        <v>19</v>
      </c>
      <c r="D54" s="114" t="s">
        <v>19</v>
      </c>
      <c r="E54" s="109"/>
      <c r="F54" s="109"/>
      <c r="G54" s="109">
        <v>3</v>
      </c>
      <c r="H54" s="88">
        <v>4.38</v>
      </c>
      <c r="I54" s="115">
        <v>4.46</v>
      </c>
      <c r="J54" s="110">
        <v>4.59</v>
      </c>
      <c r="K54" s="110"/>
      <c r="L54" s="48"/>
      <c r="M54" s="49" t="s">
        <v>19</v>
      </c>
      <c r="N54" s="49" t="s">
        <v>19</v>
      </c>
      <c r="O54" s="49" t="s">
        <v>19</v>
      </c>
      <c r="P54" s="83" t="s">
        <v>19</v>
      </c>
      <c r="Q54" s="111"/>
      <c r="R54" s="112" t="s">
        <v>79</v>
      </c>
      <c r="S54" s="35" t="s">
        <v>23</v>
      </c>
      <c r="T54" s="35"/>
      <c r="U54" s="35" t="s">
        <v>26</v>
      </c>
      <c r="V54" s="35"/>
      <c r="W54" s="92"/>
    </row>
    <row r="55" spans="2:23" x14ac:dyDescent="0.15">
      <c r="B55" s="82" t="s">
        <v>81</v>
      </c>
      <c r="C55" s="104" t="s">
        <v>19</v>
      </c>
      <c r="D55" s="104" t="s">
        <v>19</v>
      </c>
      <c r="E55" s="88">
        <v>6.22</v>
      </c>
      <c r="F55" s="88">
        <v>6.63</v>
      </c>
      <c r="G55" s="88">
        <v>6.63</v>
      </c>
      <c r="H55" s="88">
        <v>6.84</v>
      </c>
      <c r="I55" s="88">
        <v>7</v>
      </c>
      <c r="J55" s="90">
        <v>7</v>
      </c>
      <c r="K55" s="90"/>
      <c r="L55" s="48"/>
      <c r="M55" s="49" t="s">
        <v>19</v>
      </c>
      <c r="N55" s="49" t="s">
        <v>19</v>
      </c>
      <c r="O55" s="49" t="s">
        <v>19</v>
      </c>
      <c r="P55" s="83" t="s">
        <v>19</v>
      </c>
      <c r="R55" s="35" t="s">
        <v>79</v>
      </c>
      <c r="S55" s="35" t="s">
        <v>23</v>
      </c>
      <c r="T55" s="35"/>
      <c r="U55" s="35" t="s">
        <v>26</v>
      </c>
      <c r="V55" s="35"/>
    </row>
    <row r="56" spans="2:23" ht="14" thickBot="1" x14ac:dyDescent="0.2">
      <c r="B56" s="104" t="s">
        <v>82</v>
      </c>
      <c r="C56" s="104" t="s">
        <v>19</v>
      </c>
      <c r="D56" s="104" t="s">
        <v>19</v>
      </c>
      <c r="E56" s="88">
        <v>6.22</v>
      </c>
      <c r="F56" s="88">
        <v>6.63</v>
      </c>
      <c r="G56" s="88">
        <v>6.63</v>
      </c>
      <c r="H56" s="88">
        <v>6.84</v>
      </c>
      <c r="I56" s="88">
        <v>10</v>
      </c>
      <c r="J56" s="46">
        <v>10.3</v>
      </c>
      <c r="K56" s="46"/>
      <c r="L56" s="48"/>
      <c r="M56" s="49" t="s">
        <v>19</v>
      </c>
      <c r="N56" s="49" t="s">
        <v>19</v>
      </c>
      <c r="O56" s="49" t="s">
        <v>19</v>
      </c>
      <c r="P56" s="49" t="s">
        <v>19</v>
      </c>
      <c r="R56" s="41" t="s">
        <v>79</v>
      </c>
      <c r="S56" s="41" t="s">
        <v>23</v>
      </c>
      <c r="T56" s="41"/>
      <c r="U56" s="41" t="s">
        <v>26</v>
      </c>
      <c r="V56" s="41"/>
    </row>
    <row r="57" spans="2:23" ht="14" thickBot="1" x14ac:dyDescent="0.2">
      <c r="B57" s="104" t="s">
        <v>83</v>
      </c>
      <c r="C57" s="104"/>
      <c r="D57" s="104"/>
      <c r="E57" s="88"/>
      <c r="F57" s="88"/>
      <c r="G57" s="88"/>
      <c r="H57" s="88"/>
      <c r="I57" s="88"/>
      <c r="J57" s="46">
        <v>35</v>
      </c>
      <c r="K57" s="46"/>
      <c r="L57" s="48"/>
      <c r="M57" s="49"/>
      <c r="N57" s="49"/>
      <c r="O57" s="49"/>
      <c r="P57" s="49"/>
      <c r="R57" s="40"/>
      <c r="S57" s="116"/>
      <c r="T57" s="116"/>
      <c r="U57" s="116"/>
      <c r="V57" s="117"/>
    </row>
    <row r="58" spans="2:23" ht="14" thickBot="1" x14ac:dyDescent="0.2">
      <c r="B58" s="71" t="s">
        <v>84</v>
      </c>
      <c r="C58" s="72"/>
      <c r="D58" s="72"/>
      <c r="E58" s="72"/>
      <c r="F58" s="73"/>
      <c r="G58" s="73"/>
      <c r="H58" s="72"/>
      <c r="I58" s="72"/>
      <c r="J58" s="74"/>
      <c r="K58" s="74"/>
      <c r="L58" s="72"/>
      <c r="M58" s="72"/>
      <c r="N58" s="72"/>
      <c r="O58" s="72"/>
      <c r="P58" s="75"/>
      <c r="R58" s="1111"/>
      <c r="S58" s="1112"/>
      <c r="T58" s="1112"/>
      <c r="U58" s="1112"/>
      <c r="V58" s="1113"/>
    </row>
    <row r="59" spans="2:23" ht="12.75" customHeight="1" x14ac:dyDescent="0.15">
      <c r="B59" s="55" t="s">
        <v>85</v>
      </c>
      <c r="C59" s="56" t="s">
        <v>19</v>
      </c>
      <c r="D59" s="56" t="s">
        <v>19</v>
      </c>
      <c r="E59" s="77" t="s">
        <v>19</v>
      </c>
      <c r="F59" s="77"/>
      <c r="G59" s="77">
        <v>35</v>
      </c>
      <c r="H59" s="77">
        <v>35</v>
      </c>
      <c r="I59" s="77">
        <v>35</v>
      </c>
      <c r="J59" s="47">
        <v>35</v>
      </c>
      <c r="K59" s="47"/>
      <c r="L59" s="118"/>
      <c r="M59" s="56" t="s">
        <v>19</v>
      </c>
      <c r="N59" s="56" t="s">
        <v>19</v>
      </c>
      <c r="O59" s="56" t="s">
        <v>19</v>
      </c>
      <c r="P59" s="119" t="s">
        <v>19</v>
      </c>
      <c r="Q59" s="120"/>
      <c r="R59" s="37" t="s">
        <v>86</v>
      </c>
      <c r="S59" s="35" t="s">
        <v>23</v>
      </c>
      <c r="T59" s="36"/>
      <c r="U59" s="35" t="s">
        <v>24</v>
      </c>
      <c r="W59" s="35"/>
    </row>
    <row r="60" spans="2:23" ht="14" thickBot="1" x14ac:dyDescent="0.2">
      <c r="B60" s="62" t="s">
        <v>19</v>
      </c>
      <c r="C60" s="63" t="s">
        <v>19</v>
      </c>
      <c r="D60" s="63" t="s">
        <v>19</v>
      </c>
      <c r="E60" s="95" t="s">
        <v>19</v>
      </c>
      <c r="F60" s="95" t="s">
        <v>19</v>
      </c>
      <c r="G60" s="95"/>
      <c r="H60" s="121"/>
      <c r="I60" s="121"/>
      <c r="J60" s="122"/>
      <c r="K60" s="122"/>
      <c r="L60" s="123"/>
      <c r="M60" s="63" t="s">
        <v>19</v>
      </c>
      <c r="N60" s="63" t="s">
        <v>19</v>
      </c>
      <c r="O60" s="63" t="s">
        <v>19</v>
      </c>
      <c r="P60" s="124" t="s">
        <v>19</v>
      </c>
      <c r="R60" s="41"/>
      <c r="S60" s="36"/>
      <c r="T60" s="35"/>
      <c r="V60" s="35"/>
    </row>
    <row r="61" spans="2:23" ht="14" thickBot="1" x14ac:dyDescent="0.2">
      <c r="B61" s="125" t="s">
        <v>87</v>
      </c>
      <c r="C61" s="126"/>
      <c r="D61" s="126"/>
      <c r="E61" s="126"/>
      <c r="F61" s="127"/>
      <c r="G61" s="127"/>
      <c r="H61" s="126"/>
      <c r="I61" s="126"/>
      <c r="J61" s="128"/>
      <c r="K61" s="128"/>
      <c r="L61" s="126"/>
      <c r="M61" s="126"/>
      <c r="N61" s="126"/>
      <c r="O61" s="126"/>
      <c r="P61" s="129"/>
      <c r="R61" s="1111"/>
      <c r="S61" s="1112"/>
      <c r="T61" s="1112"/>
      <c r="U61" s="1112"/>
      <c r="V61" s="1113"/>
    </row>
    <row r="62" spans="2:23" x14ac:dyDescent="0.15">
      <c r="B62" s="55" t="s">
        <v>19</v>
      </c>
      <c r="C62" s="56" t="s">
        <v>19</v>
      </c>
      <c r="D62" s="56" t="s">
        <v>19</v>
      </c>
      <c r="E62" s="130" t="s">
        <v>19</v>
      </c>
      <c r="F62" s="130" t="s">
        <v>19</v>
      </c>
      <c r="G62" s="130"/>
      <c r="H62" s="131"/>
      <c r="I62" s="131"/>
      <c r="J62" s="132"/>
      <c r="K62" s="132"/>
      <c r="L62" s="101"/>
      <c r="M62" s="133" t="s">
        <v>19</v>
      </c>
      <c r="N62" s="133" t="s">
        <v>19</v>
      </c>
      <c r="O62" s="133" t="s">
        <v>19</v>
      </c>
      <c r="P62" s="134" t="s">
        <v>19</v>
      </c>
      <c r="R62" s="35" t="s">
        <v>22</v>
      </c>
      <c r="S62" s="36" t="s">
        <v>23</v>
      </c>
      <c r="T62" s="35"/>
      <c r="V62" s="35"/>
    </row>
    <row r="63" spans="2:23" ht="14" thickBot="1" x14ac:dyDescent="0.2">
      <c r="B63" s="62" t="s">
        <v>19</v>
      </c>
      <c r="C63" s="63" t="s">
        <v>19</v>
      </c>
      <c r="D63" s="63" t="s">
        <v>19</v>
      </c>
      <c r="E63" s="135" t="s">
        <v>19</v>
      </c>
      <c r="F63" s="135" t="s">
        <v>19</v>
      </c>
      <c r="G63" s="135"/>
      <c r="H63" s="136"/>
      <c r="I63" s="136"/>
      <c r="J63" s="122"/>
      <c r="K63" s="122"/>
      <c r="L63" s="123"/>
      <c r="M63" s="137" t="s">
        <v>19</v>
      </c>
      <c r="N63" s="137" t="s">
        <v>19</v>
      </c>
      <c r="O63" s="137" t="s">
        <v>19</v>
      </c>
      <c r="P63" s="138" t="s">
        <v>19</v>
      </c>
      <c r="R63" s="41" t="s">
        <v>22</v>
      </c>
      <c r="S63" s="139" t="s">
        <v>23</v>
      </c>
      <c r="T63" s="41"/>
      <c r="U63" s="116"/>
      <c r="V63" s="41"/>
    </row>
    <row r="68" spans="4:4" x14ac:dyDescent="0.15">
      <c r="D68" s="70"/>
    </row>
    <row r="70" spans="4:4" x14ac:dyDescent="0.15">
      <c r="D70" s="140"/>
    </row>
    <row r="71" spans="4:4" x14ac:dyDescent="0.15">
      <c r="D71" s="141"/>
    </row>
    <row r="72" spans="4:4" x14ac:dyDescent="0.15">
      <c r="D72" s="141"/>
    </row>
    <row r="73" spans="4:4" x14ac:dyDescent="0.15">
      <c r="D73" s="141"/>
    </row>
  </sheetData>
  <mergeCells count="8">
    <mergeCell ref="R58:V58"/>
    <mergeCell ref="R61:V61"/>
    <mergeCell ref="R2:V2"/>
    <mergeCell ref="R4:V4"/>
    <mergeCell ref="R13:V13"/>
    <mergeCell ref="R20:V20"/>
    <mergeCell ref="R23:V23"/>
    <mergeCell ref="R44:V44"/>
  </mergeCells>
  <pageMargins left="0.7" right="0.7" top="0.75" bottom="0.75" header="0.3" footer="0.3"/>
  <pageSetup paperSize="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B64D2-FD55-A34B-BA72-A5C0F0BA6199}">
  <dimension ref="B1:W122"/>
  <sheetViews>
    <sheetView topLeftCell="A77" workbookViewId="0">
      <selection activeCell="K49" sqref="K49"/>
    </sheetView>
  </sheetViews>
  <sheetFormatPr baseColWidth="10" defaultColWidth="9.1640625" defaultRowHeight="13" x14ac:dyDescent="0.15"/>
  <cols>
    <col min="1" max="1" width="2.83203125" style="1" customWidth="1"/>
    <col min="2" max="2" width="55.6640625" style="142" customWidth="1"/>
    <col min="3" max="3" width="11.5" style="5" bestFit="1" customWidth="1"/>
    <col min="4" max="4" width="16.5" style="5" bestFit="1" customWidth="1"/>
    <col min="5" max="5" width="14" style="3" hidden="1" customWidth="1"/>
    <col min="6" max="7" width="11.33203125" style="3" hidden="1" customWidth="1"/>
    <col min="8" max="8" width="11.33203125" style="4" customWidth="1"/>
    <col min="9" max="9" width="11.33203125" style="4" hidden="1" customWidth="1"/>
    <col min="10" max="10" width="11.33203125" style="4" customWidth="1"/>
    <col min="11" max="11" width="24.5" style="4" customWidth="1"/>
    <col min="12" max="12" width="5.5" style="5" customWidth="1"/>
    <col min="13" max="13" width="13.1640625" style="1" customWidth="1"/>
    <col min="14" max="14" width="13" style="1" customWidth="1"/>
    <col min="15" max="15" width="10.6640625" style="1" customWidth="1"/>
    <col min="16" max="16" width="10.1640625" style="1" customWidth="1"/>
    <col min="17" max="17" width="5.83203125" style="1" customWidth="1"/>
    <col min="18" max="18" width="10.33203125" style="1" customWidth="1"/>
    <col min="19" max="19" width="12.83203125" style="1" customWidth="1"/>
    <col min="20" max="20" width="11.6640625" style="1" customWidth="1"/>
    <col min="21" max="21" width="15.6640625" style="1" bestFit="1" customWidth="1"/>
    <col min="22" max="22" width="16.6640625" style="1" bestFit="1" customWidth="1"/>
    <col min="23" max="23" width="29.1640625" style="1" customWidth="1"/>
    <col min="24" max="24" width="12.6640625" style="1" customWidth="1"/>
    <col min="25" max="16384" width="9.1640625" style="1"/>
  </cols>
  <sheetData>
    <row r="1" spans="2:23" ht="14" thickBot="1" x14ac:dyDescent="0.2"/>
    <row r="2" spans="2:23" ht="14" thickBot="1" x14ac:dyDescent="0.2">
      <c r="B2" s="143" t="s">
        <v>88</v>
      </c>
      <c r="C2" s="10"/>
      <c r="D2" s="10"/>
      <c r="E2" s="7"/>
      <c r="F2" s="7"/>
      <c r="G2" s="7"/>
      <c r="H2" s="9"/>
      <c r="I2" s="9"/>
      <c r="J2" s="9"/>
      <c r="K2" s="9"/>
      <c r="L2" s="10"/>
      <c r="M2" s="11"/>
      <c r="N2" s="11"/>
      <c r="O2" s="11"/>
      <c r="P2" s="12"/>
      <c r="R2" s="1114" t="s">
        <v>2</v>
      </c>
      <c r="S2" s="1114"/>
      <c r="T2" s="1114"/>
      <c r="U2" s="1114"/>
      <c r="V2" s="1114"/>
    </row>
    <row r="3" spans="2:23" ht="43" thickBot="1" x14ac:dyDescent="0.2">
      <c r="B3" s="144" t="s">
        <v>3</v>
      </c>
      <c r="C3" s="145" t="s">
        <v>4</v>
      </c>
      <c r="D3" s="145" t="s">
        <v>5</v>
      </c>
      <c r="E3" s="146">
        <v>2018</v>
      </c>
      <c r="F3" s="146">
        <v>2019</v>
      </c>
      <c r="G3" s="147">
        <v>2020</v>
      </c>
      <c r="H3" s="148">
        <v>44197</v>
      </c>
      <c r="I3" s="149">
        <v>44378</v>
      </c>
      <c r="J3" s="17" t="s">
        <v>6</v>
      </c>
      <c r="K3" s="150"/>
      <c r="L3" s="151" t="s">
        <v>7</v>
      </c>
      <c r="M3" s="152" t="s">
        <v>8</v>
      </c>
      <c r="N3" s="151" t="s">
        <v>9</v>
      </c>
      <c r="O3" s="151" t="s">
        <v>10</v>
      </c>
      <c r="P3" s="153" t="s">
        <v>11</v>
      </c>
      <c r="R3" s="21" t="s">
        <v>12</v>
      </c>
      <c r="S3" s="22" t="s">
        <v>13</v>
      </c>
      <c r="T3" s="22" t="s">
        <v>14</v>
      </c>
      <c r="U3" s="22" t="s">
        <v>15</v>
      </c>
      <c r="V3" s="22" t="s">
        <v>16</v>
      </c>
    </row>
    <row r="4" spans="2:23" ht="14" thickBot="1" x14ac:dyDescent="0.2">
      <c r="B4" s="154" t="s">
        <v>17</v>
      </c>
      <c r="C4" s="155"/>
      <c r="D4" s="155"/>
      <c r="E4" s="42"/>
      <c r="F4" s="43"/>
      <c r="G4" s="43"/>
      <c r="H4" s="156"/>
      <c r="I4" s="156"/>
      <c r="J4" s="157"/>
      <c r="K4" s="26"/>
      <c r="L4" s="42"/>
      <c r="M4" s="42"/>
      <c r="N4" s="42"/>
      <c r="O4" s="42"/>
      <c r="P4" s="158"/>
      <c r="Q4" s="28"/>
      <c r="R4" s="1111"/>
      <c r="S4" s="1112"/>
      <c r="T4" s="1112"/>
      <c r="U4" s="1112"/>
      <c r="V4" s="1113"/>
    </row>
    <row r="5" spans="2:23" ht="14" x14ac:dyDescent="0.15">
      <c r="B5" s="159" t="s">
        <v>18</v>
      </c>
      <c r="C5" s="160" t="s">
        <v>19</v>
      </c>
      <c r="D5" s="1054" t="s">
        <v>19</v>
      </c>
      <c r="E5" s="161">
        <v>0.157</v>
      </c>
      <c r="F5" s="161">
        <v>0.16700000000000001</v>
      </c>
      <c r="G5" s="161">
        <v>0.17199999999999999</v>
      </c>
      <c r="H5" s="162">
        <v>0.17542150923580363</v>
      </c>
      <c r="I5" s="162"/>
      <c r="J5" s="32">
        <v>0.18099999999999999</v>
      </c>
      <c r="K5" s="163"/>
      <c r="L5" s="118"/>
      <c r="M5" s="164" t="s">
        <v>20</v>
      </c>
      <c r="N5" s="165" t="s">
        <v>21</v>
      </c>
      <c r="O5" s="165" t="s">
        <v>21</v>
      </c>
      <c r="P5" s="166" t="s">
        <v>21</v>
      </c>
      <c r="R5" s="35" t="s">
        <v>22</v>
      </c>
      <c r="S5" s="36" t="s">
        <v>23</v>
      </c>
      <c r="T5" s="37"/>
      <c r="U5" s="167" t="s">
        <v>24</v>
      </c>
      <c r="V5" s="37"/>
    </row>
    <row r="6" spans="2:23" ht="14.25" customHeight="1" x14ac:dyDescent="0.15">
      <c r="B6" s="168" t="s">
        <v>89</v>
      </c>
      <c r="C6" s="169" t="s">
        <v>19</v>
      </c>
      <c r="D6" s="1055" t="s">
        <v>19</v>
      </c>
      <c r="E6" s="170"/>
      <c r="F6" s="170" t="s">
        <v>19</v>
      </c>
      <c r="G6" s="170" t="s">
        <v>19</v>
      </c>
      <c r="H6" s="171" t="s">
        <v>19</v>
      </c>
      <c r="I6" s="171"/>
      <c r="J6" s="172"/>
      <c r="K6" s="172"/>
      <c r="L6" s="33"/>
      <c r="M6" s="173"/>
      <c r="N6" s="174"/>
      <c r="O6" s="174"/>
      <c r="P6" s="175"/>
      <c r="R6" s="35"/>
      <c r="S6" s="36"/>
      <c r="T6" s="35"/>
      <c r="U6" s="1" t="s">
        <v>90</v>
      </c>
      <c r="V6" s="35"/>
    </row>
    <row r="7" spans="2:23" ht="14" x14ac:dyDescent="0.15">
      <c r="B7" s="176" t="s">
        <v>91</v>
      </c>
      <c r="C7" s="177" t="s">
        <v>19</v>
      </c>
      <c r="D7" s="1056" t="s">
        <v>19</v>
      </c>
      <c r="E7" s="178">
        <v>0.157</v>
      </c>
      <c r="F7" s="178">
        <v>0.16700000000000001</v>
      </c>
      <c r="G7" s="178">
        <v>0.17199999999999999</v>
      </c>
      <c r="H7" s="172">
        <v>0.17542150923580363</v>
      </c>
      <c r="I7" s="172"/>
      <c r="J7" s="32">
        <v>0.18099999999999999</v>
      </c>
      <c r="K7" s="32"/>
      <c r="L7" s="33"/>
      <c r="M7" s="179" t="s">
        <v>20</v>
      </c>
      <c r="N7" s="180" t="s">
        <v>21</v>
      </c>
      <c r="O7" s="180" t="s">
        <v>21</v>
      </c>
      <c r="P7" s="181" t="s">
        <v>21</v>
      </c>
      <c r="R7" s="35" t="s">
        <v>22</v>
      </c>
      <c r="S7" s="36" t="s">
        <v>23</v>
      </c>
      <c r="T7" s="35"/>
      <c r="U7" s="1" t="s">
        <v>92</v>
      </c>
      <c r="V7" s="35"/>
    </row>
    <row r="8" spans="2:23" ht="15.75" customHeight="1" x14ac:dyDescent="0.15">
      <c r="B8" s="29" t="s">
        <v>27</v>
      </c>
      <c r="C8" s="1057"/>
      <c r="D8" s="1058"/>
      <c r="E8" s="31"/>
      <c r="F8" s="31"/>
      <c r="G8" s="31"/>
      <c r="H8" s="31"/>
      <c r="I8" s="31"/>
      <c r="J8" s="32"/>
      <c r="K8" s="32"/>
      <c r="L8" s="33"/>
      <c r="M8" s="34"/>
      <c r="N8" s="34"/>
      <c r="O8" s="34"/>
      <c r="P8" s="34"/>
      <c r="R8" s="35"/>
      <c r="S8" s="36"/>
      <c r="T8" s="35"/>
      <c r="U8" s="38"/>
      <c r="V8" s="35"/>
    </row>
    <row r="9" spans="2:23" ht="15.75" customHeight="1" x14ac:dyDescent="0.15">
      <c r="B9" s="168" t="s">
        <v>28</v>
      </c>
      <c r="C9" s="177" t="s">
        <v>19</v>
      </c>
      <c r="D9" s="1059" t="s">
        <v>19</v>
      </c>
      <c r="E9" s="182"/>
      <c r="F9" s="182">
        <v>6.63</v>
      </c>
      <c r="G9" s="178">
        <v>4.5</v>
      </c>
      <c r="H9" s="172">
        <v>5</v>
      </c>
      <c r="I9" s="172"/>
      <c r="J9" s="39">
        <v>5.16</v>
      </c>
      <c r="K9" s="39"/>
      <c r="L9" s="33"/>
      <c r="M9" s="179" t="s">
        <v>20</v>
      </c>
      <c r="N9" s="180" t="s">
        <v>21</v>
      </c>
      <c r="O9" s="180" t="s">
        <v>21</v>
      </c>
      <c r="P9" s="181" t="s">
        <v>21</v>
      </c>
      <c r="Q9" s="183"/>
      <c r="R9" s="35" t="s">
        <v>29</v>
      </c>
      <c r="S9" s="35" t="s">
        <v>23</v>
      </c>
      <c r="T9" s="36"/>
      <c r="U9" s="35" t="s">
        <v>34</v>
      </c>
      <c r="W9" s="35"/>
    </row>
    <row r="10" spans="2:23" ht="15" thickBot="1" x14ac:dyDescent="0.2">
      <c r="B10" s="184" t="s">
        <v>93</v>
      </c>
      <c r="C10" s="185" t="s">
        <v>19</v>
      </c>
      <c r="D10" s="1060" t="s">
        <v>19</v>
      </c>
      <c r="E10" s="186"/>
      <c r="F10" s="186">
        <v>0.16800000000000001</v>
      </c>
      <c r="G10" s="186">
        <v>0.17</v>
      </c>
      <c r="H10" s="187">
        <v>0.17</v>
      </c>
      <c r="I10" s="187">
        <v>0.16900000000000001</v>
      </c>
      <c r="J10" s="188">
        <v>0.17299999999999999</v>
      </c>
      <c r="K10" s="188"/>
      <c r="L10" s="189"/>
      <c r="M10" s="190" t="s">
        <v>20</v>
      </c>
      <c r="N10" s="191" t="s">
        <v>21</v>
      </c>
      <c r="O10" s="191" t="s">
        <v>21</v>
      </c>
      <c r="P10" s="192" t="s">
        <v>21</v>
      </c>
      <c r="R10" s="92" t="s">
        <v>94</v>
      </c>
      <c r="S10" s="40" t="s">
        <v>23</v>
      </c>
      <c r="T10" s="41"/>
      <c r="U10" s="1" t="s">
        <v>95</v>
      </c>
      <c r="V10" s="41"/>
    </row>
    <row r="11" spans="2:23" ht="14" thickBot="1" x14ac:dyDescent="0.2">
      <c r="B11" s="154" t="s">
        <v>36</v>
      </c>
      <c r="C11" s="155"/>
      <c r="D11" s="155"/>
      <c r="E11" s="43"/>
      <c r="F11" s="43"/>
      <c r="G11" s="43"/>
      <c r="H11" s="156"/>
      <c r="I11" s="156"/>
      <c r="J11" s="156"/>
      <c r="K11" s="156"/>
      <c r="L11" s="42"/>
      <c r="M11" s="42"/>
      <c r="N11" s="42"/>
      <c r="O11" s="42"/>
      <c r="P11" s="27"/>
      <c r="R11" s="1111"/>
      <c r="S11" s="1112"/>
      <c r="T11" s="1112"/>
      <c r="U11" s="1112"/>
      <c r="V11" s="1113"/>
    </row>
    <row r="12" spans="2:23" x14ac:dyDescent="0.15">
      <c r="B12" s="197" t="s">
        <v>39</v>
      </c>
      <c r="C12" s="1078">
        <v>1586</v>
      </c>
      <c r="D12" s="1078">
        <v>1586</v>
      </c>
      <c r="E12" s="198">
        <v>89.45</v>
      </c>
      <c r="F12" s="199">
        <v>95.47</v>
      </c>
      <c r="G12" s="199">
        <v>98.55</v>
      </c>
      <c r="H12" s="200">
        <v>100.44</v>
      </c>
      <c r="I12" s="200"/>
      <c r="J12" s="46">
        <v>103.57</v>
      </c>
      <c r="K12" s="46"/>
      <c r="L12" s="48"/>
      <c r="M12" s="201" t="s">
        <v>20</v>
      </c>
      <c r="N12" s="201" t="s">
        <v>20</v>
      </c>
      <c r="O12" s="201" t="s">
        <v>20</v>
      </c>
      <c r="P12" s="202" t="s">
        <v>20</v>
      </c>
      <c r="R12" s="35" t="s">
        <v>22</v>
      </c>
      <c r="S12" s="35" t="s">
        <v>23</v>
      </c>
      <c r="T12" s="35"/>
      <c r="U12" s="35" t="s">
        <v>24</v>
      </c>
      <c r="V12" s="38"/>
    </row>
    <row r="13" spans="2:23" x14ac:dyDescent="0.15">
      <c r="B13" s="197" t="s">
        <v>40</v>
      </c>
      <c r="C13" s="1078">
        <v>8020</v>
      </c>
      <c r="D13" s="1078">
        <v>8020</v>
      </c>
      <c r="E13" s="198">
        <v>118.9</v>
      </c>
      <c r="F13" s="199">
        <v>126.91</v>
      </c>
      <c r="G13" s="199">
        <v>131.01</v>
      </c>
      <c r="H13" s="203">
        <v>133.52000000000001</v>
      </c>
      <c r="I13" s="203"/>
      <c r="J13" s="46">
        <v>137.68</v>
      </c>
      <c r="K13" s="46"/>
      <c r="L13" s="48"/>
      <c r="M13" s="201" t="s">
        <v>20</v>
      </c>
      <c r="N13" s="201" t="s">
        <v>20</v>
      </c>
      <c r="O13" s="201" t="s">
        <v>20</v>
      </c>
      <c r="P13" s="202" t="s">
        <v>21</v>
      </c>
      <c r="R13" s="35" t="s">
        <v>22</v>
      </c>
      <c r="S13" s="35" t="s">
        <v>23</v>
      </c>
      <c r="T13" s="35"/>
      <c r="U13" s="35" t="s">
        <v>24</v>
      </c>
      <c r="V13" s="38"/>
    </row>
    <row r="14" spans="2:23" x14ac:dyDescent="0.15">
      <c r="B14" s="197" t="s">
        <v>41</v>
      </c>
      <c r="C14" s="1078">
        <v>8020</v>
      </c>
      <c r="D14" s="1078">
        <v>8021</v>
      </c>
      <c r="E14" s="198">
        <v>118.9</v>
      </c>
      <c r="F14" s="199">
        <v>126.91</v>
      </c>
      <c r="G14" s="199">
        <v>131.01</v>
      </c>
      <c r="H14" s="203">
        <v>133.52000000000001</v>
      </c>
      <c r="I14" s="203"/>
      <c r="J14" s="46">
        <v>137.68</v>
      </c>
      <c r="K14" s="46"/>
      <c r="L14" s="48"/>
      <c r="M14" s="201" t="s">
        <v>20</v>
      </c>
      <c r="N14" s="201" t="s">
        <v>20</v>
      </c>
      <c r="O14" s="201" t="s">
        <v>20</v>
      </c>
      <c r="P14" s="202" t="s">
        <v>20</v>
      </c>
      <c r="R14" s="35" t="s">
        <v>22</v>
      </c>
      <c r="S14" s="35" t="s">
        <v>23</v>
      </c>
      <c r="T14" s="35" t="s">
        <v>42</v>
      </c>
      <c r="U14" s="35" t="s">
        <v>24</v>
      </c>
      <c r="V14" s="38"/>
    </row>
    <row r="15" spans="2:23" x14ac:dyDescent="0.15">
      <c r="B15" s="197" t="s">
        <v>56</v>
      </c>
      <c r="C15" s="1078">
        <v>8020</v>
      </c>
      <c r="D15" s="1078">
        <v>8022</v>
      </c>
      <c r="E15" s="198">
        <v>118.9</v>
      </c>
      <c r="F15" s="199">
        <v>126.91</v>
      </c>
      <c r="G15" s="199">
        <v>131.01</v>
      </c>
      <c r="H15" s="203">
        <v>133.52000000000001</v>
      </c>
      <c r="I15" s="203"/>
      <c r="J15" s="46">
        <v>137.68</v>
      </c>
      <c r="K15" s="46"/>
      <c r="L15" s="48"/>
      <c r="M15" s="201" t="s">
        <v>20</v>
      </c>
      <c r="N15" s="201" t="s">
        <v>20</v>
      </c>
      <c r="O15" s="201" t="s">
        <v>20</v>
      </c>
      <c r="P15" s="202" t="s">
        <v>20</v>
      </c>
      <c r="R15" s="35" t="s">
        <v>22</v>
      </c>
      <c r="S15" s="35" t="s">
        <v>23</v>
      </c>
      <c r="T15" s="35"/>
      <c r="U15" s="35" t="s">
        <v>24</v>
      </c>
      <c r="V15" s="38"/>
    </row>
    <row r="16" spans="2:23" x14ac:dyDescent="0.15">
      <c r="B16" s="197" t="s">
        <v>44</v>
      </c>
      <c r="C16" s="1078">
        <v>8020</v>
      </c>
      <c r="D16" s="1078">
        <v>8023</v>
      </c>
      <c r="E16" s="198">
        <v>118.9</v>
      </c>
      <c r="F16" s="199">
        <v>126.91</v>
      </c>
      <c r="G16" s="199">
        <v>131.01</v>
      </c>
      <c r="H16" s="203">
        <v>133.52000000000001</v>
      </c>
      <c r="I16" s="203"/>
      <c r="J16" s="46">
        <v>137.68</v>
      </c>
      <c r="K16" s="46"/>
      <c r="L16" s="48"/>
      <c r="M16" s="201" t="s">
        <v>20</v>
      </c>
      <c r="N16" s="201" t="s">
        <v>20</v>
      </c>
      <c r="O16" s="201" t="s">
        <v>20</v>
      </c>
      <c r="P16" s="202" t="s">
        <v>20</v>
      </c>
      <c r="R16" s="35" t="s">
        <v>22</v>
      </c>
      <c r="S16" s="35" t="s">
        <v>23</v>
      </c>
      <c r="T16" s="35" t="s">
        <v>45</v>
      </c>
      <c r="U16" s="35" t="s">
        <v>24</v>
      </c>
      <c r="V16" s="38"/>
    </row>
    <row r="17" spans="2:23" x14ac:dyDescent="0.15">
      <c r="B17" s="197" t="s">
        <v>46</v>
      </c>
      <c r="C17" s="1078">
        <v>8020</v>
      </c>
      <c r="D17" s="1078">
        <v>8024</v>
      </c>
      <c r="E17" s="198">
        <v>118.9</v>
      </c>
      <c r="F17" s="199">
        <v>126.91</v>
      </c>
      <c r="G17" s="199">
        <v>131.01</v>
      </c>
      <c r="H17" s="203">
        <v>133.52000000000001</v>
      </c>
      <c r="I17" s="203"/>
      <c r="J17" s="46">
        <v>137.68</v>
      </c>
      <c r="K17" s="46"/>
      <c r="L17" s="48"/>
      <c r="M17" s="201" t="s">
        <v>20</v>
      </c>
      <c r="N17" s="201" t="s">
        <v>20</v>
      </c>
      <c r="O17" s="201" t="s">
        <v>20</v>
      </c>
      <c r="P17" s="202" t="s">
        <v>20</v>
      </c>
      <c r="R17" s="35" t="s">
        <v>29</v>
      </c>
      <c r="S17" s="35" t="s">
        <v>23</v>
      </c>
      <c r="T17" s="35" t="s">
        <v>47</v>
      </c>
      <c r="U17" s="35" t="s">
        <v>24</v>
      </c>
      <c r="V17" s="38"/>
    </row>
    <row r="18" spans="2:23" x14ac:dyDescent="0.15">
      <c r="B18" s="204" t="s">
        <v>96</v>
      </c>
      <c r="C18" s="205">
        <v>1625</v>
      </c>
      <c r="D18" s="205">
        <v>1626</v>
      </c>
      <c r="E18" s="206">
        <v>65</v>
      </c>
      <c r="F18" s="199">
        <v>71</v>
      </c>
      <c r="G18" s="198">
        <v>78</v>
      </c>
      <c r="H18" s="200">
        <v>84</v>
      </c>
      <c r="I18" s="200">
        <v>89</v>
      </c>
      <c r="J18" s="46">
        <v>91</v>
      </c>
      <c r="K18" s="46"/>
      <c r="L18" s="48"/>
      <c r="M18" s="207" t="s">
        <v>20</v>
      </c>
      <c r="N18" s="207" t="s">
        <v>21</v>
      </c>
      <c r="O18" s="207" t="s">
        <v>21</v>
      </c>
      <c r="P18" s="208" t="s">
        <v>21</v>
      </c>
      <c r="R18" s="35" t="s">
        <v>22</v>
      </c>
      <c r="S18" s="35" t="s">
        <v>23</v>
      </c>
      <c r="T18" s="35"/>
      <c r="U18" s="35" t="s">
        <v>97</v>
      </c>
      <c r="V18" s="38"/>
      <c r="W18" s="1" t="s">
        <v>98</v>
      </c>
    </row>
    <row r="19" spans="2:23" x14ac:dyDescent="0.15">
      <c r="B19" s="204" t="s">
        <v>99</v>
      </c>
      <c r="C19" s="205">
        <v>1625</v>
      </c>
      <c r="D19" s="205">
        <v>1627</v>
      </c>
      <c r="E19" s="206">
        <v>65</v>
      </c>
      <c r="F19" s="199">
        <v>71</v>
      </c>
      <c r="G19" s="198">
        <v>78</v>
      </c>
      <c r="H19" s="200">
        <v>84</v>
      </c>
      <c r="I19" s="200">
        <v>89</v>
      </c>
      <c r="J19" s="46">
        <v>91</v>
      </c>
      <c r="K19" s="46"/>
      <c r="L19" s="48"/>
      <c r="M19" s="207" t="s">
        <v>20</v>
      </c>
      <c r="N19" s="207" t="s">
        <v>21</v>
      </c>
      <c r="O19" s="207" t="s">
        <v>21</v>
      </c>
      <c r="P19" s="208" t="s">
        <v>21</v>
      </c>
      <c r="R19" s="35" t="s">
        <v>22</v>
      </c>
      <c r="S19" s="35" t="s">
        <v>23</v>
      </c>
      <c r="T19" s="35"/>
      <c r="U19" s="35" t="s">
        <v>97</v>
      </c>
      <c r="V19" s="38"/>
      <c r="W19" s="1" t="s">
        <v>98</v>
      </c>
    </row>
    <row r="20" spans="2:23" x14ac:dyDescent="0.15">
      <c r="B20" s="204" t="s">
        <v>100</v>
      </c>
      <c r="C20" s="205">
        <v>1625</v>
      </c>
      <c r="D20" s="205">
        <v>1628</v>
      </c>
      <c r="E20" s="206">
        <v>81</v>
      </c>
      <c r="F20" s="199">
        <v>84</v>
      </c>
      <c r="G20" s="198">
        <v>87</v>
      </c>
      <c r="H20" s="200">
        <v>89</v>
      </c>
      <c r="I20" s="200">
        <v>89</v>
      </c>
      <c r="J20" s="46">
        <v>91</v>
      </c>
      <c r="K20" s="46"/>
      <c r="L20" s="48"/>
      <c r="M20" s="207" t="s">
        <v>20</v>
      </c>
      <c r="N20" s="207" t="s">
        <v>21</v>
      </c>
      <c r="O20" s="207" t="s">
        <v>21</v>
      </c>
      <c r="P20" s="208" t="s">
        <v>21</v>
      </c>
      <c r="R20" s="35" t="s">
        <v>22</v>
      </c>
      <c r="S20" s="35" t="s">
        <v>23</v>
      </c>
      <c r="T20" s="35"/>
      <c r="U20" s="35" t="s">
        <v>97</v>
      </c>
      <c r="V20" s="38"/>
      <c r="W20" s="1" t="s">
        <v>98</v>
      </c>
    </row>
    <row r="21" spans="2:23" x14ac:dyDescent="0.15">
      <c r="B21" s="204" t="s">
        <v>101</v>
      </c>
      <c r="C21" s="205">
        <v>1625</v>
      </c>
      <c r="D21" s="205">
        <v>1629</v>
      </c>
      <c r="E21" s="206">
        <v>65</v>
      </c>
      <c r="F21" s="198">
        <v>84</v>
      </c>
      <c r="G21" s="198">
        <v>87</v>
      </c>
      <c r="H21" s="200">
        <v>89</v>
      </c>
      <c r="I21" s="200">
        <v>89</v>
      </c>
      <c r="J21" s="46">
        <v>91</v>
      </c>
      <c r="K21" s="46"/>
      <c r="L21" s="48"/>
      <c r="M21" s="207" t="s">
        <v>20</v>
      </c>
      <c r="N21" s="207" t="s">
        <v>21</v>
      </c>
      <c r="O21" s="207" t="s">
        <v>21</v>
      </c>
      <c r="P21" s="208" t="s">
        <v>21</v>
      </c>
      <c r="R21" s="35" t="s">
        <v>22</v>
      </c>
      <c r="S21" s="35" t="s">
        <v>23</v>
      </c>
      <c r="T21" s="35"/>
      <c r="U21" s="35" t="s">
        <v>97</v>
      </c>
      <c r="V21" s="38"/>
      <c r="W21" s="1" t="s">
        <v>98</v>
      </c>
    </row>
    <row r="22" spans="2:23" ht="14" x14ac:dyDescent="0.15">
      <c r="B22" s="209" t="s">
        <v>102</v>
      </c>
      <c r="C22" s="210">
        <v>7230</v>
      </c>
      <c r="D22" s="1078">
        <v>7231</v>
      </c>
      <c r="E22" s="206">
        <v>15</v>
      </c>
      <c r="F22" s="198">
        <v>16</v>
      </c>
      <c r="G22" s="198">
        <v>16</v>
      </c>
      <c r="H22" s="200">
        <v>16</v>
      </c>
      <c r="I22" s="200"/>
      <c r="J22" s="1069"/>
      <c r="K22" s="46" t="s">
        <v>103</v>
      </c>
      <c r="M22" s="207" t="s">
        <v>20</v>
      </c>
      <c r="N22" s="207" t="s">
        <v>21</v>
      </c>
      <c r="O22" s="207" t="s">
        <v>21</v>
      </c>
      <c r="P22" s="208" t="s">
        <v>21</v>
      </c>
      <c r="R22" s="35" t="s">
        <v>22</v>
      </c>
      <c r="S22" s="35" t="s">
        <v>23</v>
      </c>
      <c r="T22" s="35"/>
      <c r="U22" s="35" t="s">
        <v>26</v>
      </c>
      <c r="V22" s="38"/>
      <c r="W22" s="1" t="s">
        <v>104</v>
      </c>
    </row>
    <row r="23" spans="2:23" ht="14" x14ac:dyDescent="0.15">
      <c r="B23" s="209" t="s">
        <v>105</v>
      </c>
      <c r="C23" s="210">
        <v>7230</v>
      </c>
      <c r="D23" s="1078">
        <v>7232</v>
      </c>
      <c r="E23" s="206">
        <v>15</v>
      </c>
      <c r="F23" s="198">
        <v>16</v>
      </c>
      <c r="G23" s="198">
        <v>16</v>
      </c>
      <c r="H23" s="200">
        <v>16</v>
      </c>
      <c r="I23" s="200"/>
      <c r="J23" s="1069"/>
      <c r="K23" s="46" t="s">
        <v>103</v>
      </c>
      <c r="L23" s="48"/>
      <c r="M23" s="207" t="s">
        <v>20</v>
      </c>
      <c r="N23" s="207" t="s">
        <v>21</v>
      </c>
      <c r="O23" s="207" t="s">
        <v>21</v>
      </c>
      <c r="P23" s="208" t="s">
        <v>21</v>
      </c>
      <c r="R23" s="35" t="s">
        <v>22</v>
      </c>
      <c r="S23" s="35" t="s">
        <v>23</v>
      </c>
      <c r="T23" s="35"/>
      <c r="U23" s="35" t="s">
        <v>26</v>
      </c>
      <c r="V23" s="38"/>
      <c r="W23" s="1" t="s">
        <v>104</v>
      </c>
    </row>
    <row r="24" spans="2:23" ht="14" x14ac:dyDescent="0.15">
      <c r="B24" s="209" t="s">
        <v>106</v>
      </c>
      <c r="C24" s="210">
        <v>7230</v>
      </c>
      <c r="D24" s="1078">
        <v>7233</v>
      </c>
      <c r="E24" s="206">
        <v>15</v>
      </c>
      <c r="F24" s="198">
        <v>16</v>
      </c>
      <c r="G24" s="198">
        <v>16</v>
      </c>
      <c r="H24" s="200">
        <v>16</v>
      </c>
      <c r="I24" s="200"/>
      <c r="J24" s="1069"/>
      <c r="K24" s="46" t="s">
        <v>103</v>
      </c>
      <c r="L24" s="48"/>
      <c r="M24" s="207" t="s">
        <v>20</v>
      </c>
      <c r="N24" s="207" t="s">
        <v>21</v>
      </c>
      <c r="O24" s="207" t="s">
        <v>21</v>
      </c>
      <c r="P24" s="208" t="s">
        <v>21</v>
      </c>
      <c r="R24" s="35" t="s">
        <v>22</v>
      </c>
      <c r="S24" s="35" t="s">
        <v>23</v>
      </c>
      <c r="T24" s="35"/>
      <c r="U24" s="35" t="s">
        <v>26</v>
      </c>
      <c r="V24" s="38"/>
      <c r="W24" s="1" t="s">
        <v>104</v>
      </c>
    </row>
    <row r="25" spans="2:23" ht="14" x14ac:dyDescent="0.15">
      <c r="B25" s="209" t="s">
        <v>107</v>
      </c>
      <c r="C25" s="210">
        <v>7230</v>
      </c>
      <c r="D25" s="1078">
        <v>7234</v>
      </c>
      <c r="E25" s="206">
        <v>15</v>
      </c>
      <c r="F25" s="198">
        <v>16</v>
      </c>
      <c r="G25" s="198">
        <v>16</v>
      </c>
      <c r="H25" s="200">
        <v>16</v>
      </c>
      <c r="I25" s="200"/>
      <c r="J25" s="1069"/>
      <c r="K25" s="46" t="s">
        <v>103</v>
      </c>
      <c r="L25" s="48"/>
      <c r="M25" s="207" t="s">
        <v>20</v>
      </c>
      <c r="N25" s="207" t="s">
        <v>21</v>
      </c>
      <c r="O25" s="207" t="s">
        <v>21</v>
      </c>
      <c r="P25" s="208" t="s">
        <v>21</v>
      </c>
      <c r="R25" s="35" t="s">
        <v>22</v>
      </c>
      <c r="S25" s="35" t="s">
        <v>23</v>
      </c>
      <c r="T25" s="35"/>
      <c r="U25" s="35" t="s">
        <v>26</v>
      </c>
      <c r="V25" s="38"/>
      <c r="W25" s="1" t="s">
        <v>104</v>
      </c>
    </row>
    <row r="26" spans="2:23" ht="14" x14ac:dyDescent="0.15">
      <c r="B26" s="209" t="s">
        <v>108</v>
      </c>
      <c r="C26" s="210">
        <v>7240</v>
      </c>
      <c r="D26" s="1079">
        <v>7241</v>
      </c>
      <c r="E26" s="198">
        <v>25</v>
      </c>
      <c r="F26" s="212">
        <v>26</v>
      </c>
      <c r="G26" s="212">
        <v>27</v>
      </c>
      <c r="H26" s="213">
        <v>27</v>
      </c>
      <c r="I26" s="213"/>
      <c r="J26" s="1070"/>
      <c r="K26" s="46" t="s">
        <v>103</v>
      </c>
      <c r="L26" s="48"/>
      <c r="M26" s="207" t="s">
        <v>20</v>
      </c>
      <c r="N26" s="207" t="s">
        <v>21</v>
      </c>
      <c r="O26" s="207" t="s">
        <v>21</v>
      </c>
      <c r="P26" s="208" t="s">
        <v>21</v>
      </c>
      <c r="R26" s="35" t="s">
        <v>22</v>
      </c>
      <c r="S26" s="35" t="s">
        <v>23</v>
      </c>
      <c r="T26" s="35"/>
      <c r="U26" s="35" t="s">
        <v>26</v>
      </c>
      <c r="V26" s="38"/>
      <c r="W26" s="1" t="s">
        <v>104</v>
      </c>
    </row>
    <row r="27" spans="2:23" ht="14" x14ac:dyDescent="0.15">
      <c r="B27" s="209" t="s">
        <v>109</v>
      </c>
      <c r="C27" s="210">
        <v>7240</v>
      </c>
      <c r="D27" s="1079">
        <v>7242</v>
      </c>
      <c r="E27" s="198">
        <v>25</v>
      </c>
      <c r="F27" s="212">
        <v>26</v>
      </c>
      <c r="G27" s="212">
        <v>27</v>
      </c>
      <c r="H27" s="213">
        <v>27</v>
      </c>
      <c r="I27" s="213"/>
      <c r="J27" s="1070"/>
      <c r="K27" s="46" t="s">
        <v>103</v>
      </c>
      <c r="L27" s="48"/>
      <c r="M27" s="207" t="s">
        <v>20</v>
      </c>
      <c r="N27" s="207" t="s">
        <v>21</v>
      </c>
      <c r="O27" s="207" t="s">
        <v>21</v>
      </c>
      <c r="P27" s="208" t="s">
        <v>21</v>
      </c>
      <c r="R27" s="35" t="s">
        <v>22</v>
      </c>
      <c r="S27" s="35" t="s">
        <v>23</v>
      </c>
      <c r="T27" s="35"/>
      <c r="U27" s="35" t="s">
        <v>26</v>
      </c>
      <c r="V27" s="38"/>
      <c r="W27" s="1" t="s">
        <v>104</v>
      </c>
    </row>
    <row r="28" spans="2:23" ht="14" x14ac:dyDescent="0.15">
      <c r="B28" s="209" t="s">
        <v>110</v>
      </c>
      <c r="C28" s="210">
        <v>7240</v>
      </c>
      <c r="D28" s="1079">
        <v>7243</v>
      </c>
      <c r="E28" s="198">
        <v>25</v>
      </c>
      <c r="F28" s="212">
        <v>26</v>
      </c>
      <c r="G28" s="212">
        <v>27</v>
      </c>
      <c r="H28" s="213">
        <v>27</v>
      </c>
      <c r="I28" s="213"/>
      <c r="J28" s="1070"/>
      <c r="K28" s="46" t="s">
        <v>103</v>
      </c>
      <c r="L28" s="48"/>
      <c r="M28" s="207" t="s">
        <v>20</v>
      </c>
      <c r="N28" s="207" t="s">
        <v>21</v>
      </c>
      <c r="O28" s="207" t="s">
        <v>21</v>
      </c>
      <c r="P28" s="208" t="s">
        <v>21</v>
      </c>
      <c r="R28" s="35" t="s">
        <v>22</v>
      </c>
      <c r="S28" s="35" t="s">
        <v>23</v>
      </c>
      <c r="T28" s="35"/>
      <c r="U28" s="35" t="s">
        <v>26</v>
      </c>
      <c r="V28" s="38"/>
      <c r="W28" s="1" t="s">
        <v>104</v>
      </c>
    </row>
    <row r="29" spans="2:23" ht="14" x14ac:dyDescent="0.15">
      <c r="B29" s="209" t="s">
        <v>111</v>
      </c>
      <c r="C29" s="210">
        <v>7240</v>
      </c>
      <c r="D29" s="1079">
        <v>7244</v>
      </c>
      <c r="E29" s="198">
        <v>25</v>
      </c>
      <c r="F29" s="212">
        <v>26</v>
      </c>
      <c r="G29" s="212">
        <v>27</v>
      </c>
      <c r="H29" s="213">
        <v>27</v>
      </c>
      <c r="I29" s="213"/>
      <c r="J29" s="1070"/>
      <c r="K29" s="46" t="s">
        <v>103</v>
      </c>
      <c r="L29" s="48"/>
      <c r="M29" s="207" t="s">
        <v>20</v>
      </c>
      <c r="N29" s="207" t="s">
        <v>21</v>
      </c>
      <c r="O29" s="207" t="s">
        <v>21</v>
      </c>
      <c r="P29" s="208" t="s">
        <v>21</v>
      </c>
      <c r="R29" s="35" t="s">
        <v>22</v>
      </c>
      <c r="S29" s="35" t="s">
        <v>23</v>
      </c>
      <c r="T29" s="35"/>
      <c r="U29" s="35" t="s">
        <v>26</v>
      </c>
      <c r="V29" s="38"/>
      <c r="W29" s="1" t="s">
        <v>104</v>
      </c>
    </row>
    <row r="30" spans="2:23" ht="14" x14ac:dyDescent="0.15">
      <c r="B30" s="209" t="s">
        <v>112</v>
      </c>
      <c r="C30" s="210">
        <v>7250</v>
      </c>
      <c r="D30" s="1078">
        <v>7251</v>
      </c>
      <c r="E30" s="206">
        <v>50</v>
      </c>
      <c r="F30" s="198">
        <v>53</v>
      </c>
      <c r="G30" s="198">
        <v>54</v>
      </c>
      <c r="H30" s="200">
        <v>54</v>
      </c>
      <c r="I30" s="200"/>
      <c r="J30" s="1069"/>
      <c r="K30" s="46" t="s">
        <v>103</v>
      </c>
      <c r="L30" s="48"/>
      <c r="M30" s="207" t="s">
        <v>20</v>
      </c>
      <c r="N30" s="207" t="s">
        <v>21</v>
      </c>
      <c r="O30" s="207" t="s">
        <v>21</v>
      </c>
      <c r="P30" s="208" t="s">
        <v>21</v>
      </c>
      <c r="R30" s="35" t="s">
        <v>29</v>
      </c>
      <c r="S30" s="35" t="s">
        <v>23</v>
      </c>
      <c r="T30" s="35"/>
      <c r="U30" s="35" t="s">
        <v>26</v>
      </c>
      <c r="V30" s="38"/>
      <c r="W30" s="1" t="s">
        <v>104</v>
      </c>
    </row>
    <row r="31" spans="2:23" ht="14" x14ac:dyDescent="0.15">
      <c r="B31" s="209" t="s">
        <v>113</v>
      </c>
      <c r="C31" s="210">
        <v>7250</v>
      </c>
      <c r="D31" s="1078">
        <v>7252</v>
      </c>
      <c r="E31" s="206">
        <v>50</v>
      </c>
      <c r="F31" s="198">
        <v>53</v>
      </c>
      <c r="G31" s="198">
        <v>54</v>
      </c>
      <c r="H31" s="200">
        <v>54</v>
      </c>
      <c r="I31" s="200"/>
      <c r="J31" s="1069"/>
      <c r="K31" s="46" t="s">
        <v>103</v>
      </c>
      <c r="L31" s="48"/>
      <c r="M31" s="207" t="s">
        <v>20</v>
      </c>
      <c r="N31" s="207" t="s">
        <v>21</v>
      </c>
      <c r="O31" s="207" t="s">
        <v>21</v>
      </c>
      <c r="P31" s="208" t="s">
        <v>21</v>
      </c>
      <c r="R31" s="35" t="s">
        <v>29</v>
      </c>
      <c r="S31" s="35" t="s">
        <v>23</v>
      </c>
      <c r="T31" s="35"/>
      <c r="U31" s="35" t="s">
        <v>26</v>
      </c>
      <c r="V31" s="38"/>
      <c r="W31" s="1" t="s">
        <v>104</v>
      </c>
    </row>
    <row r="32" spans="2:23" ht="14" x14ac:dyDescent="0.15">
      <c r="B32" s="209" t="s">
        <v>114</v>
      </c>
      <c r="C32" s="210">
        <v>7250</v>
      </c>
      <c r="D32" s="1078">
        <v>7253</v>
      </c>
      <c r="E32" s="206">
        <v>50</v>
      </c>
      <c r="F32" s="198">
        <v>53</v>
      </c>
      <c r="G32" s="198">
        <v>54</v>
      </c>
      <c r="H32" s="200">
        <v>54</v>
      </c>
      <c r="I32" s="200"/>
      <c r="J32" s="1069"/>
      <c r="K32" s="46" t="s">
        <v>103</v>
      </c>
      <c r="L32" s="48"/>
      <c r="M32" s="207" t="s">
        <v>20</v>
      </c>
      <c r="N32" s="207" t="s">
        <v>21</v>
      </c>
      <c r="O32" s="207" t="s">
        <v>21</v>
      </c>
      <c r="P32" s="208" t="s">
        <v>21</v>
      </c>
      <c r="R32" s="35" t="s">
        <v>29</v>
      </c>
      <c r="S32" s="35" t="s">
        <v>23</v>
      </c>
      <c r="T32" s="35"/>
      <c r="U32" s="35" t="s">
        <v>26</v>
      </c>
      <c r="V32" s="38"/>
      <c r="W32" s="1" t="s">
        <v>104</v>
      </c>
    </row>
    <row r="33" spans="2:23" ht="14" x14ac:dyDescent="0.15">
      <c r="B33" s="209" t="s">
        <v>115</v>
      </c>
      <c r="C33" s="210">
        <v>7250</v>
      </c>
      <c r="D33" s="1078">
        <v>7254</v>
      </c>
      <c r="E33" s="206">
        <v>50</v>
      </c>
      <c r="F33" s="198">
        <v>53</v>
      </c>
      <c r="G33" s="198">
        <v>54</v>
      </c>
      <c r="H33" s="200">
        <v>54</v>
      </c>
      <c r="I33" s="200"/>
      <c r="J33" s="1069"/>
      <c r="K33" s="46" t="s">
        <v>103</v>
      </c>
      <c r="L33" s="48"/>
      <c r="M33" s="207" t="s">
        <v>20</v>
      </c>
      <c r="N33" s="207" t="s">
        <v>21</v>
      </c>
      <c r="O33" s="207" t="s">
        <v>21</v>
      </c>
      <c r="P33" s="208" t="s">
        <v>21</v>
      </c>
      <c r="R33" s="35" t="s">
        <v>29</v>
      </c>
      <c r="S33" s="35" t="s">
        <v>23</v>
      </c>
      <c r="T33" s="35"/>
      <c r="U33" s="35" t="s">
        <v>26</v>
      </c>
      <c r="V33" s="38"/>
      <c r="W33" s="1" t="s">
        <v>104</v>
      </c>
    </row>
    <row r="34" spans="2:23" ht="14" x14ac:dyDescent="0.15">
      <c r="B34" s="209" t="s">
        <v>116</v>
      </c>
      <c r="C34" s="210">
        <v>7260</v>
      </c>
      <c r="D34" s="1078">
        <v>7261</v>
      </c>
      <c r="E34" s="206">
        <v>75</v>
      </c>
      <c r="F34" s="198">
        <v>79</v>
      </c>
      <c r="G34" s="198">
        <v>81</v>
      </c>
      <c r="H34" s="200">
        <v>81</v>
      </c>
      <c r="I34" s="200"/>
      <c r="J34" s="1069"/>
      <c r="K34" s="46" t="s">
        <v>103</v>
      </c>
      <c r="L34" s="48"/>
      <c r="M34" s="207" t="s">
        <v>20</v>
      </c>
      <c r="N34" s="207" t="s">
        <v>21</v>
      </c>
      <c r="O34" s="207" t="s">
        <v>21</v>
      </c>
      <c r="P34" s="208" t="s">
        <v>21</v>
      </c>
      <c r="R34" s="35" t="s">
        <v>29</v>
      </c>
      <c r="S34" s="35" t="s">
        <v>23</v>
      </c>
      <c r="T34" s="35"/>
      <c r="U34" s="35" t="s">
        <v>26</v>
      </c>
      <c r="V34" s="38"/>
      <c r="W34" s="1" t="s">
        <v>104</v>
      </c>
    </row>
    <row r="35" spans="2:23" ht="14" x14ac:dyDescent="0.15">
      <c r="B35" s="209" t="s">
        <v>117</v>
      </c>
      <c r="C35" s="210">
        <v>7260</v>
      </c>
      <c r="D35" s="1078">
        <v>7262</v>
      </c>
      <c r="E35" s="206">
        <v>75</v>
      </c>
      <c r="F35" s="198">
        <v>79</v>
      </c>
      <c r="G35" s="198">
        <v>81</v>
      </c>
      <c r="H35" s="200">
        <v>81</v>
      </c>
      <c r="I35" s="200"/>
      <c r="J35" s="1069"/>
      <c r="K35" s="46" t="s">
        <v>103</v>
      </c>
      <c r="L35" s="48"/>
      <c r="M35" s="207" t="s">
        <v>20</v>
      </c>
      <c r="N35" s="207" t="s">
        <v>21</v>
      </c>
      <c r="O35" s="207" t="s">
        <v>21</v>
      </c>
      <c r="P35" s="208" t="s">
        <v>21</v>
      </c>
      <c r="R35" s="35" t="s">
        <v>29</v>
      </c>
      <c r="S35" s="35" t="s">
        <v>23</v>
      </c>
      <c r="T35" s="35"/>
      <c r="U35" s="35" t="s">
        <v>26</v>
      </c>
      <c r="V35" s="38"/>
      <c r="W35" s="1" t="s">
        <v>104</v>
      </c>
    </row>
    <row r="36" spans="2:23" ht="14" x14ac:dyDescent="0.15">
      <c r="B36" s="209" t="s">
        <v>118</v>
      </c>
      <c r="C36" s="210">
        <v>7260</v>
      </c>
      <c r="D36" s="1078">
        <v>7263</v>
      </c>
      <c r="E36" s="206">
        <v>75</v>
      </c>
      <c r="F36" s="198">
        <v>79</v>
      </c>
      <c r="G36" s="198">
        <v>81</v>
      </c>
      <c r="H36" s="200">
        <v>81</v>
      </c>
      <c r="I36" s="200"/>
      <c r="J36" s="1069"/>
      <c r="K36" s="46" t="s">
        <v>103</v>
      </c>
      <c r="L36" s="48"/>
      <c r="M36" s="207" t="s">
        <v>20</v>
      </c>
      <c r="N36" s="207" t="s">
        <v>21</v>
      </c>
      <c r="O36" s="207" t="s">
        <v>21</v>
      </c>
      <c r="P36" s="208" t="s">
        <v>21</v>
      </c>
      <c r="R36" s="35" t="s">
        <v>29</v>
      </c>
      <c r="S36" s="35" t="s">
        <v>23</v>
      </c>
      <c r="T36" s="35"/>
      <c r="U36" s="35" t="s">
        <v>26</v>
      </c>
      <c r="V36" s="38"/>
      <c r="W36" s="1" t="s">
        <v>104</v>
      </c>
    </row>
    <row r="37" spans="2:23" ht="15" thickBot="1" x14ac:dyDescent="0.2">
      <c r="B37" s="214" t="s">
        <v>119</v>
      </c>
      <c r="C37" s="1080">
        <v>7260</v>
      </c>
      <c r="D37" s="1081">
        <v>7264</v>
      </c>
      <c r="E37" s="215">
        <v>75</v>
      </c>
      <c r="F37" s="65">
        <v>79</v>
      </c>
      <c r="G37" s="65">
        <v>81</v>
      </c>
      <c r="H37" s="67">
        <v>81</v>
      </c>
      <c r="I37" s="67"/>
      <c r="J37" s="1071"/>
      <c r="K37" s="46" t="s">
        <v>103</v>
      </c>
      <c r="L37" s="98"/>
      <c r="M37" s="137" t="s">
        <v>20</v>
      </c>
      <c r="N37" s="137" t="s">
        <v>21</v>
      </c>
      <c r="O37" s="137" t="s">
        <v>21</v>
      </c>
      <c r="P37" s="138" t="s">
        <v>21</v>
      </c>
      <c r="R37" s="41" t="s">
        <v>29</v>
      </c>
      <c r="S37" s="41" t="s">
        <v>23</v>
      </c>
      <c r="T37" s="41"/>
      <c r="U37" s="41" t="s">
        <v>26</v>
      </c>
      <c r="V37" s="38"/>
      <c r="W37" s="1" t="s">
        <v>104</v>
      </c>
    </row>
    <row r="38" spans="2:23" ht="14" thickBot="1" x14ac:dyDescent="0.2">
      <c r="B38" s="50" t="s">
        <v>48</v>
      </c>
      <c r="C38" s="216"/>
      <c r="D38" s="216"/>
      <c r="E38" s="217"/>
      <c r="F38" s="217"/>
      <c r="G38" s="217"/>
      <c r="H38" s="218"/>
      <c r="I38" s="218"/>
      <c r="J38" s="218"/>
      <c r="K38" s="218"/>
      <c r="L38" s="216"/>
      <c r="M38" s="216"/>
      <c r="N38" s="216"/>
      <c r="O38" s="216"/>
      <c r="P38" s="219"/>
      <c r="R38" s="1118"/>
      <c r="S38" s="1116"/>
      <c r="T38" s="1116"/>
      <c r="U38" s="1116"/>
      <c r="V38" s="1113"/>
    </row>
    <row r="39" spans="2:23" x14ac:dyDescent="0.15">
      <c r="B39" s="55" t="s">
        <v>49</v>
      </c>
      <c r="C39" s="56" t="s">
        <v>37</v>
      </c>
      <c r="D39" s="57" t="s">
        <v>37</v>
      </c>
      <c r="E39" s="58" t="s">
        <v>19</v>
      </c>
      <c r="F39" s="58" t="s">
        <v>19</v>
      </c>
      <c r="G39" s="58"/>
      <c r="H39" s="59"/>
      <c r="I39" s="59"/>
      <c r="J39" s="46">
        <v>401.76</v>
      </c>
      <c r="K39" s="46"/>
      <c r="L39" s="60"/>
      <c r="M39" s="57"/>
      <c r="N39" s="57"/>
      <c r="O39" s="57"/>
      <c r="P39" s="61"/>
      <c r="R39" s="35"/>
      <c r="S39" s="35"/>
      <c r="T39" s="35"/>
      <c r="V39" s="35"/>
    </row>
    <row r="40" spans="2:23" ht="14" thickBot="1" x14ac:dyDescent="0.2">
      <c r="B40" s="62" t="s">
        <v>19</v>
      </c>
      <c r="C40" s="123" t="s">
        <v>19</v>
      </c>
      <c r="D40" s="123" t="s">
        <v>19</v>
      </c>
      <c r="E40" s="135" t="s">
        <v>19</v>
      </c>
      <c r="F40" s="135"/>
      <c r="G40" s="135"/>
      <c r="H40" s="220"/>
      <c r="I40" s="220"/>
      <c r="J40" s="220"/>
      <c r="K40" s="220"/>
      <c r="L40" s="123"/>
      <c r="M40" s="63" t="s">
        <v>19</v>
      </c>
      <c r="N40" s="63" t="s">
        <v>19</v>
      </c>
      <c r="O40" s="63" t="s">
        <v>19</v>
      </c>
      <c r="P40" s="124" t="s">
        <v>19</v>
      </c>
      <c r="R40" s="35"/>
      <c r="S40" s="35"/>
      <c r="T40" s="35"/>
      <c r="V40" s="35"/>
      <c r="W40" s="70"/>
    </row>
    <row r="41" spans="2:23" ht="14" thickBot="1" x14ac:dyDescent="0.2">
      <c r="B41" s="50" t="s">
        <v>50</v>
      </c>
      <c r="C41" s="216"/>
      <c r="D41" s="216"/>
      <c r="E41" s="217"/>
      <c r="F41" s="217"/>
      <c r="G41" s="217"/>
      <c r="H41" s="218"/>
      <c r="I41" s="218"/>
      <c r="J41" s="218"/>
      <c r="K41" s="218"/>
      <c r="L41" s="216"/>
      <c r="M41" s="216"/>
      <c r="N41" s="216"/>
      <c r="O41" s="216"/>
      <c r="P41" s="219"/>
      <c r="R41" s="1111"/>
      <c r="S41" s="1112"/>
      <c r="T41" s="1115"/>
      <c r="U41" s="1112"/>
      <c r="V41" s="1113"/>
    </row>
    <row r="42" spans="2:23" x14ac:dyDescent="0.15">
      <c r="B42" s="221" t="s">
        <v>51</v>
      </c>
      <c r="C42" s="193">
        <v>1283</v>
      </c>
      <c r="D42" s="193">
        <v>1283</v>
      </c>
      <c r="E42" s="58">
        <v>1189</v>
      </c>
      <c r="F42" s="130">
        <v>1269.0999999999999</v>
      </c>
      <c r="G42" s="130">
        <v>1310.1400000000001</v>
      </c>
      <c r="H42" s="194">
        <v>1335.17</v>
      </c>
      <c r="I42" s="194"/>
      <c r="J42" s="47">
        <v>1376.82</v>
      </c>
      <c r="K42" s="47" t="s">
        <v>619</v>
      </c>
      <c r="L42" s="78"/>
      <c r="M42" s="195" t="s">
        <v>20</v>
      </c>
      <c r="N42" s="195" t="s">
        <v>21</v>
      </c>
      <c r="O42" s="195" t="s">
        <v>20</v>
      </c>
      <c r="P42" s="196" t="s">
        <v>21</v>
      </c>
      <c r="R42" s="35" t="s">
        <v>22</v>
      </c>
      <c r="S42" s="81" t="s">
        <v>23</v>
      </c>
      <c r="T42" s="37"/>
      <c r="U42" s="1" t="s">
        <v>26</v>
      </c>
      <c r="V42" s="35"/>
    </row>
    <row r="43" spans="2:23" x14ac:dyDescent="0.15">
      <c r="B43" s="222" t="s">
        <v>120</v>
      </c>
      <c r="C43" s="1078">
        <v>1580</v>
      </c>
      <c r="D43" s="1078">
        <v>1582</v>
      </c>
      <c r="E43" s="198">
        <v>11.95</v>
      </c>
      <c r="F43" s="199">
        <v>12.74</v>
      </c>
      <c r="G43" s="199">
        <v>13.15</v>
      </c>
      <c r="H43" s="200">
        <v>13.4</v>
      </c>
      <c r="I43" s="200"/>
      <c r="J43" s="46">
        <v>13.82</v>
      </c>
      <c r="K43" s="46"/>
      <c r="L43" s="48"/>
      <c r="M43" s="201" t="s">
        <v>20</v>
      </c>
      <c r="N43" s="201" t="s">
        <v>20</v>
      </c>
      <c r="O43" s="201" t="s">
        <v>20</v>
      </c>
      <c r="P43" s="202" t="s">
        <v>20</v>
      </c>
      <c r="R43" s="35" t="s">
        <v>29</v>
      </c>
      <c r="S43" s="81" t="s">
        <v>23</v>
      </c>
      <c r="T43" s="35" t="s">
        <v>42</v>
      </c>
      <c r="U43" s="1" t="s">
        <v>24</v>
      </c>
      <c r="V43" s="35"/>
    </row>
    <row r="44" spans="2:23" x14ac:dyDescent="0.15">
      <c r="B44" s="222" t="s">
        <v>53</v>
      </c>
      <c r="C44" s="1078">
        <v>1580</v>
      </c>
      <c r="D44" s="1078">
        <v>1583</v>
      </c>
      <c r="E44" s="198">
        <v>11.95</v>
      </c>
      <c r="F44" s="199">
        <v>12.74</v>
      </c>
      <c r="G44" s="199">
        <v>13.15</v>
      </c>
      <c r="H44" s="200">
        <v>13.4</v>
      </c>
      <c r="I44" s="200"/>
      <c r="J44" s="46">
        <v>13.82</v>
      </c>
      <c r="K44" s="46"/>
      <c r="L44" s="48"/>
      <c r="M44" s="201" t="s">
        <v>20</v>
      </c>
      <c r="N44" s="201" t="s">
        <v>20</v>
      </c>
      <c r="O44" s="201" t="s">
        <v>20</v>
      </c>
      <c r="P44" s="202" t="s">
        <v>20</v>
      </c>
      <c r="R44" s="35" t="s">
        <v>29</v>
      </c>
      <c r="S44" s="81" t="s">
        <v>23</v>
      </c>
      <c r="T44" s="35"/>
      <c r="U44" s="1" t="s">
        <v>24</v>
      </c>
      <c r="V44" s="35"/>
    </row>
    <row r="45" spans="2:23" x14ac:dyDescent="0.15">
      <c r="B45" s="222" t="s">
        <v>54</v>
      </c>
      <c r="C45" s="1078">
        <v>1580</v>
      </c>
      <c r="D45" s="1078">
        <v>1584</v>
      </c>
      <c r="E45" s="198">
        <v>11.95</v>
      </c>
      <c r="F45" s="199">
        <v>12.74</v>
      </c>
      <c r="G45" s="199">
        <v>13.15</v>
      </c>
      <c r="H45" s="200">
        <v>13.4</v>
      </c>
      <c r="I45" s="200"/>
      <c r="J45" s="46">
        <v>13.82</v>
      </c>
      <c r="K45" s="46"/>
      <c r="L45" s="48"/>
      <c r="M45" s="201" t="s">
        <v>20</v>
      </c>
      <c r="N45" s="201" t="s">
        <v>20</v>
      </c>
      <c r="O45" s="201" t="s">
        <v>20</v>
      </c>
      <c r="P45" s="202" t="s">
        <v>20</v>
      </c>
      <c r="R45" s="35" t="s">
        <v>29</v>
      </c>
      <c r="S45" s="81" t="s">
        <v>23</v>
      </c>
      <c r="T45" s="35" t="s">
        <v>45</v>
      </c>
      <c r="U45" s="1" t="s">
        <v>24</v>
      </c>
      <c r="V45" s="35"/>
    </row>
    <row r="46" spans="2:23" x14ac:dyDescent="0.15">
      <c r="B46" s="222" t="s">
        <v>55</v>
      </c>
      <c r="C46" s="1078">
        <v>1580</v>
      </c>
      <c r="D46" s="1078">
        <v>1585</v>
      </c>
      <c r="E46" s="198">
        <v>11.95</v>
      </c>
      <c r="F46" s="199">
        <v>12.74</v>
      </c>
      <c r="G46" s="199">
        <v>13.15</v>
      </c>
      <c r="H46" s="200">
        <v>13.4</v>
      </c>
      <c r="I46" s="200"/>
      <c r="J46" s="46">
        <v>13.82</v>
      </c>
      <c r="K46" s="46"/>
      <c r="L46" s="48"/>
      <c r="M46" s="201" t="s">
        <v>20</v>
      </c>
      <c r="N46" s="201" t="s">
        <v>20</v>
      </c>
      <c r="O46" s="201" t="s">
        <v>20</v>
      </c>
      <c r="P46" s="202" t="s">
        <v>20</v>
      </c>
      <c r="R46" s="35" t="s">
        <v>29</v>
      </c>
      <c r="S46" s="81" t="s">
        <v>23</v>
      </c>
      <c r="T46" s="35" t="s">
        <v>47</v>
      </c>
      <c r="U46" s="1" t="s">
        <v>24</v>
      </c>
      <c r="V46" s="35"/>
    </row>
    <row r="47" spans="2:23" x14ac:dyDescent="0.15">
      <c r="B47" s="222" t="s">
        <v>40</v>
      </c>
      <c r="C47" s="1078">
        <v>8025</v>
      </c>
      <c r="D47" s="1078">
        <v>8025</v>
      </c>
      <c r="E47" s="198">
        <v>1189</v>
      </c>
      <c r="F47" s="199">
        <v>1269.0999999999999</v>
      </c>
      <c r="G47" s="199">
        <v>1310.1400000000001</v>
      </c>
      <c r="H47" s="203">
        <v>1335.17</v>
      </c>
      <c r="I47" s="203"/>
      <c r="J47" s="46">
        <v>1376.82</v>
      </c>
      <c r="K47" s="46"/>
      <c r="L47" s="48"/>
      <c r="M47" s="201" t="s">
        <v>20</v>
      </c>
      <c r="N47" s="201" t="s">
        <v>20</v>
      </c>
      <c r="O47" s="201" t="s">
        <v>20</v>
      </c>
      <c r="P47" s="202" t="s">
        <v>21</v>
      </c>
      <c r="R47" s="35" t="s">
        <v>22</v>
      </c>
      <c r="S47" s="81" t="s">
        <v>23</v>
      </c>
      <c r="T47" s="35"/>
      <c r="U47" s="1" t="s">
        <v>24</v>
      </c>
      <c r="V47" s="35"/>
    </row>
    <row r="48" spans="2:23" x14ac:dyDescent="0.15">
      <c r="B48" s="222" t="s">
        <v>41</v>
      </c>
      <c r="C48" s="1078">
        <v>8025</v>
      </c>
      <c r="D48" s="1078">
        <v>8026</v>
      </c>
      <c r="E48" s="198">
        <v>1189</v>
      </c>
      <c r="F48" s="199">
        <v>1269.0999999999999</v>
      </c>
      <c r="G48" s="199">
        <v>1310.1400000000001</v>
      </c>
      <c r="H48" s="203">
        <v>1335.17</v>
      </c>
      <c r="I48" s="203"/>
      <c r="J48" s="46">
        <v>1376.82</v>
      </c>
      <c r="K48" s="46"/>
      <c r="L48" s="48"/>
      <c r="M48" s="201" t="s">
        <v>20</v>
      </c>
      <c r="N48" s="201" t="s">
        <v>20</v>
      </c>
      <c r="O48" s="201" t="s">
        <v>20</v>
      </c>
      <c r="P48" s="202" t="s">
        <v>20</v>
      </c>
      <c r="R48" s="35" t="s">
        <v>22</v>
      </c>
      <c r="S48" s="81" t="s">
        <v>23</v>
      </c>
      <c r="T48" s="35" t="s">
        <v>42</v>
      </c>
      <c r="U48" s="1" t="s">
        <v>24</v>
      </c>
      <c r="V48" s="35"/>
    </row>
    <row r="49" spans="2:23" x14ac:dyDescent="0.15">
      <c r="B49" s="222" t="s">
        <v>56</v>
      </c>
      <c r="C49" s="1078">
        <v>8025</v>
      </c>
      <c r="D49" s="1078">
        <v>8027</v>
      </c>
      <c r="E49" s="198">
        <v>1189</v>
      </c>
      <c r="F49" s="199">
        <v>1269.0999999999999</v>
      </c>
      <c r="G49" s="199">
        <v>1310.1400000000001</v>
      </c>
      <c r="H49" s="203">
        <v>1335.17</v>
      </c>
      <c r="I49" s="203"/>
      <c r="J49" s="46">
        <v>1376.82</v>
      </c>
      <c r="K49" s="46"/>
      <c r="L49" s="48"/>
      <c r="M49" s="201" t="s">
        <v>20</v>
      </c>
      <c r="N49" s="201" t="s">
        <v>20</v>
      </c>
      <c r="O49" s="201" t="s">
        <v>20</v>
      </c>
      <c r="P49" s="202" t="s">
        <v>20</v>
      </c>
      <c r="R49" s="35" t="s">
        <v>22</v>
      </c>
      <c r="S49" s="81" t="s">
        <v>23</v>
      </c>
      <c r="T49" s="35"/>
      <c r="U49" s="1" t="s">
        <v>24</v>
      </c>
      <c r="V49" s="35"/>
    </row>
    <row r="50" spans="2:23" x14ac:dyDescent="0.15">
      <c r="B50" s="222" t="s">
        <v>44</v>
      </c>
      <c r="C50" s="1078">
        <v>8025</v>
      </c>
      <c r="D50" s="1078">
        <v>8028</v>
      </c>
      <c r="E50" s="198">
        <v>1189</v>
      </c>
      <c r="F50" s="199">
        <v>1269.0999999999999</v>
      </c>
      <c r="G50" s="199">
        <v>1310.1400000000001</v>
      </c>
      <c r="H50" s="203">
        <v>1335.17</v>
      </c>
      <c r="I50" s="203"/>
      <c r="J50" s="46">
        <v>1376.82</v>
      </c>
      <c r="K50" s="46"/>
      <c r="L50" s="48"/>
      <c r="M50" s="201" t="s">
        <v>20</v>
      </c>
      <c r="N50" s="201" t="s">
        <v>20</v>
      </c>
      <c r="O50" s="201" t="s">
        <v>20</v>
      </c>
      <c r="P50" s="202" t="s">
        <v>20</v>
      </c>
      <c r="Q50" s="85"/>
      <c r="R50" s="35" t="s">
        <v>22</v>
      </c>
      <c r="S50" s="81" t="s">
        <v>23</v>
      </c>
      <c r="T50" s="35" t="s">
        <v>45</v>
      </c>
      <c r="U50" s="1" t="s">
        <v>24</v>
      </c>
      <c r="V50" s="35"/>
    </row>
    <row r="51" spans="2:23" x14ac:dyDescent="0.15">
      <c r="B51" s="222" t="s">
        <v>46</v>
      </c>
      <c r="C51" s="1078">
        <v>8025</v>
      </c>
      <c r="D51" s="1078">
        <v>8029</v>
      </c>
      <c r="E51" s="198">
        <v>1189</v>
      </c>
      <c r="F51" s="199">
        <v>1269.0999999999999</v>
      </c>
      <c r="G51" s="199">
        <v>1310.1400000000001</v>
      </c>
      <c r="H51" s="203">
        <v>1335.17</v>
      </c>
      <c r="I51" s="203"/>
      <c r="J51" s="46">
        <v>1376.82</v>
      </c>
      <c r="K51" s="46"/>
      <c r="L51" s="48"/>
      <c r="M51" s="201" t="s">
        <v>20</v>
      </c>
      <c r="N51" s="201" t="s">
        <v>20</v>
      </c>
      <c r="O51" s="201" t="s">
        <v>20</v>
      </c>
      <c r="P51" s="202" t="s">
        <v>20</v>
      </c>
      <c r="Q51" s="85"/>
      <c r="R51" s="35" t="s">
        <v>22</v>
      </c>
      <c r="S51" s="81" t="s">
        <v>23</v>
      </c>
      <c r="T51" s="35" t="s">
        <v>47</v>
      </c>
      <c r="U51" s="1" t="s">
        <v>24</v>
      </c>
      <c r="V51" s="35"/>
    </row>
    <row r="52" spans="2:23" ht="14" x14ac:dyDescent="0.15">
      <c r="B52" s="84" t="s">
        <v>57</v>
      </c>
      <c r="C52" s="1061"/>
      <c r="D52" s="1061"/>
      <c r="E52" s="45"/>
      <c r="F52" s="45"/>
      <c r="G52" s="45"/>
      <c r="H52" s="45"/>
      <c r="I52" s="45"/>
      <c r="J52" s="46" t="s">
        <v>58</v>
      </c>
      <c r="K52" s="46"/>
      <c r="L52" s="48"/>
      <c r="M52" s="49"/>
      <c r="N52" s="49"/>
      <c r="O52" s="49"/>
      <c r="P52" s="83"/>
      <c r="Q52" s="85"/>
      <c r="R52" s="35"/>
      <c r="T52" s="35"/>
      <c r="V52" s="35"/>
    </row>
    <row r="53" spans="2:23" ht="14" x14ac:dyDescent="0.15">
      <c r="B53" s="84" t="s">
        <v>59</v>
      </c>
      <c r="C53" s="1061"/>
      <c r="D53" s="1061"/>
      <c r="E53" s="45"/>
      <c r="F53" s="45"/>
      <c r="G53" s="45"/>
      <c r="H53" s="45"/>
      <c r="I53" s="45"/>
      <c r="J53" s="46" t="s">
        <v>58</v>
      </c>
      <c r="K53" s="46"/>
      <c r="L53" s="48"/>
      <c r="M53" s="49"/>
      <c r="N53" s="49"/>
      <c r="O53" s="49"/>
      <c r="P53" s="83"/>
      <c r="Q53" s="85"/>
      <c r="R53" s="35"/>
      <c r="T53" s="35"/>
      <c r="V53" s="35"/>
    </row>
    <row r="54" spans="2:23" ht="11.25" customHeight="1" x14ac:dyDescent="0.15">
      <c r="B54" s="223" t="s">
        <v>121</v>
      </c>
      <c r="C54" s="1082">
        <v>8120</v>
      </c>
      <c r="D54" s="1082">
        <v>8121</v>
      </c>
      <c r="E54" s="224">
        <v>87.5</v>
      </c>
      <c r="F54" s="225">
        <v>100</v>
      </c>
      <c r="G54" s="224">
        <v>110</v>
      </c>
      <c r="H54" s="226">
        <v>110</v>
      </c>
      <c r="I54" s="226"/>
      <c r="J54" s="90" t="s">
        <v>58</v>
      </c>
      <c r="K54" s="90" t="s">
        <v>61</v>
      </c>
      <c r="L54" s="48"/>
      <c r="M54" s="201" t="s">
        <v>20</v>
      </c>
      <c r="N54" s="201" t="s">
        <v>20</v>
      </c>
      <c r="O54" s="201" t="s">
        <v>20</v>
      </c>
      <c r="P54" s="202" t="s">
        <v>21</v>
      </c>
      <c r="Q54" s="85"/>
      <c r="R54" s="35" t="s">
        <v>29</v>
      </c>
      <c r="S54" s="92" t="s">
        <v>23</v>
      </c>
      <c r="T54" s="35"/>
      <c r="U54" s="38" t="s">
        <v>26</v>
      </c>
      <c r="V54" s="35"/>
    </row>
    <row r="55" spans="2:23" x14ac:dyDescent="0.15">
      <c r="B55" s="223" t="s">
        <v>122</v>
      </c>
      <c r="C55" s="1082">
        <v>8120</v>
      </c>
      <c r="D55" s="1082">
        <v>8122</v>
      </c>
      <c r="E55" s="224">
        <v>87.5</v>
      </c>
      <c r="F55" s="225">
        <v>100</v>
      </c>
      <c r="G55" s="224">
        <v>110</v>
      </c>
      <c r="H55" s="226">
        <v>110</v>
      </c>
      <c r="I55" s="226"/>
      <c r="J55" s="90" t="s">
        <v>58</v>
      </c>
      <c r="K55" s="90" t="s">
        <v>61</v>
      </c>
      <c r="L55" s="48"/>
      <c r="M55" s="201" t="s">
        <v>20</v>
      </c>
      <c r="N55" s="201" t="s">
        <v>20</v>
      </c>
      <c r="O55" s="201" t="s">
        <v>20</v>
      </c>
      <c r="P55" s="202" t="s">
        <v>21</v>
      </c>
      <c r="Q55" s="85"/>
      <c r="R55" s="35" t="s">
        <v>29</v>
      </c>
      <c r="S55" s="92" t="s">
        <v>23</v>
      </c>
      <c r="T55" s="35"/>
      <c r="U55" s="38" t="s">
        <v>26</v>
      </c>
      <c r="V55" s="35"/>
    </row>
    <row r="56" spans="2:23" x14ac:dyDescent="0.15">
      <c r="B56" s="223" t="s">
        <v>123</v>
      </c>
      <c r="C56" s="1082">
        <v>8120</v>
      </c>
      <c r="D56" s="1082">
        <v>8123</v>
      </c>
      <c r="E56" s="224">
        <v>87.5</v>
      </c>
      <c r="F56" s="225">
        <v>100</v>
      </c>
      <c r="G56" s="224">
        <v>110</v>
      </c>
      <c r="H56" s="226">
        <v>110</v>
      </c>
      <c r="I56" s="226"/>
      <c r="J56" s="90" t="s">
        <v>58</v>
      </c>
      <c r="K56" s="90" t="s">
        <v>61</v>
      </c>
      <c r="L56" s="48"/>
      <c r="M56" s="201" t="s">
        <v>20</v>
      </c>
      <c r="N56" s="201" t="s">
        <v>20</v>
      </c>
      <c r="O56" s="201" t="s">
        <v>20</v>
      </c>
      <c r="P56" s="202" t="s">
        <v>21</v>
      </c>
      <c r="Q56" s="85"/>
      <c r="R56" s="35" t="s">
        <v>29</v>
      </c>
      <c r="S56" s="92" t="s">
        <v>23</v>
      </c>
      <c r="T56" s="35"/>
      <c r="U56" s="38" t="s">
        <v>26</v>
      </c>
      <c r="V56" s="35"/>
    </row>
    <row r="57" spans="2:23" x14ac:dyDescent="0.15">
      <c r="B57" s="223" t="s">
        <v>124</v>
      </c>
      <c r="C57" s="1082">
        <v>8120</v>
      </c>
      <c r="D57" s="1082">
        <v>8124</v>
      </c>
      <c r="E57" s="224">
        <v>87.5</v>
      </c>
      <c r="F57" s="225">
        <v>100</v>
      </c>
      <c r="G57" s="224">
        <v>110</v>
      </c>
      <c r="H57" s="226">
        <v>110</v>
      </c>
      <c r="I57" s="226"/>
      <c r="J57" s="90" t="s">
        <v>58</v>
      </c>
      <c r="K57" s="90" t="s">
        <v>61</v>
      </c>
      <c r="L57" s="48"/>
      <c r="M57" s="201" t="s">
        <v>20</v>
      </c>
      <c r="N57" s="201" t="s">
        <v>20</v>
      </c>
      <c r="O57" s="201" t="s">
        <v>20</v>
      </c>
      <c r="P57" s="202" t="s">
        <v>21</v>
      </c>
      <c r="Q57" s="85"/>
      <c r="R57" s="35" t="s">
        <v>29</v>
      </c>
      <c r="S57" s="92" t="s">
        <v>23</v>
      </c>
      <c r="T57" s="35"/>
      <c r="U57" s="38" t="s">
        <v>26</v>
      </c>
      <c r="V57" s="35"/>
    </row>
    <row r="58" spans="2:23" x14ac:dyDescent="0.15">
      <c r="B58" s="1073" t="s">
        <v>1070</v>
      </c>
      <c r="C58" s="205">
        <v>1625</v>
      </c>
      <c r="D58" s="205">
        <v>1626</v>
      </c>
      <c r="E58" s="206">
        <v>653</v>
      </c>
      <c r="F58" s="225">
        <v>702</v>
      </c>
      <c r="G58" s="224">
        <v>751</v>
      </c>
      <c r="H58" s="226">
        <v>799</v>
      </c>
      <c r="I58" s="226">
        <v>830</v>
      </c>
      <c r="J58" s="90">
        <v>848</v>
      </c>
      <c r="K58" s="90" t="s">
        <v>125</v>
      </c>
      <c r="L58" s="48"/>
      <c r="M58" s="207" t="s">
        <v>20</v>
      </c>
      <c r="N58" s="201" t="s">
        <v>21</v>
      </c>
      <c r="O58" s="207" t="s">
        <v>21</v>
      </c>
      <c r="P58" s="208" t="s">
        <v>21</v>
      </c>
      <c r="R58" s="35" t="s">
        <v>22</v>
      </c>
      <c r="S58" s="81" t="s">
        <v>23</v>
      </c>
      <c r="T58" s="35"/>
      <c r="U58" s="38" t="s">
        <v>97</v>
      </c>
      <c r="V58" s="35"/>
      <c r="W58" s="1" t="s">
        <v>98</v>
      </c>
    </row>
    <row r="59" spans="2:23" x14ac:dyDescent="0.15">
      <c r="B59" s="1073" t="s">
        <v>126</v>
      </c>
      <c r="C59" s="205">
        <v>1625</v>
      </c>
      <c r="D59" s="205">
        <v>1627</v>
      </c>
      <c r="E59" s="206">
        <v>653</v>
      </c>
      <c r="F59" s="225">
        <v>702</v>
      </c>
      <c r="G59" s="224">
        <v>751</v>
      </c>
      <c r="H59" s="226">
        <v>799</v>
      </c>
      <c r="I59" s="226">
        <v>830</v>
      </c>
      <c r="J59" s="90">
        <v>848</v>
      </c>
      <c r="K59" s="90" t="s">
        <v>125</v>
      </c>
      <c r="L59" s="48"/>
      <c r="M59" s="207" t="s">
        <v>20</v>
      </c>
      <c r="N59" s="207" t="s">
        <v>21</v>
      </c>
      <c r="O59" s="207" t="s">
        <v>21</v>
      </c>
      <c r="P59" s="208" t="s">
        <v>21</v>
      </c>
      <c r="R59" s="35" t="s">
        <v>22</v>
      </c>
      <c r="S59" s="81" t="s">
        <v>23</v>
      </c>
      <c r="T59" s="35"/>
      <c r="U59" s="38" t="s">
        <v>97</v>
      </c>
      <c r="V59" s="35"/>
      <c r="W59" s="1" t="s">
        <v>98</v>
      </c>
    </row>
    <row r="60" spans="2:23" x14ac:dyDescent="0.15">
      <c r="B60" s="1073" t="s">
        <v>127</v>
      </c>
      <c r="C60" s="205">
        <v>1625</v>
      </c>
      <c r="D60" s="205">
        <v>1628</v>
      </c>
      <c r="E60" s="206">
        <v>768</v>
      </c>
      <c r="F60" s="225">
        <v>790</v>
      </c>
      <c r="G60" s="224">
        <v>812</v>
      </c>
      <c r="H60" s="226">
        <v>830</v>
      </c>
      <c r="I60" s="226">
        <v>830</v>
      </c>
      <c r="J60" s="90">
        <v>848</v>
      </c>
      <c r="K60" s="90" t="s">
        <v>125</v>
      </c>
      <c r="L60" s="48"/>
      <c r="M60" s="207" t="s">
        <v>20</v>
      </c>
      <c r="N60" s="207" t="s">
        <v>21</v>
      </c>
      <c r="O60" s="207" t="s">
        <v>21</v>
      </c>
      <c r="P60" s="208" t="s">
        <v>21</v>
      </c>
      <c r="R60" s="35" t="s">
        <v>22</v>
      </c>
      <c r="S60" s="81" t="s">
        <v>23</v>
      </c>
      <c r="T60" s="35"/>
      <c r="U60" s="38" t="s">
        <v>97</v>
      </c>
      <c r="V60" s="38"/>
      <c r="W60" s="1" t="s">
        <v>98</v>
      </c>
    </row>
    <row r="61" spans="2:23" x14ac:dyDescent="0.15">
      <c r="B61" s="1073" t="s">
        <v>128</v>
      </c>
      <c r="C61" s="205">
        <v>1625</v>
      </c>
      <c r="D61" s="205">
        <v>1629</v>
      </c>
      <c r="E61" s="206">
        <v>653</v>
      </c>
      <c r="F61" s="225">
        <v>790</v>
      </c>
      <c r="G61" s="224">
        <v>812</v>
      </c>
      <c r="H61" s="226">
        <v>830</v>
      </c>
      <c r="I61" s="226">
        <v>830</v>
      </c>
      <c r="J61" s="90">
        <v>848</v>
      </c>
      <c r="K61" s="90" t="s">
        <v>125</v>
      </c>
      <c r="L61" s="48"/>
      <c r="M61" s="207" t="s">
        <v>20</v>
      </c>
      <c r="N61" s="207" t="s">
        <v>21</v>
      </c>
      <c r="O61" s="207" t="s">
        <v>21</v>
      </c>
      <c r="P61" s="208" t="s">
        <v>21</v>
      </c>
      <c r="R61" s="35" t="s">
        <v>22</v>
      </c>
      <c r="S61" s="81" t="s">
        <v>23</v>
      </c>
      <c r="T61" s="35"/>
      <c r="U61" s="38" t="s">
        <v>97</v>
      </c>
      <c r="V61" s="38"/>
      <c r="W61" s="1" t="s">
        <v>98</v>
      </c>
    </row>
    <row r="62" spans="2:23" ht="14" x14ac:dyDescent="0.15">
      <c r="B62" s="209" t="s">
        <v>129</v>
      </c>
      <c r="C62" s="210">
        <v>7235</v>
      </c>
      <c r="D62" s="210">
        <v>7236</v>
      </c>
      <c r="E62" s="206">
        <v>150</v>
      </c>
      <c r="F62" s="224">
        <v>160</v>
      </c>
      <c r="G62" s="224">
        <v>160</v>
      </c>
      <c r="H62" s="226">
        <v>160</v>
      </c>
      <c r="I62" s="226"/>
      <c r="J62" s="226"/>
      <c r="K62" s="46" t="s">
        <v>103</v>
      </c>
      <c r="L62" s="48"/>
      <c r="M62" s="207" t="s">
        <v>20</v>
      </c>
      <c r="N62" s="207" t="s">
        <v>21</v>
      </c>
      <c r="O62" s="207" t="s">
        <v>21</v>
      </c>
      <c r="P62" s="208" t="s">
        <v>21</v>
      </c>
      <c r="Q62" s="85"/>
      <c r="R62" s="35" t="s">
        <v>22</v>
      </c>
      <c r="S62" s="92" t="s">
        <v>23</v>
      </c>
      <c r="T62" s="35"/>
      <c r="U62" s="38" t="s">
        <v>26</v>
      </c>
      <c r="V62" s="35"/>
      <c r="W62" s="1" t="s">
        <v>104</v>
      </c>
    </row>
    <row r="63" spans="2:23" ht="14" x14ac:dyDescent="0.15">
      <c r="B63" s="209" t="s">
        <v>130</v>
      </c>
      <c r="C63" s="210">
        <v>7235</v>
      </c>
      <c r="D63" s="210">
        <v>7237</v>
      </c>
      <c r="E63" s="206">
        <v>150</v>
      </c>
      <c r="F63" s="224">
        <v>160</v>
      </c>
      <c r="G63" s="224">
        <v>160</v>
      </c>
      <c r="H63" s="226">
        <v>160</v>
      </c>
      <c r="I63" s="226"/>
      <c r="J63" s="226"/>
      <c r="K63" s="46" t="s">
        <v>103</v>
      </c>
      <c r="L63" s="48"/>
      <c r="M63" s="207" t="s">
        <v>20</v>
      </c>
      <c r="N63" s="207" t="s">
        <v>21</v>
      </c>
      <c r="O63" s="207" t="s">
        <v>21</v>
      </c>
      <c r="P63" s="208" t="s">
        <v>21</v>
      </c>
      <c r="Q63" s="85"/>
      <c r="R63" s="35" t="s">
        <v>22</v>
      </c>
      <c r="S63" s="92" t="s">
        <v>23</v>
      </c>
      <c r="T63" s="35"/>
      <c r="U63" s="38" t="s">
        <v>26</v>
      </c>
      <c r="V63" s="35"/>
      <c r="W63" s="1" t="s">
        <v>104</v>
      </c>
    </row>
    <row r="64" spans="2:23" ht="14" x14ac:dyDescent="0.15">
      <c r="B64" s="209" t="s">
        <v>131</v>
      </c>
      <c r="C64" s="210">
        <v>7235</v>
      </c>
      <c r="D64" s="210">
        <v>7238</v>
      </c>
      <c r="E64" s="206">
        <v>150</v>
      </c>
      <c r="F64" s="224">
        <v>160</v>
      </c>
      <c r="G64" s="224">
        <v>160</v>
      </c>
      <c r="H64" s="226">
        <v>160</v>
      </c>
      <c r="I64" s="226"/>
      <c r="J64" s="226"/>
      <c r="K64" s="46" t="s">
        <v>103</v>
      </c>
      <c r="L64" s="48"/>
      <c r="M64" s="207" t="s">
        <v>20</v>
      </c>
      <c r="N64" s="207" t="s">
        <v>21</v>
      </c>
      <c r="O64" s="207" t="s">
        <v>21</v>
      </c>
      <c r="P64" s="208" t="s">
        <v>21</v>
      </c>
      <c r="Q64" s="85"/>
      <c r="R64" s="35" t="s">
        <v>22</v>
      </c>
      <c r="S64" s="92" t="s">
        <v>23</v>
      </c>
      <c r="T64" s="35"/>
      <c r="U64" s="38" t="s">
        <v>26</v>
      </c>
      <c r="V64" s="35"/>
      <c r="W64" s="1" t="s">
        <v>104</v>
      </c>
    </row>
    <row r="65" spans="2:23" ht="14" x14ac:dyDescent="0.15">
      <c r="B65" s="209" t="s">
        <v>132</v>
      </c>
      <c r="C65" s="210">
        <v>7235</v>
      </c>
      <c r="D65" s="210">
        <v>7239</v>
      </c>
      <c r="E65" s="206">
        <v>150</v>
      </c>
      <c r="F65" s="224">
        <v>160</v>
      </c>
      <c r="G65" s="224">
        <v>160</v>
      </c>
      <c r="H65" s="226">
        <v>160</v>
      </c>
      <c r="I65" s="226"/>
      <c r="J65" s="226"/>
      <c r="K65" s="46" t="s">
        <v>103</v>
      </c>
      <c r="L65" s="48"/>
      <c r="M65" s="207" t="s">
        <v>20</v>
      </c>
      <c r="N65" s="207" t="s">
        <v>21</v>
      </c>
      <c r="O65" s="207" t="s">
        <v>21</v>
      </c>
      <c r="P65" s="208" t="s">
        <v>21</v>
      </c>
      <c r="Q65" s="85"/>
      <c r="R65" s="35" t="s">
        <v>22</v>
      </c>
      <c r="S65" s="92" t="s">
        <v>23</v>
      </c>
      <c r="T65" s="35"/>
      <c r="U65" s="38" t="s">
        <v>26</v>
      </c>
      <c r="V65" s="35"/>
      <c r="W65" s="1" t="s">
        <v>104</v>
      </c>
    </row>
    <row r="66" spans="2:23" ht="14" x14ac:dyDescent="0.15">
      <c r="B66" s="209" t="s">
        <v>133</v>
      </c>
      <c r="C66" s="210">
        <v>7245</v>
      </c>
      <c r="D66" s="210">
        <v>7246</v>
      </c>
      <c r="E66" s="206">
        <v>250</v>
      </c>
      <c r="F66" s="224">
        <v>260</v>
      </c>
      <c r="G66" s="224">
        <v>270</v>
      </c>
      <c r="H66" s="226">
        <v>270</v>
      </c>
      <c r="I66" s="226"/>
      <c r="J66" s="226"/>
      <c r="K66" s="46" t="s">
        <v>103</v>
      </c>
      <c r="L66" s="48"/>
      <c r="M66" s="207" t="s">
        <v>20</v>
      </c>
      <c r="N66" s="207" t="s">
        <v>21</v>
      </c>
      <c r="O66" s="207" t="s">
        <v>21</v>
      </c>
      <c r="P66" s="208" t="s">
        <v>21</v>
      </c>
      <c r="Q66" s="85"/>
      <c r="R66" s="35" t="s">
        <v>22</v>
      </c>
      <c r="S66" s="92" t="s">
        <v>23</v>
      </c>
      <c r="T66" s="35"/>
      <c r="U66" s="38" t="s">
        <v>26</v>
      </c>
      <c r="V66" s="35"/>
      <c r="W66" s="1" t="s">
        <v>104</v>
      </c>
    </row>
    <row r="67" spans="2:23" ht="14" x14ac:dyDescent="0.15">
      <c r="B67" s="209" t="s">
        <v>134</v>
      </c>
      <c r="C67" s="210">
        <v>7245</v>
      </c>
      <c r="D67" s="210">
        <v>7247</v>
      </c>
      <c r="E67" s="206">
        <v>250</v>
      </c>
      <c r="F67" s="224">
        <v>260</v>
      </c>
      <c r="G67" s="224">
        <v>270</v>
      </c>
      <c r="H67" s="226">
        <v>270</v>
      </c>
      <c r="I67" s="226"/>
      <c r="J67" s="226"/>
      <c r="K67" s="46" t="s">
        <v>103</v>
      </c>
      <c r="L67" s="48"/>
      <c r="M67" s="207" t="s">
        <v>20</v>
      </c>
      <c r="N67" s="207" t="s">
        <v>21</v>
      </c>
      <c r="O67" s="207" t="s">
        <v>21</v>
      </c>
      <c r="P67" s="208" t="s">
        <v>21</v>
      </c>
      <c r="Q67" s="85"/>
      <c r="R67" s="35" t="s">
        <v>22</v>
      </c>
      <c r="S67" s="92" t="s">
        <v>23</v>
      </c>
      <c r="T67" s="35"/>
      <c r="U67" s="38" t="s">
        <v>26</v>
      </c>
      <c r="V67" s="35"/>
      <c r="W67" s="1" t="s">
        <v>104</v>
      </c>
    </row>
    <row r="68" spans="2:23" s="238" customFormat="1" ht="14" x14ac:dyDescent="0.15">
      <c r="B68" s="228" t="s">
        <v>135</v>
      </c>
      <c r="C68" s="1083">
        <v>7245</v>
      </c>
      <c r="D68" s="1083">
        <v>7248</v>
      </c>
      <c r="E68" s="229">
        <v>250</v>
      </c>
      <c r="F68" s="230">
        <v>260</v>
      </c>
      <c r="G68" s="230">
        <v>270</v>
      </c>
      <c r="H68" s="231">
        <v>270</v>
      </c>
      <c r="I68" s="231"/>
      <c r="J68" s="231"/>
      <c r="K68" s="46" t="s">
        <v>103</v>
      </c>
      <c r="L68" s="48"/>
      <c r="M68" s="232" t="s">
        <v>20</v>
      </c>
      <c r="N68" s="232" t="s">
        <v>21</v>
      </c>
      <c r="O68" s="232" t="s">
        <v>21</v>
      </c>
      <c r="P68" s="233" t="s">
        <v>21</v>
      </c>
      <c r="Q68" s="234"/>
      <c r="R68" s="235" t="s">
        <v>22</v>
      </c>
      <c r="S68" s="236" t="s">
        <v>23</v>
      </c>
      <c r="T68" s="235"/>
      <c r="U68" s="237" t="s">
        <v>26</v>
      </c>
      <c r="V68" s="235"/>
      <c r="W68" s="1" t="s">
        <v>104</v>
      </c>
    </row>
    <row r="69" spans="2:23" ht="14" x14ac:dyDescent="0.15">
      <c r="B69" s="209" t="s">
        <v>136</v>
      </c>
      <c r="C69" s="210">
        <v>7245</v>
      </c>
      <c r="D69" s="210">
        <v>7249</v>
      </c>
      <c r="E69" s="206">
        <v>250</v>
      </c>
      <c r="F69" s="224">
        <v>260</v>
      </c>
      <c r="G69" s="224">
        <v>270</v>
      </c>
      <c r="H69" s="226">
        <v>270</v>
      </c>
      <c r="I69" s="226"/>
      <c r="J69" s="226"/>
      <c r="K69" s="46" t="s">
        <v>103</v>
      </c>
      <c r="L69" s="48"/>
      <c r="M69" s="207" t="s">
        <v>20</v>
      </c>
      <c r="N69" s="207" t="s">
        <v>21</v>
      </c>
      <c r="O69" s="207" t="s">
        <v>21</v>
      </c>
      <c r="P69" s="208" t="s">
        <v>21</v>
      </c>
      <c r="Q69" s="85"/>
      <c r="R69" s="35" t="s">
        <v>22</v>
      </c>
      <c r="S69" s="92" t="s">
        <v>23</v>
      </c>
      <c r="T69" s="35"/>
      <c r="U69" s="38" t="s">
        <v>26</v>
      </c>
      <c r="V69" s="35"/>
      <c r="W69" s="1" t="s">
        <v>104</v>
      </c>
    </row>
    <row r="70" spans="2:23" ht="14" x14ac:dyDescent="0.15">
      <c r="B70" s="209" t="s">
        <v>137</v>
      </c>
      <c r="C70" s="210">
        <v>7220</v>
      </c>
      <c r="D70" s="210">
        <v>7221</v>
      </c>
      <c r="E70" s="206">
        <v>15</v>
      </c>
      <c r="F70" s="224">
        <v>16</v>
      </c>
      <c r="G70" s="224">
        <v>16</v>
      </c>
      <c r="H70" s="226">
        <v>16</v>
      </c>
      <c r="I70" s="226"/>
      <c r="J70" s="226"/>
      <c r="K70" s="46" t="s">
        <v>103</v>
      </c>
      <c r="L70" s="48"/>
      <c r="M70" s="207" t="s">
        <v>20</v>
      </c>
      <c r="N70" s="207" t="s">
        <v>21</v>
      </c>
      <c r="O70" s="207" t="s">
        <v>21</v>
      </c>
      <c r="P70" s="208" t="s">
        <v>21</v>
      </c>
      <c r="Q70" s="85"/>
      <c r="R70" s="35" t="s">
        <v>29</v>
      </c>
      <c r="S70" s="92" t="s">
        <v>23</v>
      </c>
      <c r="T70" s="35"/>
      <c r="U70" s="38" t="s">
        <v>26</v>
      </c>
      <c r="V70" s="35"/>
      <c r="W70" s="1" t="s">
        <v>104</v>
      </c>
    </row>
    <row r="71" spans="2:23" ht="14" x14ac:dyDescent="0.15">
      <c r="B71" s="209" t="s">
        <v>138</v>
      </c>
      <c r="C71" s="210">
        <v>7220</v>
      </c>
      <c r="D71" s="210">
        <v>7222</v>
      </c>
      <c r="E71" s="206">
        <v>15</v>
      </c>
      <c r="F71" s="224">
        <v>16</v>
      </c>
      <c r="G71" s="224">
        <v>16</v>
      </c>
      <c r="H71" s="226">
        <v>16</v>
      </c>
      <c r="I71" s="226"/>
      <c r="J71" s="226"/>
      <c r="K71" s="46" t="s">
        <v>103</v>
      </c>
      <c r="L71" s="48"/>
      <c r="M71" s="207" t="s">
        <v>20</v>
      </c>
      <c r="N71" s="207" t="s">
        <v>21</v>
      </c>
      <c r="O71" s="207" t="s">
        <v>21</v>
      </c>
      <c r="P71" s="208" t="s">
        <v>21</v>
      </c>
      <c r="Q71" s="85"/>
      <c r="R71" s="35" t="s">
        <v>29</v>
      </c>
      <c r="S71" s="92" t="s">
        <v>23</v>
      </c>
      <c r="T71" s="35"/>
      <c r="U71" s="38" t="s">
        <v>26</v>
      </c>
      <c r="V71" s="35"/>
      <c r="W71" s="1" t="s">
        <v>104</v>
      </c>
    </row>
    <row r="72" spans="2:23" ht="14" x14ac:dyDescent="0.15">
      <c r="B72" s="209" t="s">
        <v>139</v>
      </c>
      <c r="C72" s="210">
        <v>7220</v>
      </c>
      <c r="D72" s="210">
        <v>7223</v>
      </c>
      <c r="E72" s="206">
        <v>15</v>
      </c>
      <c r="F72" s="224">
        <v>16</v>
      </c>
      <c r="G72" s="224">
        <v>16</v>
      </c>
      <c r="H72" s="226">
        <v>16</v>
      </c>
      <c r="I72" s="226"/>
      <c r="J72" s="226"/>
      <c r="K72" s="46" t="s">
        <v>103</v>
      </c>
      <c r="L72" s="48"/>
      <c r="M72" s="207" t="s">
        <v>20</v>
      </c>
      <c r="N72" s="207" t="s">
        <v>21</v>
      </c>
      <c r="O72" s="207" t="s">
        <v>21</v>
      </c>
      <c r="P72" s="208" t="s">
        <v>21</v>
      </c>
      <c r="Q72" s="85"/>
      <c r="R72" s="35" t="s">
        <v>29</v>
      </c>
      <c r="S72" s="92" t="s">
        <v>23</v>
      </c>
      <c r="T72" s="35"/>
      <c r="U72" s="38" t="s">
        <v>26</v>
      </c>
      <c r="V72" s="35"/>
      <c r="W72" s="1" t="s">
        <v>104</v>
      </c>
    </row>
    <row r="73" spans="2:23" ht="14" x14ac:dyDescent="0.15">
      <c r="B73" s="209" t="s">
        <v>140</v>
      </c>
      <c r="C73" s="210">
        <v>7220</v>
      </c>
      <c r="D73" s="210">
        <v>7224</v>
      </c>
      <c r="E73" s="206">
        <v>15</v>
      </c>
      <c r="F73" s="224">
        <v>16</v>
      </c>
      <c r="G73" s="224">
        <v>16</v>
      </c>
      <c r="H73" s="226">
        <v>16</v>
      </c>
      <c r="I73" s="226"/>
      <c r="J73" s="226"/>
      <c r="K73" s="46" t="s">
        <v>103</v>
      </c>
      <c r="L73" s="48"/>
      <c r="M73" s="207" t="s">
        <v>20</v>
      </c>
      <c r="N73" s="207" t="s">
        <v>21</v>
      </c>
      <c r="O73" s="207" t="s">
        <v>21</v>
      </c>
      <c r="P73" s="208" t="s">
        <v>21</v>
      </c>
      <c r="Q73" s="85"/>
      <c r="R73" s="35" t="s">
        <v>29</v>
      </c>
      <c r="S73" s="92" t="s">
        <v>23</v>
      </c>
      <c r="T73" s="35"/>
      <c r="U73" s="38" t="s">
        <v>26</v>
      </c>
      <c r="V73" s="35"/>
      <c r="W73" s="1" t="s">
        <v>104</v>
      </c>
    </row>
    <row r="74" spans="2:23" ht="14" x14ac:dyDescent="0.15">
      <c r="B74" s="209" t="s">
        <v>141</v>
      </c>
      <c r="C74" s="210">
        <v>7225</v>
      </c>
      <c r="D74" s="210">
        <v>7226</v>
      </c>
      <c r="E74" s="206">
        <v>20</v>
      </c>
      <c r="F74" s="224">
        <v>21</v>
      </c>
      <c r="G74" s="224">
        <v>22</v>
      </c>
      <c r="H74" s="226">
        <v>22</v>
      </c>
      <c r="I74" s="226"/>
      <c r="J74" s="226"/>
      <c r="K74" s="46" t="s">
        <v>103</v>
      </c>
      <c r="L74" s="48"/>
      <c r="M74" s="207" t="s">
        <v>20</v>
      </c>
      <c r="N74" s="207" t="s">
        <v>21</v>
      </c>
      <c r="O74" s="207" t="s">
        <v>21</v>
      </c>
      <c r="P74" s="208" t="s">
        <v>21</v>
      </c>
      <c r="Q74" s="85"/>
      <c r="R74" s="35" t="s">
        <v>29</v>
      </c>
      <c r="S74" s="92" t="s">
        <v>23</v>
      </c>
      <c r="T74" s="35"/>
      <c r="U74" s="38" t="s">
        <v>26</v>
      </c>
      <c r="V74" s="35"/>
      <c r="W74" s="1" t="s">
        <v>104</v>
      </c>
    </row>
    <row r="75" spans="2:23" ht="14" x14ac:dyDescent="0.15">
      <c r="B75" s="209" t="s">
        <v>142</v>
      </c>
      <c r="C75" s="210">
        <v>7225</v>
      </c>
      <c r="D75" s="210">
        <v>7227</v>
      </c>
      <c r="E75" s="206">
        <v>20</v>
      </c>
      <c r="F75" s="224">
        <v>21</v>
      </c>
      <c r="G75" s="224">
        <v>22</v>
      </c>
      <c r="H75" s="226">
        <v>22</v>
      </c>
      <c r="I75" s="226"/>
      <c r="J75" s="226"/>
      <c r="K75" s="46" t="s">
        <v>103</v>
      </c>
      <c r="L75" s="48"/>
      <c r="M75" s="207" t="s">
        <v>20</v>
      </c>
      <c r="N75" s="207" t="s">
        <v>21</v>
      </c>
      <c r="O75" s="207" t="s">
        <v>21</v>
      </c>
      <c r="P75" s="208" t="s">
        <v>21</v>
      </c>
      <c r="Q75" s="85"/>
      <c r="R75" s="35" t="s">
        <v>29</v>
      </c>
      <c r="S75" s="92" t="s">
        <v>23</v>
      </c>
      <c r="T75" s="35"/>
      <c r="U75" s="38" t="s">
        <v>26</v>
      </c>
      <c r="V75" s="35"/>
      <c r="W75" s="1" t="s">
        <v>104</v>
      </c>
    </row>
    <row r="76" spans="2:23" ht="14" x14ac:dyDescent="0.15">
      <c r="B76" s="209" t="s">
        <v>143</v>
      </c>
      <c r="C76" s="210">
        <v>7225</v>
      </c>
      <c r="D76" s="210">
        <v>7228</v>
      </c>
      <c r="E76" s="206">
        <v>20</v>
      </c>
      <c r="F76" s="224">
        <v>21</v>
      </c>
      <c r="G76" s="224">
        <v>22</v>
      </c>
      <c r="H76" s="226">
        <v>22</v>
      </c>
      <c r="I76" s="226"/>
      <c r="J76" s="226"/>
      <c r="K76" s="46" t="s">
        <v>103</v>
      </c>
      <c r="L76" s="48"/>
      <c r="M76" s="207" t="s">
        <v>20</v>
      </c>
      <c r="N76" s="207" t="s">
        <v>21</v>
      </c>
      <c r="O76" s="207" t="s">
        <v>21</v>
      </c>
      <c r="P76" s="208" t="s">
        <v>21</v>
      </c>
      <c r="Q76" s="85"/>
      <c r="R76" s="35" t="s">
        <v>29</v>
      </c>
      <c r="S76" s="92" t="s">
        <v>23</v>
      </c>
      <c r="T76" s="35"/>
      <c r="U76" s="38" t="s">
        <v>26</v>
      </c>
      <c r="V76" s="35"/>
      <c r="W76" s="1" t="s">
        <v>104</v>
      </c>
    </row>
    <row r="77" spans="2:23" ht="14" x14ac:dyDescent="0.15">
      <c r="B77" s="209" t="s">
        <v>144</v>
      </c>
      <c r="C77" s="210">
        <v>7225</v>
      </c>
      <c r="D77" s="210">
        <v>7229</v>
      </c>
      <c r="E77" s="206">
        <v>20</v>
      </c>
      <c r="F77" s="224">
        <v>21</v>
      </c>
      <c r="G77" s="224">
        <v>22</v>
      </c>
      <c r="H77" s="226">
        <v>22</v>
      </c>
      <c r="I77" s="226"/>
      <c r="J77" s="226"/>
      <c r="K77" s="46" t="s">
        <v>103</v>
      </c>
      <c r="L77" s="48"/>
      <c r="M77" s="207" t="s">
        <v>20</v>
      </c>
      <c r="N77" s="207" t="s">
        <v>21</v>
      </c>
      <c r="O77" s="207" t="s">
        <v>21</v>
      </c>
      <c r="P77" s="208" t="s">
        <v>21</v>
      </c>
      <c r="Q77" s="85"/>
      <c r="R77" s="35" t="s">
        <v>29</v>
      </c>
      <c r="S77" s="92" t="s">
        <v>23</v>
      </c>
      <c r="T77" s="35"/>
      <c r="U77" s="38" t="s">
        <v>26</v>
      </c>
      <c r="V77" s="35"/>
      <c r="W77" s="1" t="s">
        <v>104</v>
      </c>
    </row>
    <row r="78" spans="2:23" ht="14" x14ac:dyDescent="0.15">
      <c r="B78" s="209" t="s">
        <v>145</v>
      </c>
      <c r="C78" s="210">
        <v>7255</v>
      </c>
      <c r="D78" s="210">
        <v>7256</v>
      </c>
      <c r="E78" s="206">
        <v>500</v>
      </c>
      <c r="F78" s="224">
        <v>530</v>
      </c>
      <c r="G78" s="224">
        <v>540</v>
      </c>
      <c r="H78" s="226">
        <v>540</v>
      </c>
      <c r="I78" s="226"/>
      <c r="J78" s="226"/>
      <c r="K78" s="46" t="s">
        <v>103</v>
      </c>
      <c r="L78" s="48"/>
      <c r="M78" s="207" t="s">
        <v>20</v>
      </c>
      <c r="N78" s="207" t="s">
        <v>21</v>
      </c>
      <c r="O78" s="207" t="s">
        <v>21</v>
      </c>
      <c r="P78" s="208" t="s">
        <v>21</v>
      </c>
      <c r="Q78" s="85"/>
      <c r="R78" s="35" t="s">
        <v>22</v>
      </c>
      <c r="S78" s="92" t="s">
        <v>23</v>
      </c>
      <c r="T78" s="35"/>
      <c r="U78" s="38" t="s">
        <v>26</v>
      </c>
      <c r="V78" s="35"/>
      <c r="W78" s="1" t="s">
        <v>104</v>
      </c>
    </row>
    <row r="79" spans="2:23" ht="14" x14ac:dyDescent="0.15">
      <c r="B79" s="209" t="s">
        <v>146</v>
      </c>
      <c r="C79" s="210">
        <v>7255</v>
      </c>
      <c r="D79" s="210">
        <v>7257</v>
      </c>
      <c r="E79" s="206">
        <v>500</v>
      </c>
      <c r="F79" s="224">
        <v>530</v>
      </c>
      <c r="G79" s="224">
        <v>540</v>
      </c>
      <c r="H79" s="226">
        <v>540</v>
      </c>
      <c r="I79" s="226"/>
      <c r="J79" s="226"/>
      <c r="K79" s="46" t="s">
        <v>103</v>
      </c>
      <c r="L79" s="48"/>
      <c r="M79" s="207" t="s">
        <v>20</v>
      </c>
      <c r="N79" s="207" t="s">
        <v>21</v>
      </c>
      <c r="O79" s="207" t="s">
        <v>21</v>
      </c>
      <c r="P79" s="208" t="s">
        <v>21</v>
      </c>
      <c r="Q79" s="85"/>
      <c r="R79" s="35" t="s">
        <v>22</v>
      </c>
      <c r="S79" s="92" t="s">
        <v>23</v>
      </c>
      <c r="T79" s="35"/>
      <c r="U79" s="38" t="s">
        <v>26</v>
      </c>
      <c r="V79" s="35"/>
      <c r="W79" s="1" t="s">
        <v>104</v>
      </c>
    </row>
    <row r="80" spans="2:23" ht="14" x14ac:dyDescent="0.15">
      <c r="B80" s="209" t="s">
        <v>147</v>
      </c>
      <c r="C80" s="210">
        <v>7255</v>
      </c>
      <c r="D80" s="210">
        <v>7258</v>
      </c>
      <c r="E80" s="206">
        <v>500</v>
      </c>
      <c r="F80" s="224">
        <v>530</v>
      </c>
      <c r="G80" s="224">
        <v>540</v>
      </c>
      <c r="H80" s="226">
        <v>540</v>
      </c>
      <c r="I80" s="226"/>
      <c r="J80" s="226"/>
      <c r="K80" s="46" t="s">
        <v>103</v>
      </c>
      <c r="L80" s="48"/>
      <c r="M80" s="207" t="s">
        <v>20</v>
      </c>
      <c r="N80" s="207" t="s">
        <v>21</v>
      </c>
      <c r="O80" s="207" t="s">
        <v>21</v>
      </c>
      <c r="P80" s="208" t="s">
        <v>21</v>
      </c>
      <c r="Q80" s="85"/>
      <c r="R80" s="35" t="s">
        <v>22</v>
      </c>
      <c r="S80" s="92" t="s">
        <v>23</v>
      </c>
      <c r="T80" s="35"/>
      <c r="U80" s="38" t="s">
        <v>26</v>
      </c>
      <c r="V80" s="35"/>
      <c r="W80" s="1" t="s">
        <v>104</v>
      </c>
    </row>
    <row r="81" spans="2:23" ht="14" x14ac:dyDescent="0.15">
      <c r="B81" s="209" t="s">
        <v>148</v>
      </c>
      <c r="C81" s="210">
        <v>7255</v>
      </c>
      <c r="D81" s="210">
        <v>7259</v>
      </c>
      <c r="E81" s="206">
        <v>500</v>
      </c>
      <c r="F81" s="224">
        <v>530</v>
      </c>
      <c r="G81" s="224">
        <v>540</v>
      </c>
      <c r="H81" s="226">
        <v>540</v>
      </c>
      <c r="I81" s="226"/>
      <c r="J81" s="226"/>
      <c r="K81" s="46" t="s">
        <v>103</v>
      </c>
      <c r="L81" s="48"/>
      <c r="M81" s="207" t="s">
        <v>20</v>
      </c>
      <c r="N81" s="207" t="s">
        <v>21</v>
      </c>
      <c r="O81" s="207" t="s">
        <v>21</v>
      </c>
      <c r="P81" s="208" t="s">
        <v>21</v>
      </c>
      <c r="Q81" s="85"/>
      <c r="R81" s="35" t="s">
        <v>22</v>
      </c>
      <c r="S81" s="92" t="s">
        <v>23</v>
      </c>
      <c r="T81" s="35"/>
      <c r="U81" s="38" t="s">
        <v>26</v>
      </c>
      <c r="V81" s="35"/>
      <c r="W81" s="1" t="s">
        <v>104</v>
      </c>
    </row>
    <row r="82" spans="2:23" ht="14" x14ac:dyDescent="0.15">
      <c r="B82" s="209" t="s">
        <v>149</v>
      </c>
      <c r="C82" s="210">
        <v>7265</v>
      </c>
      <c r="D82" s="210">
        <v>7266</v>
      </c>
      <c r="E82" s="206">
        <v>750</v>
      </c>
      <c r="F82" s="224">
        <v>790</v>
      </c>
      <c r="G82" s="224">
        <v>810</v>
      </c>
      <c r="H82" s="226">
        <v>810</v>
      </c>
      <c r="I82" s="226"/>
      <c r="J82" s="226"/>
      <c r="K82" s="46" t="s">
        <v>103</v>
      </c>
      <c r="L82" s="48"/>
      <c r="M82" s="207" t="s">
        <v>20</v>
      </c>
      <c r="N82" s="207" t="s">
        <v>21</v>
      </c>
      <c r="O82" s="207" t="s">
        <v>21</v>
      </c>
      <c r="P82" s="208" t="s">
        <v>21</v>
      </c>
      <c r="Q82" s="85"/>
      <c r="R82" s="35" t="s">
        <v>22</v>
      </c>
      <c r="S82" s="92" t="s">
        <v>23</v>
      </c>
      <c r="T82" s="35"/>
      <c r="U82" s="38" t="s">
        <v>26</v>
      </c>
      <c r="V82" s="35"/>
      <c r="W82" s="1" t="s">
        <v>104</v>
      </c>
    </row>
    <row r="83" spans="2:23" ht="14" x14ac:dyDescent="0.15">
      <c r="B83" s="209" t="s">
        <v>150</v>
      </c>
      <c r="C83" s="210">
        <v>7265</v>
      </c>
      <c r="D83" s="210">
        <v>7267</v>
      </c>
      <c r="E83" s="206">
        <v>750</v>
      </c>
      <c r="F83" s="224">
        <v>790</v>
      </c>
      <c r="G83" s="224">
        <v>810</v>
      </c>
      <c r="H83" s="226">
        <v>810</v>
      </c>
      <c r="I83" s="226"/>
      <c r="J83" s="226"/>
      <c r="K83" s="46" t="s">
        <v>103</v>
      </c>
      <c r="L83" s="48"/>
      <c r="M83" s="207" t="s">
        <v>20</v>
      </c>
      <c r="N83" s="207" t="s">
        <v>21</v>
      </c>
      <c r="O83" s="207" t="s">
        <v>21</v>
      </c>
      <c r="P83" s="208" t="s">
        <v>21</v>
      </c>
      <c r="Q83" s="85"/>
      <c r="R83" s="35" t="s">
        <v>22</v>
      </c>
      <c r="S83" s="92" t="s">
        <v>23</v>
      </c>
      <c r="T83" s="35"/>
      <c r="U83" s="38" t="s">
        <v>26</v>
      </c>
      <c r="V83" s="35"/>
      <c r="W83" s="1" t="s">
        <v>104</v>
      </c>
    </row>
    <row r="84" spans="2:23" ht="14" x14ac:dyDescent="0.15">
      <c r="B84" s="209" t="s">
        <v>151</v>
      </c>
      <c r="C84" s="210">
        <v>7265</v>
      </c>
      <c r="D84" s="210">
        <v>7268</v>
      </c>
      <c r="E84" s="206">
        <v>750</v>
      </c>
      <c r="F84" s="224">
        <v>790</v>
      </c>
      <c r="G84" s="224">
        <v>810</v>
      </c>
      <c r="H84" s="226">
        <v>810</v>
      </c>
      <c r="I84" s="226"/>
      <c r="J84" s="226"/>
      <c r="K84" s="46" t="s">
        <v>103</v>
      </c>
      <c r="L84" s="48"/>
      <c r="M84" s="207" t="s">
        <v>20</v>
      </c>
      <c r="N84" s="207" t="s">
        <v>21</v>
      </c>
      <c r="O84" s="207" t="s">
        <v>21</v>
      </c>
      <c r="P84" s="208" t="s">
        <v>21</v>
      </c>
      <c r="Q84" s="85"/>
      <c r="R84" s="35" t="s">
        <v>22</v>
      </c>
      <c r="S84" s="92" t="s">
        <v>23</v>
      </c>
      <c r="T84" s="35"/>
      <c r="U84" s="38" t="s">
        <v>26</v>
      </c>
      <c r="V84" s="35"/>
      <c r="W84" s="1" t="s">
        <v>104</v>
      </c>
    </row>
    <row r="85" spans="2:23" ht="14" x14ac:dyDescent="0.15">
      <c r="B85" s="209" t="s">
        <v>152</v>
      </c>
      <c r="C85" s="210">
        <v>7265</v>
      </c>
      <c r="D85" s="210">
        <v>7269</v>
      </c>
      <c r="E85" s="206">
        <v>750</v>
      </c>
      <c r="F85" s="224">
        <v>790</v>
      </c>
      <c r="G85" s="224">
        <v>810</v>
      </c>
      <c r="H85" s="226">
        <v>810</v>
      </c>
      <c r="I85" s="226"/>
      <c r="J85" s="226"/>
      <c r="K85" s="46" t="s">
        <v>103</v>
      </c>
      <c r="L85" s="48"/>
      <c r="M85" s="207" t="s">
        <v>20</v>
      </c>
      <c r="N85" s="207" t="s">
        <v>21</v>
      </c>
      <c r="O85" s="207" t="s">
        <v>21</v>
      </c>
      <c r="P85" s="208" t="s">
        <v>21</v>
      </c>
      <c r="Q85" s="85"/>
      <c r="R85" s="35" t="s">
        <v>22</v>
      </c>
      <c r="S85" s="92" t="s">
        <v>23</v>
      </c>
      <c r="T85" s="35"/>
      <c r="U85" s="38" t="s">
        <v>26</v>
      </c>
      <c r="V85" s="35"/>
      <c r="W85" s="1" t="s">
        <v>104</v>
      </c>
    </row>
    <row r="86" spans="2:23" ht="14" x14ac:dyDescent="0.15">
      <c r="B86" s="209" t="s">
        <v>153</v>
      </c>
      <c r="C86" s="210">
        <v>7270</v>
      </c>
      <c r="D86" s="210">
        <v>7271</v>
      </c>
      <c r="E86" s="206">
        <v>150</v>
      </c>
      <c r="F86" s="224">
        <v>159</v>
      </c>
      <c r="G86" s="224">
        <v>162</v>
      </c>
      <c r="H86" s="226">
        <v>162</v>
      </c>
      <c r="I86" s="226"/>
      <c r="J86" s="226"/>
      <c r="K86" s="46" t="s">
        <v>103</v>
      </c>
      <c r="L86" s="48"/>
      <c r="M86" s="207" t="s">
        <v>20</v>
      </c>
      <c r="N86" s="207" t="s">
        <v>21</v>
      </c>
      <c r="O86" s="207" t="s">
        <v>21</v>
      </c>
      <c r="P86" s="208" t="s">
        <v>21</v>
      </c>
      <c r="R86" s="35" t="s">
        <v>29</v>
      </c>
      <c r="S86" s="92" t="s">
        <v>23</v>
      </c>
      <c r="T86" s="35"/>
      <c r="U86" s="38" t="s">
        <v>26</v>
      </c>
      <c r="V86" s="35"/>
      <c r="W86" s="1" t="s">
        <v>104</v>
      </c>
    </row>
    <row r="87" spans="2:23" ht="14" x14ac:dyDescent="0.15">
      <c r="B87" s="209" t="s">
        <v>154</v>
      </c>
      <c r="C87" s="210">
        <v>7270</v>
      </c>
      <c r="D87" s="210">
        <v>7272</v>
      </c>
      <c r="E87" s="206">
        <v>150</v>
      </c>
      <c r="F87" s="224">
        <v>159</v>
      </c>
      <c r="G87" s="224">
        <v>162</v>
      </c>
      <c r="H87" s="226">
        <v>162</v>
      </c>
      <c r="I87" s="226"/>
      <c r="J87" s="226"/>
      <c r="K87" s="46" t="s">
        <v>103</v>
      </c>
      <c r="L87" s="48"/>
      <c r="M87" s="207" t="s">
        <v>20</v>
      </c>
      <c r="N87" s="207" t="s">
        <v>21</v>
      </c>
      <c r="O87" s="207" t="s">
        <v>21</v>
      </c>
      <c r="P87" s="208" t="s">
        <v>21</v>
      </c>
      <c r="R87" s="35" t="s">
        <v>29</v>
      </c>
      <c r="S87" s="92" t="s">
        <v>23</v>
      </c>
      <c r="T87" s="35"/>
      <c r="U87" s="38" t="s">
        <v>26</v>
      </c>
      <c r="V87" s="35"/>
      <c r="W87" s="1" t="s">
        <v>104</v>
      </c>
    </row>
    <row r="88" spans="2:23" ht="14" x14ac:dyDescent="0.15">
      <c r="B88" s="209" t="s">
        <v>155</v>
      </c>
      <c r="C88" s="210">
        <v>7270</v>
      </c>
      <c r="D88" s="210">
        <v>7273</v>
      </c>
      <c r="E88" s="206">
        <v>150</v>
      </c>
      <c r="F88" s="224">
        <v>159</v>
      </c>
      <c r="G88" s="224">
        <v>162</v>
      </c>
      <c r="H88" s="226">
        <v>162</v>
      </c>
      <c r="I88" s="226"/>
      <c r="J88" s="226"/>
      <c r="K88" s="46" t="s">
        <v>103</v>
      </c>
      <c r="L88" s="48"/>
      <c r="M88" s="207" t="s">
        <v>20</v>
      </c>
      <c r="N88" s="207" t="s">
        <v>21</v>
      </c>
      <c r="O88" s="207" t="s">
        <v>21</v>
      </c>
      <c r="P88" s="208" t="s">
        <v>21</v>
      </c>
      <c r="R88" s="35" t="s">
        <v>29</v>
      </c>
      <c r="S88" s="92" t="s">
        <v>23</v>
      </c>
      <c r="T88" s="35"/>
      <c r="U88" s="38" t="s">
        <v>26</v>
      </c>
      <c r="V88" s="35"/>
      <c r="W88" s="1" t="s">
        <v>104</v>
      </c>
    </row>
    <row r="89" spans="2:23" ht="14" x14ac:dyDescent="0.15">
      <c r="B89" s="209" t="s">
        <v>156</v>
      </c>
      <c r="C89" s="210">
        <v>7270</v>
      </c>
      <c r="D89" s="210">
        <v>7274</v>
      </c>
      <c r="E89" s="206">
        <v>150</v>
      </c>
      <c r="F89" s="224">
        <v>159</v>
      </c>
      <c r="G89" s="224">
        <v>162</v>
      </c>
      <c r="H89" s="226">
        <v>162</v>
      </c>
      <c r="I89" s="226"/>
      <c r="J89" s="226"/>
      <c r="K89" s="46" t="s">
        <v>103</v>
      </c>
      <c r="L89" s="48"/>
      <c r="M89" s="207" t="s">
        <v>20</v>
      </c>
      <c r="N89" s="207" t="s">
        <v>21</v>
      </c>
      <c r="O89" s="207" t="s">
        <v>21</v>
      </c>
      <c r="P89" s="208" t="s">
        <v>21</v>
      </c>
      <c r="R89" s="35" t="s">
        <v>29</v>
      </c>
      <c r="S89" s="92" t="s">
        <v>23</v>
      </c>
      <c r="T89" s="35"/>
      <c r="U89" s="38" t="s">
        <v>26</v>
      </c>
      <c r="V89" s="35"/>
      <c r="W89" s="1" t="s">
        <v>104</v>
      </c>
    </row>
    <row r="90" spans="2:23" ht="14" x14ac:dyDescent="0.15">
      <c r="B90" s="209" t="s">
        <v>157</v>
      </c>
      <c r="C90" s="210">
        <v>7275</v>
      </c>
      <c r="D90" s="210">
        <v>7276</v>
      </c>
      <c r="E90" s="206">
        <v>200</v>
      </c>
      <c r="F90" s="224">
        <v>212</v>
      </c>
      <c r="G90" s="224">
        <v>216</v>
      </c>
      <c r="H90" s="226">
        <v>216</v>
      </c>
      <c r="I90" s="226"/>
      <c r="J90" s="226"/>
      <c r="K90" s="46" t="s">
        <v>103</v>
      </c>
      <c r="L90" s="48"/>
      <c r="M90" s="207" t="s">
        <v>20</v>
      </c>
      <c r="N90" s="207" t="s">
        <v>21</v>
      </c>
      <c r="O90" s="207" t="s">
        <v>21</v>
      </c>
      <c r="P90" s="208" t="s">
        <v>21</v>
      </c>
      <c r="R90" s="239" t="s">
        <v>29</v>
      </c>
      <c r="S90" s="1" t="s">
        <v>23</v>
      </c>
      <c r="T90" s="35"/>
      <c r="U90" s="38" t="s">
        <v>26</v>
      </c>
      <c r="V90" s="35"/>
      <c r="W90" s="1" t="s">
        <v>104</v>
      </c>
    </row>
    <row r="91" spans="2:23" ht="14" x14ac:dyDescent="0.15">
      <c r="B91" s="209" t="s">
        <v>158</v>
      </c>
      <c r="C91" s="210">
        <v>7275</v>
      </c>
      <c r="D91" s="210">
        <v>7277</v>
      </c>
      <c r="E91" s="206">
        <v>200</v>
      </c>
      <c r="F91" s="224">
        <v>212</v>
      </c>
      <c r="G91" s="224">
        <v>216</v>
      </c>
      <c r="H91" s="226">
        <v>216</v>
      </c>
      <c r="I91" s="226"/>
      <c r="J91" s="226"/>
      <c r="K91" s="46" t="s">
        <v>103</v>
      </c>
      <c r="L91" s="48"/>
      <c r="M91" s="207" t="s">
        <v>20</v>
      </c>
      <c r="N91" s="207" t="s">
        <v>21</v>
      </c>
      <c r="O91" s="207" t="s">
        <v>21</v>
      </c>
      <c r="P91" s="208" t="s">
        <v>21</v>
      </c>
      <c r="R91" s="239" t="s">
        <v>29</v>
      </c>
      <c r="S91" s="1" t="s">
        <v>23</v>
      </c>
      <c r="T91" s="239"/>
      <c r="U91" s="240" t="s">
        <v>26</v>
      </c>
      <c r="V91" s="240"/>
      <c r="W91" s="1" t="s">
        <v>104</v>
      </c>
    </row>
    <row r="92" spans="2:23" ht="14" x14ac:dyDescent="0.15">
      <c r="B92" s="209" t="s">
        <v>159</v>
      </c>
      <c r="C92" s="210">
        <v>7275</v>
      </c>
      <c r="D92" s="210">
        <v>7278</v>
      </c>
      <c r="E92" s="206">
        <v>200</v>
      </c>
      <c r="F92" s="224">
        <v>212</v>
      </c>
      <c r="G92" s="224">
        <v>216</v>
      </c>
      <c r="H92" s="226">
        <v>216</v>
      </c>
      <c r="I92" s="226"/>
      <c r="J92" s="226"/>
      <c r="K92" s="46" t="s">
        <v>103</v>
      </c>
      <c r="L92" s="48"/>
      <c r="M92" s="207" t="s">
        <v>20</v>
      </c>
      <c r="N92" s="207" t="s">
        <v>21</v>
      </c>
      <c r="O92" s="207" t="s">
        <v>21</v>
      </c>
      <c r="P92" s="208" t="s">
        <v>21</v>
      </c>
      <c r="R92" s="239" t="s">
        <v>29</v>
      </c>
      <c r="S92" s="36" t="s">
        <v>23</v>
      </c>
      <c r="T92" s="241"/>
      <c r="U92" s="240" t="s">
        <v>26</v>
      </c>
      <c r="V92" s="240"/>
      <c r="W92" s="1" t="s">
        <v>104</v>
      </c>
    </row>
    <row r="93" spans="2:23" ht="15" thickBot="1" x14ac:dyDescent="0.2">
      <c r="B93" s="214" t="s">
        <v>160</v>
      </c>
      <c r="C93" s="1080">
        <v>7275</v>
      </c>
      <c r="D93" s="1080">
        <v>7279</v>
      </c>
      <c r="E93" s="215">
        <v>200</v>
      </c>
      <c r="F93" s="215">
        <v>212</v>
      </c>
      <c r="G93" s="215">
        <v>216</v>
      </c>
      <c r="H93" s="243">
        <v>216</v>
      </c>
      <c r="I93" s="244"/>
      <c r="J93" s="244"/>
      <c r="K93" s="46" t="s">
        <v>103</v>
      </c>
      <c r="L93" s="98"/>
      <c r="M93" s="137" t="s">
        <v>20</v>
      </c>
      <c r="N93" s="137" t="s">
        <v>21</v>
      </c>
      <c r="O93" s="137" t="s">
        <v>21</v>
      </c>
      <c r="P93" s="138" t="s">
        <v>21</v>
      </c>
      <c r="Q93" s="38"/>
      <c r="R93" s="245" t="s">
        <v>29</v>
      </c>
      <c r="S93" s="116" t="s">
        <v>23</v>
      </c>
      <c r="T93" s="245"/>
      <c r="U93" s="246" t="s">
        <v>26</v>
      </c>
      <c r="V93" s="246"/>
      <c r="W93" s="1" t="s">
        <v>104</v>
      </c>
    </row>
    <row r="94" spans="2:23" ht="14" thickBot="1" x14ac:dyDescent="0.2">
      <c r="B94" s="50" t="s">
        <v>69</v>
      </c>
      <c r="C94" s="216"/>
      <c r="D94" s="216"/>
      <c r="E94" s="217"/>
      <c r="F94" s="217"/>
      <c r="G94" s="217"/>
      <c r="H94" s="218"/>
      <c r="I94" s="218"/>
      <c r="J94" s="218"/>
      <c r="K94" s="218"/>
      <c r="L94" s="216"/>
      <c r="M94" s="216"/>
      <c r="N94" s="216"/>
      <c r="O94" s="216"/>
      <c r="P94" s="219"/>
      <c r="R94" s="1118"/>
      <c r="S94" s="1116"/>
      <c r="T94" s="1116"/>
      <c r="U94" s="1116"/>
      <c r="V94" s="1119"/>
    </row>
    <row r="95" spans="2:23" x14ac:dyDescent="0.15">
      <c r="B95" s="55" t="s">
        <v>70</v>
      </c>
      <c r="C95" s="101" t="s">
        <v>19</v>
      </c>
      <c r="D95" s="101" t="s">
        <v>19</v>
      </c>
      <c r="E95" s="77">
        <v>3.98</v>
      </c>
      <c r="F95" s="77">
        <v>4.24</v>
      </c>
      <c r="G95" s="102">
        <v>4.38</v>
      </c>
      <c r="H95" s="132">
        <v>4.46</v>
      </c>
      <c r="I95" s="132"/>
      <c r="J95" s="47">
        <v>4.59</v>
      </c>
      <c r="K95" s="47"/>
      <c r="L95" s="78"/>
      <c r="M95" s="133" t="s">
        <v>19</v>
      </c>
      <c r="N95" s="133" t="s">
        <v>19</v>
      </c>
      <c r="O95" s="133" t="s">
        <v>19</v>
      </c>
      <c r="P95" s="134" t="s">
        <v>19</v>
      </c>
      <c r="Q95" s="85"/>
      <c r="R95" s="37" t="s">
        <v>22</v>
      </c>
      <c r="S95" s="37" t="s">
        <v>23</v>
      </c>
      <c r="T95" s="37"/>
      <c r="U95" s="37" t="s">
        <v>26</v>
      </c>
      <c r="V95" s="37"/>
    </row>
    <row r="96" spans="2:23" x14ac:dyDescent="0.15">
      <c r="B96" s="82" t="s">
        <v>71</v>
      </c>
      <c r="C96" s="103" t="s">
        <v>19</v>
      </c>
      <c r="D96" s="103" t="s">
        <v>19</v>
      </c>
      <c r="E96" s="45">
        <v>7.96</v>
      </c>
      <c r="F96" s="45">
        <v>8.48</v>
      </c>
      <c r="G96" s="88">
        <v>8.76</v>
      </c>
      <c r="H96" s="247">
        <v>8.92</v>
      </c>
      <c r="I96" s="247"/>
      <c r="J96" s="46">
        <v>9.18</v>
      </c>
      <c r="K96" s="46"/>
      <c r="L96" s="48"/>
      <c r="M96" s="207" t="s">
        <v>19</v>
      </c>
      <c r="N96" s="207" t="s">
        <v>19</v>
      </c>
      <c r="O96" s="207" t="s">
        <v>19</v>
      </c>
      <c r="P96" s="208" t="s">
        <v>19</v>
      </c>
      <c r="Q96" s="85"/>
      <c r="R96" s="35" t="s">
        <v>22</v>
      </c>
      <c r="S96" s="35" t="s">
        <v>23</v>
      </c>
      <c r="T96" s="35"/>
      <c r="U96" s="35" t="s">
        <v>26</v>
      </c>
      <c r="V96" s="35"/>
    </row>
    <row r="97" spans="2:23" x14ac:dyDescent="0.15">
      <c r="B97" s="82" t="s">
        <v>72</v>
      </c>
      <c r="C97" s="103" t="s">
        <v>19</v>
      </c>
      <c r="D97" s="103" t="s">
        <v>19</v>
      </c>
      <c r="E97" s="45">
        <v>11.94</v>
      </c>
      <c r="F97" s="45">
        <v>12.72</v>
      </c>
      <c r="G97" s="88">
        <v>13.14</v>
      </c>
      <c r="H97" s="247">
        <v>13.38</v>
      </c>
      <c r="I97" s="247"/>
      <c r="J97" s="46">
        <v>13.77</v>
      </c>
      <c r="K97" s="46"/>
      <c r="L97" s="48"/>
      <c r="M97" s="207" t="s">
        <v>19</v>
      </c>
      <c r="N97" s="207" t="s">
        <v>19</v>
      </c>
      <c r="O97" s="207" t="s">
        <v>19</v>
      </c>
      <c r="P97" s="208" t="s">
        <v>19</v>
      </c>
      <c r="Q97" s="85"/>
      <c r="R97" s="35" t="s">
        <v>22</v>
      </c>
      <c r="S97" s="35" t="s">
        <v>23</v>
      </c>
      <c r="T97" s="35"/>
      <c r="U97" s="35" t="s">
        <v>26</v>
      </c>
      <c r="V97" s="35"/>
    </row>
    <row r="98" spans="2:23" x14ac:dyDescent="0.15">
      <c r="B98" s="82" t="s">
        <v>73</v>
      </c>
      <c r="C98" s="105"/>
      <c r="D98" s="103"/>
      <c r="E98" s="45">
        <v>6.22</v>
      </c>
      <c r="F98" s="45">
        <v>4.24</v>
      </c>
      <c r="G98" s="88">
        <v>4.38</v>
      </c>
      <c r="H98" s="247">
        <v>4.46</v>
      </c>
      <c r="I98" s="247"/>
      <c r="J98" s="46">
        <v>4.59</v>
      </c>
      <c r="K98" s="46"/>
      <c r="L98" s="48"/>
      <c r="M98" s="207" t="s">
        <v>20</v>
      </c>
      <c r="N98" s="207" t="s">
        <v>20</v>
      </c>
      <c r="O98" s="207" t="s">
        <v>19</v>
      </c>
      <c r="P98" s="208" t="s">
        <v>19</v>
      </c>
      <c r="R98" s="35" t="s">
        <v>22</v>
      </c>
      <c r="S98" s="35" t="s">
        <v>23</v>
      </c>
      <c r="T98" s="35"/>
      <c r="U98" s="35" t="s">
        <v>26</v>
      </c>
      <c r="V98" s="35"/>
    </row>
    <row r="99" spans="2:23" x14ac:dyDescent="0.15">
      <c r="B99" s="82" t="s">
        <v>74</v>
      </c>
      <c r="C99" s="103" t="s">
        <v>19</v>
      </c>
      <c r="D99" s="103" t="s">
        <v>19</v>
      </c>
      <c r="E99" s="45">
        <v>6.22</v>
      </c>
      <c r="F99" s="45">
        <v>6.63</v>
      </c>
      <c r="G99" s="88">
        <v>6.84</v>
      </c>
      <c r="H99" s="247">
        <v>6.97</v>
      </c>
      <c r="I99" s="247"/>
      <c r="J99" s="46">
        <v>7.18</v>
      </c>
      <c r="K99" s="46"/>
      <c r="L99" s="48"/>
      <c r="M99" s="207" t="s">
        <v>19</v>
      </c>
      <c r="N99" s="207" t="s">
        <v>19</v>
      </c>
      <c r="O99" s="207" t="s">
        <v>19</v>
      </c>
      <c r="P99" s="208" t="s">
        <v>19</v>
      </c>
      <c r="R99" s="35" t="s">
        <v>29</v>
      </c>
      <c r="S99" s="35" t="s">
        <v>23</v>
      </c>
      <c r="T99" s="35"/>
      <c r="U99" s="35" t="s">
        <v>26</v>
      </c>
      <c r="V99" s="35"/>
    </row>
    <row r="100" spans="2:23" x14ac:dyDescent="0.15">
      <c r="B100" s="82" t="s">
        <v>75</v>
      </c>
      <c r="C100" s="103" t="s">
        <v>19</v>
      </c>
      <c r="D100" s="103" t="s">
        <v>19</v>
      </c>
      <c r="E100" s="45">
        <v>12.44</v>
      </c>
      <c r="F100" s="45">
        <v>13.25</v>
      </c>
      <c r="G100" s="88">
        <v>13.68</v>
      </c>
      <c r="H100" s="247">
        <v>13.94</v>
      </c>
      <c r="I100" s="247"/>
      <c r="J100" s="46">
        <v>14.36</v>
      </c>
      <c r="K100" s="46"/>
      <c r="L100" s="48"/>
      <c r="M100" s="207" t="s">
        <v>19</v>
      </c>
      <c r="N100" s="207" t="s">
        <v>19</v>
      </c>
      <c r="O100" s="207" t="s">
        <v>19</v>
      </c>
      <c r="P100" s="208" t="s">
        <v>19</v>
      </c>
      <c r="R100" s="35" t="s">
        <v>29</v>
      </c>
      <c r="S100" s="35" t="s">
        <v>23</v>
      </c>
      <c r="T100" s="35"/>
      <c r="U100" s="35" t="s">
        <v>26</v>
      </c>
      <c r="V100" s="35"/>
    </row>
    <row r="101" spans="2:23" x14ac:dyDescent="0.15">
      <c r="B101" s="82" t="s">
        <v>76</v>
      </c>
      <c r="C101" s="103" t="s">
        <v>19</v>
      </c>
      <c r="D101" s="103" t="s">
        <v>19</v>
      </c>
      <c r="E101" s="45">
        <v>12.44</v>
      </c>
      <c r="F101" s="45" t="s">
        <v>19</v>
      </c>
      <c r="G101" s="88" t="s">
        <v>19</v>
      </c>
      <c r="H101" s="247">
        <v>20.91</v>
      </c>
      <c r="I101" s="247"/>
      <c r="J101" s="46">
        <v>21.54</v>
      </c>
      <c r="K101" s="46"/>
      <c r="L101" s="48"/>
      <c r="M101" s="207" t="s">
        <v>19</v>
      </c>
      <c r="N101" s="207" t="s">
        <v>19</v>
      </c>
      <c r="O101" s="207" t="s">
        <v>19</v>
      </c>
      <c r="P101" s="208" t="s">
        <v>19</v>
      </c>
      <c r="R101" s="35" t="s">
        <v>29</v>
      </c>
      <c r="S101" s="35" t="s">
        <v>23</v>
      </c>
      <c r="T101" s="35"/>
      <c r="U101" s="35" t="s">
        <v>26</v>
      </c>
      <c r="V101" s="35"/>
    </row>
    <row r="102" spans="2:23" x14ac:dyDescent="0.15">
      <c r="B102" s="82" t="s">
        <v>77</v>
      </c>
      <c r="C102" s="105">
        <v>8046</v>
      </c>
      <c r="D102" s="105">
        <v>8046</v>
      </c>
      <c r="E102" s="45">
        <v>6.22</v>
      </c>
      <c r="F102" s="45">
        <v>6.63</v>
      </c>
      <c r="G102" s="88">
        <v>6.84</v>
      </c>
      <c r="H102" s="247">
        <v>6.97</v>
      </c>
      <c r="I102" s="247"/>
      <c r="J102" s="46">
        <v>7.18</v>
      </c>
      <c r="K102" s="46"/>
      <c r="L102" s="48"/>
      <c r="M102" s="207" t="s">
        <v>20</v>
      </c>
      <c r="N102" s="207" t="s">
        <v>20</v>
      </c>
      <c r="O102" s="207" t="s">
        <v>19</v>
      </c>
      <c r="P102" s="208" t="s">
        <v>19</v>
      </c>
      <c r="R102" s="35" t="s">
        <v>29</v>
      </c>
      <c r="S102" s="35" t="s">
        <v>23</v>
      </c>
      <c r="T102" s="35"/>
      <c r="U102" s="35" t="s">
        <v>26</v>
      </c>
      <c r="V102" s="35"/>
    </row>
    <row r="103" spans="2:23" x14ac:dyDescent="0.15">
      <c r="B103" s="108" t="s">
        <v>78</v>
      </c>
      <c r="C103" s="105">
        <v>8160</v>
      </c>
      <c r="D103" s="105">
        <v>8160</v>
      </c>
      <c r="E103" s="109"/>
      <c r="F103" s="109"/>
      <c r="G103" s="88" t="s">
        <v>19</v>
      </c>
      <c r="H103" s="248"/>
      <c r="I103" s="248"/>
      <c r="J103" s="110">
        <v>4.59</v>
      </c>
      <c r="K103" s="110"/>
      <c r="L103" s="48"/>
      <c r="M103" s="207" t="s">
        <v>19</v>
      </c>
      <c r="N103" s="207" t="s">
        <v>19</v>
      </c>
      <c r="O103" s="207" t="s">
        <v>19</v>
      </c>
      <c r="P103" s="208" t="s">
        <v>19</v>
      </c>
      <c r="Q103" s="111"/>
      <c r="R103" s="112" t="s">
        <v>79</v>
      </c>
      <c r="S103" s="35" t="s">
        <v>23</v>
      </c>
      <c r="T103" s="35"/>
      <c r="U103" s="35" t="s">
        <v>26</v>
      </c>
      <c r="V103" s="35"/>
      <c r="W103" s="92"/>
    </row>
    <row r="104" spans="2:23" x14ac:dyDescent="0.15">
      <c r="B104" s="108" t="s">
        <v>80</v>
      </c>
      <c r="C104" s="113" t="s">
        <v>19</v>
      </c>
      <c r="D104" s="113" t="s">
        <v>19</v>
      </c>
      <c r="E104" s="109"/>
      <c r="F104" s="109"/>
      <c r="G104" s="88">
        <v>4.38</v>
      </c>
      <c r="H104" s="249">
        <v>4.46</v>
      </c>
      <c r="I104" s="249"/>
      <c r="J104" s="110">
        <v>4.59</v>
      </c>
      <c r="K104" s="110"/>
      <c r="L104" s="48"/>
      <c r="M104" s="207" t="s">
        <v>19</v>
      </c>
      <c r="N104" s="207" t="s">
        <v>19</v>
      </c>
      <c r="O104" s="207" t="s">
        <v>19</v>
      </c>
      <c r="P104" s="208" t="s">
        <v>19</v>
      </c>
      <c r="Q104" s="111"/>
      <c r="R104" s="112" t="s">
        <v>79</v>
      </c>
      <c r="S104" s="35" t="s">
        <v>23</v>
      </c>
      <c r="T104" s="35"/>
      <c r="U104" s="35" t="s">
        <v>26</v>
      </c>
      <c r="V104" s="35"/>
      <c r="W104" s="92"/>
    </row>
    <row r="105" spans="2:23" x14ac:dyDescent="0.15">
      <c r="B105" s="82" t="s">
        <v>81</v>
      </c>
      <c r="C105" s="103" t="s">
        <v>19</v>
      </c>
      <c r="D105" s="103" t="s">
        <v>19</v>
      </c>
      <c r="E105" s="88">
        <v>6.22</v>
      </c>
      <c r="F105" s="88">
        <v>6.63</v>
      </c>
      <c r="G105" s="88">
        <v>6.84</v>
      </c>
      <c r="H105" s="248">
        <v>7</v>
      </c>
      <c r="I105" s="248"/>
      <c r="J105" s="90">
        <v>7</v>
      </c>
      <c r="K105" s="90"/>
      <c r="L105" s="48"/>
      <c r="M105" s="207" t="s">
        <v>19</v>
      </c>
      <c r="N105" s="207" t="s">
        <v>19</v>
      </c>
      <c r="O105" s="207" t="s">
        <v>19</v>
      </c>
      <c r="P105" s="208" t="s">
        <v>19</v>
      </c>
      <c r="R105" s="35" t="s">
        <v>79</v>
      </c>
      <c r="S105" s="35" t="s">
        <v>23</v>
      </c>
      <c r="T105" s="35"/>
      <c r="U105" s="35" t="s">
        <v>26</v>
      </c>
      <c r="V105" s="35"/>
    </row>
    <row r="106" spans="2:23" ht="14" thickBot="1" x14ac:dyDescent="0.2">
      <c r="B106" s="62" t="s">
        <v>82</v>
      </c>
      <c r="C106" s="123" t="s">
        <v>19</v>
      </c>
      <c r="D106" s="123" t="s">
        <v>19</v>
      </c>
      <c r="E106" s="96">
        <v>6.22</v>
      </c>
      <c r="F106" s="96">
        <v>6.63</v>
      </c>
      <c r="G106" s="96">
        <v>6.84</v>
      </c>
      <c r="H106" s="250">
        <v>10</v>
      </c>
      <c r="I106" s="250"/>
      <c r="J106" s="251">
        <v>10.3</v>
      </c>
      <c r="K106" s="251"/>
      <c r="L106" s="98"/>
      <c r="M106" s="137" t="s">
        <v>19</v>
      </c>
      <c r="N106" s="137" t="s">
        <v>19</v>
      </c>
      <c r="O106" s="137" t="s">
        <v>19</v>
      </c>
      <c r="P106" s="138" t="s">
        <v>19</v>
      </c>
      <c r="R106" s="41" t="s">
        <v>79</v>
      </c>
      <c r="S106" s="41" t="s">
        <v>23</v>
      </c>
      <c r="T106" s="41"/>
      <c r="U106" s="41" t="s">
        <v>26</v>
      </c>
      <c r="V106" s="41"/>
    </row>
    <row r="107" spans="2:23" ht="14" thickBot="1" x14ac:dyDescent="0.2">
      <c r="B107" s="50" t="s">
        <v>84</v>
      </c>
      <c r="C107" s="216"/>
      <c r="D107" s="216"/>
      <c r="E107" s="217"/>
      <c r="F107" s="217"/>
      <c r="G107" s="217"/>
      <c r="H107" s="218"/>
      <c r="I107" s="218"/>
      <c r="J107" s="218"/>
      <c r="K107" s="218"/>
      <c r="L107" s="216"/>
      <c r="M107" s="216"/>
      <c r="N107" s="216"/>
      <c r="O107" s="216"/>
      <c r="P107" s="219"/>
      <c r="Q107" s="38"/>
      <c r="R107" s="1115"/>
      <c r="S107" s="1115"/>
      <c r="T107" s="1115"/>
      <c r="U107" s="1115"/>
      <c r="V107" s="1117"/>
    </row>
    <row r="108" spans="2:23" ht="12.75" customHeight="1" x14ac:dyDescent="0.15">
      <c r="B108" s="221" t="s">
        <v>85</v>
      </c>
      <c r="C108" s="60" t="s">
        <v>19</v>
      </c>
      <c r="D108" s="60" t="s">
        <v>19</v>
      </c>
      <c r="E108" s="58" t="s">
        <v>19</v>
      </c>
      <c r="F108" s="58">
        <v>35</v>
      </c>
      <c r="G108" s="58">
        <v>35</v>
      </c>
      <c r="H108" s="194">
        <v>35</v>
      </c>
      <c r="I108" s="194"/>
      <c r="J108" s="47">
        <v>35</v>
      </c>
      <c r="K108" s="47"/>
      <c r="L108" s="78"/>
      <c r="M108" s="56" t="s">
        <v>19</v>
      </c>
      <c r="N108" s="56" t="s">
        <v>19</v>
      </c>
      <c r="O108" s="56" t="s">
        <v>19</v>
      </c>
      <c r="P108" s="119" t="s">
        <v>19</v>
      </c>
      <c r="Q108" s="38"/>
      <c r="R108" s="37" t="s">
        <v>79</v>
      </c>
      <c r="S108" s="252" t="s">
        <v>23</v>
      </c>
      <c r="T108" s="37"/>
      <c r="U108" s="167" t="s">
        <v>24</v>
      </c>
      <c r="V108" s="37"/>
    </row>
    <row r="109" spans="2:23" ht="14" thickBot="1" x14ac:dyDescent="0.2">
      <c r="B109" s="62" t="s">
        <v>19</v>
      </c>
      <c r="C109" s="123" t="s">
        <v>19</v>
      </c>
      <c r="D109" s="123" t="s">
        <v>19</v>
      </c>
      <c r="E109" s="135" t="s">
        <v>19</v>
      </c>
      <c r="F109" s="135"/>
      <c r="G109" s="135"/>
      <c r="H109" s="220"/>
      <c r="I109" s="220"/>
      <c r="J109" s="220"/>
      <c r="K109" s="220"/>
      <c r="L109" s="123"/>
      <c r="M109" s="63" t="s">
        <v>19</v>
      </c>
      <c r="N109" s="63" t="s">
        <v>19</v>
      </c>
      <c r="O109" s="63" t="s">
        <v>19</v>
      </c>
      <c r="P109" s="124" t="s">
        <v>19</v>
      </c>
      <c r="Q109" s="38"/>
      <c r="R109" s="41"/>
      <c r="S109" s="139"/>
      <c r="T109" s="41"/>
      <c r="U109" s="116"/>
      <c r="V109" s="41"/>
    </row>
    <row r="110" spans="2:23" ht="14" thickBot="1" x14ac:dyDescent="0.2">
      <c r="B110" s="253" t="s">
        <v>87</v>
      </c>
      <c r="C110" s="254"/>
      <c r="D110" s="254"/>
      <c r="E110" s="255"/>
      <c r="F110" s="255"/>
      <c r="G110" s="255"/>
      <c r="H110" s="256"/>
      <c r="I110" s="256"/>
      <c r="J110" s="256"/>
      <c r="K110" s="256"/>
      <c r="L110" s="254"/>
      <c r="M110" s="254"/>
      <c r="N110" s="254"/>
      <c r="O110" s="254"/>
      <c r="P110" s="257"/>
      <c r="R110" s="1111"/>
      <c r="S110" s="1112"/>
      <c r="T110" s="1112"/>
      <c r="U110" s="1112"/>
      <c r="V110" s="1113"/>
    </row>
    <row r="111" spans="2:23" x14ac:dyDescent="0.15">
      <c r="B111" s="55" t="s">
        <v>19</v>
      </c>
      <c r="C111" s="101" t="s">
        <v>19</v>
      </c>
      <c r="D111" s="101" t="s">
        <v>19</v>
      </c>
      <c r="E111" s="130" t="s">
        <v>19</v>
      </c>
      <c r="F111" s="130"/>
      <c r="G111" s="130"/>
      <c r="H111" s="194"/>
      <c r="I111" s="194"/>
      <c r="J111" s="194"/>
      <c r="K111" s="194"/>
      <c r="L111" s="101"/>
      <c r="M111" s="133" t="s">
        <v>19</v>
      </c>
      <c r="N111" s="133" t="s">
        <v>19</v>
      </c>
      <c r="O111" s="133" t="s">
        <v>19</v>
      </c>
      <c r="P111" s="134" t="s">
        <v>19</v>
      </c>
      <c r="R111" s="37" t="s">
        <v>22</v>
      </c>
      <c r="S111" s="36" t="s">
        <v>23</v>
      </c>
      <c r="T111" s="35"/>
      <c r="V111" s="35"/>
    </row>
    <row r="112" spans="2:23" ht="14" thickBot="1" x14ac:dyDescent="0.2">
      <c r="B112" s="62" t="s">
        <v>19</v>
      </c>
      <c r="C112" s="123" t="s">
        <v>19</v>
      </c>
      <c r="D112" s="123" t="s">
        <v>19</v>
      </c>
      <c r="E112" s="135" t="s">
        <v>19</v>
      </c>
      <c r="F112" s="135"/>
      <c r="G112" s="135"/>
      <c r="H112" s="220"/>
      <c r="I112" s="220"/>
      <c r="J112" s="220"/>
      <c r="K112" s="220"/>
      <c r="L112" s="123"/>
      <c r="M112" s="137" t="s">
        <v>19</v>
      </c>
      <c r="N112" s="137" t="s">
        <v>19</v>
      </c>
      <c r="O112" s="137" t="s">
        <v>19</v>
      </c>
      <c r="P112" s="138" t="s">
        <v>19</v>
      </c>
      <c r="R112" s="41" t="s">
        <v>22</v>
      </c>
      <c r="S112" s="139" t="s">
        <v>23</v>
      </c>
      <c r="T112" s="41"/>
      <c r="U112" s="116"/>
      <c r="V112" s="41"/>
    </row>
    <row r="117" spans="4:4" x14ac:dyDescent="0.15">
      <c r="D117" s="1062"/>
    </row>
    <row r="119" spans="4:4" x14ac:dyDescent="0.15">
      <c r="D119" s="1063"/>
    </row>
    <row r="120" spans="4:4" x14ac:dyDescent="0.15">
      <c r="D120" s="1063"/>
    </row>
    <row r="121" spans="4:4" x14ac:dyDescent="0.15">
      <c r="D121" s="1063"/>
    </row>
    <row r="122" spans="4:4" x14ac:dyDescent="0.15">
      <c r="D122" s="1063"/>
    </row>
  </sheetData>
  <mergeCells count="8">
    <mergeCell ref="R107:V107"/>
    <mergeCell ref="R110:V110"/>
    <mergeCell ref="R2:V2"/>
    <mergeCell ref="R4:V4"/>
    <mergeCell ref="R11:V11"/>
    <mergeCell ref="R38:V38"/>
    <mergeCell ref="R41:V41"/>
    <mergeCell ref="R94:V94"/>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BA682-7E49-8048-8978-08B34944269D}">
  <dimension ref="A1:Y162"/>
  <sheetViews>
    <sheetView topLeftCell="B1" zoomScaleNormal="100" workbookViewId="0">
      <pane ySplit="3" topLeftCell="A33" activePane="bottomLeft" state="frozen"/>
      <selection activeCell="B1" sqref="B1"/>
      <selection pane="bottomLeft" activeCell="I32" sqref="I32"/>
    </sheetView>
  </sheetViews>
  <sheetFormatPr baseColWidth="10" defaultColWidth="9.1640625" defaultRowHeight="13" x14ac:dyDescent="0.15"/>
  <cols>
    <col min="1" max="1" width="3" style="1" customWidth="1"/>
    <col min="2" max="2" width="76.33203125" style="1" bestFit="1" customWidth="1"/>
    <col min="3" max="3" width="10.83203125" style="1" bestFit="1" customWidth="1"/>
    <col min="4" max="4" width="11.5" style="1" customWidth="1"/>
    <col min="5" max="5" width="13.6640625" style="489" hidden="1" customWidth="1"/>
    <col min="6" max="6" width="12.5" style="489" hidden="1" customWidth="1"/>
    <col min="7" max="8" width="12.5" style="490" hidden="1" customWidth="1"/>
    <col min="9" max="11" width="12.5" style="490" customWidth="1"/>
    <col min="12" max="12" width="5.6640625" style="490" customWidth="1"/>
    <col min="13" max="13" width="10.33203125" style="5" customWidth="1"/>
    <col min="14" max="16" width="11.6640625" style="5" customWidth="1"/>
    <col min="17" max="17" width="12.33203125" style="1" customWidth="1"/>
    <col min="18" max="18" width="4.1640625" style="1" customWidth="1"/>
    <col min="19" max="19" width="54.6640625" style="1" customWidth="1"/>
    <col min="20" max="21" width="9.1640625" style="1"/>
    <col min="22" max="22" width="9.1640625" style="379"/>
    <col min="23" max="16384" width="9.1640625" style="1"/>
  </cols>
  <sheetData>
    <row r="1" spans="1:25" ht="14" thickBot="1" x14ac:dyDescent="0.2">
      <c r="A1" s="269"/>
      <c r="E1" s="377"/>
      <c r="F1" s="377"/>
      <c r="G1" s="378"/>
      <c r="H1" s="378"/>
      <c r="I1" s="378"/>
      <c r="J1" s="378"/>
      <c r="K1" s="378"/>
      <c r="L1" s="378"/>
    </row>
    <row r="2" spans="1:25" ht="14" thickBot="1" x14ac:dyDescent="0.2">
      <c r="B2" s="6" t="s">
        <v>211</v>
      </c>
      <c r="C2" s="7"/>
      <c r="D2" s="7"/>
      <c r="E2" s="8"/>
      <c r="F2" s="8"/>
      <c r="G2" s="9"/>
      <c r="H2" s="9"/>
      <c r="I2" s="9"/>
      <c r="J2" s="9"/>
      <c r="K2" s="9"/>
      <c r="L2" s="9"/>
      <c r="M2" s="9"/>
      <c r="N2" s="9"/>
      <c r="O2" s="9"/>
      <c r="P2" s="9"/>
    </row>
    <row r="3" spans="1:25" ht="29" thickBot="1" x14ac:dyDescent="0.2">
      <c r="B3" s="13" t="s">
        <v>3</v>
      </c>
      <c r="C3" s="14" t="s">
        <v>4</v>
      </c>
      <c r="D3" s="19" t="s">
        <v>5</v>
      </c>
      <c r="E3" s="380" t="s">
        <v>212</v>
      </c>
      <c r="F3" s="381" t="s">
        <v>213</v>
      </c>
      <c r="G3" s="381" t="s">
        <v>214</v>
      </c>
      <c r="H3" s="381" t="s">
        <v>215</v>
      </c>
      <c r="I3" s="382">
        <v>44197</v>
      </c>
      <c r="J3" s="382">
        <v>44378</v>
      </c>
      <c r="K3" s="383">
        <v>2022</v>
      </c>
      <c r="L3" s="384" t="s">
        <v>7</v>
      </c>
      <c r="M3" s="19" t="s">
        <v>8</v>
      </c>
      <c r="N3" s="19" t="s">
        <v>9</v>
      </c>
      <c r="O3" s="19" t="s">
        <v>216</v>
      </c>
      <c r="P3" s="20" t="s">
        <v>11</v>
      </c>
    </row>
    <row r="4" spans="1:25" ht="14" thickBot="1" x14ac:dyDescent="0.2">
      <c r="B4" s="385" t="s">
        <v>17</v>
      </c>
      <c r="C4" s="386"/>
      <c r="D4" s="386"/>
      <c r="E4" s="386"/>
      <c r="F4" s="387"/>
      <c r="G4" s="387"/>
      <c r="H4" s="387"/>
      <c r="I4" s="386"/>
      <c r="J4" s="386"/>
      <c r="K4" s="388"/>
      <c r="L4" s="386"/>
      <c r="M4" s="1108"/>
      <c r="N4" s="1108"/>
      <c r="O4" s="1108"/>
      <c r="P4" s="1109"/>
      <c r="U4" s="389"/>
      <c r="V4" s="390"/>
      <c r="W4" s="389"/>
      <c r="X4" s="389"/>
      <c r="Y4" s="389"/>
    </row>
    <row r="5" spans="1:25" x14ac:dyDescent="0.15">
      <c r="B5" s="367" t="s">
        <v>217</v>
      </c>
      <c r="C5" s="391" t="s">
        <v>19</v>
      </c>
      <c r="D5" s="391" t="s">
        <v>19</v>
      </c>
      <c r="E5" s="392">
        <v>0.17100000000000001</v>
      </c>
      <c r="F5" s="392">
        <v>0.18099999999999999</v>
      </c>
      <c r="G5" s="392">
        <v>0.185</v>
      </c>
      <c r="H5" s="392"/>
      <c r="I5" s="393">
        <v>0.186</v>
      </c>
      <c r="J5" s="393"/>
      <c r="K5" s="394">
        <v>0.19040154188152464</v>
      </c>
      <c r="L5" s="393"/>
      <c r="M5" s="395" t="s">
        <v>20</v>
      </c>
      <c r="N5" s="395" t="s">
        <v>21</v>
      </c>
      <c r="O5" s="395" t="s">
        <v>20</v>
      </c>
      <c r="P5" s="396" t="s">
        <v>21</v>
      </c>
      <c r="Q5" s="397"/>
      <c r="S5" s="397"/>
      <c r="T5" s="398"/>
      <c r="U5" s="399"/>
      <c r="V5" s="400"/>
      <c r="W5" s="399"/>
      <c r="X5" s="401"/>
      <c r="Y5" s="402"/>
    </row>
    <row r="6" spans="1:25" x14ac:dyDescent="0.15">
      <c r="B6" s="86" t="s">
        <v>218</v>
      </c>
      <c r="C6" s="105" t="s">
        <v>19</v>
      </c>
      <c r="D6" s="105" t="s">
        <v>19</v>
      </c>
      <c r="E6" s="403">
        <v>0.187</v>
      </c>
      <c r="F6" s="403">
        <v>0.19800000000000001</v>
      </c>
      <c r="G6" s="403">
        <v>0.20200000000000001</v>
      </c>
      <c r="H6" s="403"/>
      <c r="I6" s="404">
        <v>0.20499999999999999</v>
      </c>
      <c r="J6" s="404"/>
      <c r="K6" s="404">
        <v>0.20596074816297416</v>
      </c>
      <c r="L6" s="404"/>
      <c r="M6" s="405" t="s">
        <v>20</v>
      </c>
      <c r="N6" s="405" t="s">
        <v>21</v>
      </c>
      <c r="O6" s="405" t="s">
        <v>20</v>
      </c>
      <c r="P6" s="406" t="s">
        <v>21</v>
      </c>
      <c r="Q6" s="397"/>
      <c r="S6" s="397"/>
    </row>
    <row r="7" spans="1:25" x14ac:dyDescent="0.15">
      <c r="B7" s="86" t="s">
        <v>219</v>
      </c>
      <c r="C7" s="105" t="s">
        <v>19</v>
      </c>
      <c r="D7" s="105" t="s">
        <v>19</v>
      </c>
      <c r="E7" s="403">
        <v>0.317</v>
      </c>
      <c r="F7" s="403">
        <v>0.33500000000000002</v>
      </c>
      <c r="G7" s="403">
        <v>0.34300000000000003</v>
      </c>
      <c r="H7" s="403"/>
      <c r="I7" s="404">
        <v>0.34599999999999997</v>
      </c>
      <c r="J7" s="404"/>
      <c r="K7" s="404">
        <v>0.34880449285664994</v>
      </c>
      <c r="L7" s="404"/>
      <c r="M7" s="405" t="s">
        <v>20</v>
      </c>
      <c r="N7" s="405" t="s">
        <v>21</v>
      </c>
      <c r="O7" s="405" t="s">
        <v>20</v>
      </c>
      <c r="P7" s="406" t="s">
        <v>21</v>
      </c>
      <c r="Q7" s="397"/>
    </row>
    <row r="8" spans="1:25" ht="14" x14ac:dyDescent="0.15">
      <c r="B8" s="407" t="s">
        <v>220</v>
      </c>
      <c r="C8" s="105" t="s">
        <v>19</v>
      </c>
      <c r="D8" s="105" t="s">
        <v>19</v>
      </c>
      <c r="E8" s="403">
        <v>0.187</v>
      </c>
      <c r="F8" s="403" t="s">
        <v>19</v>
      </c>
      <c r="G8" s="403" t="s">
        <v>19</v>
      </c>
      <c r="H8" s="403" t="s">
        <v>19</v>
      </c>
      <c r="I8" s="403" t="s">
        <v>19</v>
      </c>
      <c r="J8" s="403" t="s">
        <v>19</v>
      </c>
      <c r="K8" s="403" t="s">
        <v>19</v>
      </c>
      <c r="L8" s="403"/>
      <c r="M8" s="405" t="s">
        <v>20</v>
      </c>
      <c r="N8" s="405" t="s">
        <v>21</v>
      </c>
      <c r="O8" s="405" t="s">
        <v>20</v>
      </c>
      <c r="P8" s="406" t="s">
        <v>21</v>
      </c>
      <c r="Q8" s="397"/>
      <c r="U8" s="408"/>
      <c r="X8" s="408"/>
      <c r="Y8" s="409"/>
    </row>
    <row r="9" spans="1:25" ht="14" x14ac:dyDescent="0.15">
      <c r="B9" s="407" t="s">
        <v>221</v>
      </c>
      <c r="C9" s="105" t="s">
        <v>19</v>
      </c>
      <c r="D9" s="105" t="s">
        <v>19</v>
      </c>
      <c r="E9" s="410">
        <v>0.317</v>
      </c>
      <c r="F9" s="403" t="s">
        <v>19</v>
      </c>
      <c r="G9" s="403" t="s">
        <v>19</v>
      </c>
      <c r="H9" s="403" t="s">
        <v>19</v>
      </c>
      <c r="I9" s="403" t="s">
        <v>19</v>
      </c>
      <c r="J9" s="403" t="s">
        <v>19</v>
      </c>
      <c r="K9" s="403" t="s">
        <v>19</v>
      </c>
      <c r="L9" s="403"/>
      <c r="M9" s="405" t="s">
        <v>20</v>
      </c>
      <c r="N9" s="405" t="s">
        <v>21</v>
      </c>
      <c r="O9" s="405" t="s">
        <v>20</v>
      </c>
      <c r="P9" s="406" t="s">
        <v>21</v>
      </c>
      <c r="Q9" s="397"/>
      <c r="U9" s="408"/>
      <c r="V9" s="411"/>
    </row>
    <row r="10" spans="1:25" ht="15" thickBot="1" x14ac:dyDescent="0.2">
      <c r="B10" s="1129" t="s">
        <v>222</v>
      </c>
      <c r="C10" s="412" t="s">
        <v>19</v>
      </c>
      <c r="D10" s="413" t="s">
        <v>19</v>
      </c>
      <c r="E10" s="414"/>
      <c r="F10" s="414">
        <v>0.16800000000000001</v>
      </c>
      <c r="G10" s="414">
        <v>0.17</v>
      </c>
      <c r="H10" s="414">
        <v>0.16800000000000001</v>
      </c>
      <c r="I10" s="415">
        <v>0.17</v>
      </c>
      <c r="J10" s="415">
        <v>0.16900000000000001</v>
      </c>
      <c r="K10" s="415"/>
      <c r="L10" s="189"/>
      <c r="M10" s="189" t="s">
        <v>20</v>
      </c>
      <c r="N10" s="189" t="s">
        <v>21</v>
      </c>
      <c r="O10" s="189" t="s">
        <v>21</v>
      </c>
      <c r="P10" s="416" t="s">
        <v>21</v>
      </c>
      <c r="V10" s="38"/>
    </row>
    <row r="11" spans="1:25" ht="14" thickBot="1" x14ac:dyDescent="0.2">
      <c r="B11" s="125" t="s">
        <v>36</v>
      </c>
      <c r="C11" s="254"/>
      <c r="D11" s="254"/>
      <c r="E11" s="255"/>
      <c r="F11" s="255"/>
      <c r="G11" s="255"/>
      <c r="H11" s="255"/>
      <c r="I11" s="254"/>
      <c r="J11" s="254"/>
      <c r="K11" s="254"/>
      <c r="L11" s="254"/>
      <c r="M11" s="254"/>
      <c r="N11" s="254"/>
      <c r="O11" s="254"/>
      <c r="P11" s="417"/>
      <c r="Q11" s="397"/>
      <c r="U11" s="408"/>
      <c r="V11" s="411"/>
    </row>
    <row r="12" spans="1:25" x14ac:dyDescent="0.15">
      <c r="B12" s="418" t="s">
        <v>223</v>
      </c>
      <c r="C12" s="391">
        <v>8705</v>
      </c>
      <c r="D12" s="1130"/>
      <c r="E12" s="419">
        <v>48.74</v>
      </c>
      <c r="F12" s="419">
        <v>51.55</v>
      </c>
      <c r="G12" s="419">
        <v>52.7</v>
      </c>
      <c r="H12" s="419"/>
      <c r="I12" s="420">
        <v>53.18</v>
      </c>
      <c r="J12" s="420"/>
      <c r="K12" s="420">
        <v>54.303871708221827</v>
      </c>
      <c r="L12" s="420"/>
      <c r="M12" s="421" t="s">
        <v>20</v>
      </c>
      <c r="N12" s="422" t="s">
        <v>20</v>
      </c>
      <c r="O12" s="421" t="s">
        <v>20</v>
      </c>
      <c r="P12" s="423" t="s">
        <v>20</v>
      </c>
      <c r="Q12" s="397"/>
    </row>
    <row r="13" spans="1:25" x14ac:dyDescent="0.15">
      <c r="B13" s="424" t="s">
        <v>224</v>
      </c>
      <c r="C13" s="105">
        <v>8705</v>
      </c>
      <c r="D13" s="109"/>
      <c r="E13" s="425">
        <v>79.993830000000003</v>
      </c>
      <c r="F13" s="425">
        <v>84.59</v>
      </c>
      <c r="G13" s="425">
        <v>86.48</v>
      </c>
      <c r="H13" s="425"/>
      <c r="I13" s="426">
        <v>87.27</v>
      </c>
      <c r="J13" s="426"/>
      <c r="K13" s="426">
        <v>89.11693469129348</v>
      </c>
      <c r="L13" s="426"/>
      <c r="M13" s="427" t="s">
        <v>20</v>
      </c>
      <c r="N13" s="428" t="s">
        <v>20</v>
      </c>
      <c r="O13" s="427" t="s">
        <v>20</v>
      </c>
      <c r="P13" s="429" t="s">
        <v>20</v>
      </c>
      <c r="Q13" s="397"/>
    </row>
    <row r="14" spans="1:25" x14ac:dyDescent="0.15">
      <c r="B14" s="424" t="s">
        <v>225</v>
      </c>
      <c r="C14" s="105">
        <v>8705</v>
      </c>
      <c r="D14" s="109"/>
      <c r="E14" s="425">
        <v>118.92888000000001</v>
      </c>
      <c r="F14" s="425">
        <v>125.77</v>
      </c>
      <c r="G14" s="425">
        <v>128.57</v>
      </c>
      <c r="H14" s="425"/>
      <c r="I14" s="426">
        <v>129.74</v>
      </c>
      <c r="J14" s="426"/>
      <c r="K14" s="426">
        <v>132.4924338773213</v>
      </c>
      <c r="L14" s="426"/>
      <c r="M14" s="427" t="s">
        <v>20</v>
      </c>
      <c r="N14" s="428" t="s">
        <v>20</v>
      </c>
      <c r="O14" s="427" t="s">
        <v>20</v>
      </c>
      <c r="P14" s="429" t="s">
        <v>20</v>
      </c>
      <c r="Q14" s="397"/>
    </row>
    <row r="15" spans="1:25" x14ac:dyDescent="0.15">
      <c r="B15" s="424" t="s">
        <v>226</v>
      </c>
      <c r="C15" s="105">
        <v>8705</v>
      </c>
      <c r="D15" s="109"/>
      <c r="E15" s="425">
        <v>158.26845</v>
      </c>
      <c r="F15" s="425">
        <v>167.37</v>
      </c>
      <c r="G15" s="425">
        <v>171.1</v>
      </c>
      <c r="H15" s="425"/>
      <c r="I15" s="426">
        <v>172.66</v>
      </c>
      <c r="J15" s="426"/>
      <c r="K15" s="426">
        <v>176.31858760034675</v>
      </c>
      <c r="L15" s="426"/>
      <c r="M15" s="427" t="s">
        <v>20</v>
      </c>
      <c r="N15" s="428" t="s">
        <v>20</v>
      </c>
      <c r="O15" s="427" t="s">
        <v>20</v>
      </c>
      <c r="P15" s="429" t="s">
        <v>20</v>
      </c>
      <c r="Q15" s="397"/>
    </row>
    <row r="16" spans="1:25" x14ac:dyDescent="0.15">
      <c r="B16" s="424" t="s">
        <v>227</v>
      </c>
      <c r="C16" s="105">
        <v>8705</v>
      </c>
      <c r="D16" s="109"/>
      <c r="E16" s="425">
        <v>197.20350000000002</v>
      </c>
      <c r="F16" s="425">
        <v>208.54</v>
      </c>
      <c r="G16" s="425">
        <v>213.19</v>
      </c>
      <c r="H16" s="425"/>
      <c r="I16" s="426">
        <v>215.13</v>
      </c>
      <c r="J16" s="426"/>
      <c r="K16" s="426">
        <v>219.69408678637461</v>
      </c>
      <c r="L16" s="426"/>
      <c r="M16" s="427" t="s">
        <v>20</v>
      </c>
      <c r="N16" s="428" t="s">
        <v>20</v>
      </c>
      <c r="O16" s="427" t="s">
        <v>20</v>
      </c>
      <c r="P16" s="429" t="s">
        <v>20</v>
      </c>
      <c r="Q16" s="397"/>
    </row>
    <row r="17" spans="2:21" x14ac:dyDescent="0.15">
      <c r="B17" s="424" t="s">
        <v>228</v>
      </c>
      <c r="C17" s="105">
        <v>8705</v>
      </c>
      <c r="D17" s="109"/>
      <c r="E17" s="425">
        <v>236.23968000000002</v>
      </c>
      <c r="F17" s="425">
        <v>249.82</v>
      </c>
      <c r="G17" s="425">
        <v>255.39</v>
      </c>
      <c r="H17" s="425"/>
      <c r="I17" s="426">
        <v>257.72000000000003</v>
      </c>
      <c r="J17" s="426"/>
      <c r="K17" s="426">
        <v>263.18224960665179</v>
      </c>
      <c r="L17" s="426"/>
      <c r="M17" s="427" t="s">
        <v>20</v>
      </c>
      <c r="N17" s="428" t="s">
        <v>20</v>
      </c>
      <c r="O17" s="427" t="s">
        <v>20</v>
      </c>
      <c r="P17" s="429" t="s">
        <v>20</v>
      </c>
      <c r="Q17" s="397"/>
    </row>
    <row r="18" spans="2:21" x14ac:dyDescent="0.15">
      <c r="B18" s="86" t="s">
        <v>229</v>
      </c>
      <c r="C18" s="105">
        <v>8705</v>
      </c>
      <c r="D18" s="109"/>
      <c r="E18" s="425">
        <v>32.15934</v>
      </c>
      <c r="F18" s="425">
        <v>34.01</v>
      </c>
      <c r="G18" s="425">
        <v>34.770000000000003</v>
      </c>
      <c r="H18" s="425"/>
      <c r="I18" s="426">
        <v>35.08</v>
      </c>
      <c r="J18" s="426"/>
      <c r="K18" s="426">
        <v>35.827035691316468</v>
      </c>
      <c r="L18" s="426"/>
      <c r="M18" s="427" t="s">
        <v>20</v>
      </c>
      <c r="N18" s="428" t="s">
        <v>20</v>
      </c>
      <c r="O18" s="427" t="s">
        <v>20</v>
      </c>
      <c r="P18" s="429" t="s">
        <v>20</v>
      </c>
      <c r="Q18" s="397"/>
    </row>
    <row r="19" spans="2:21" x14ac:dyDescent="0.15">
      <c r="B19" s="86" t="s">
        <v>230</v>
      </c>
      <c r="C19" s="105">
        <v>8705</v>
      </c>
      <c r="D19" s="109"/>
      <c r="E19" s="425">
        <v>52.789860000000004</v>
      </c>
      <c r="F19" s="425">
        <v>55.83</v>
      </c>
      <c r="G19" s="425">
        <v>57.07</v>
      </c>
      <c r="H19" s="425"/>
      <c r="I19" s="426">
        <v>57.59</v>
      </c>
      <c r="J19" s="426"/>
      <c r="K19" s="426">
        <v>58.810417078198732</v>
      </c>
      <c r="L19" s="426"/>
      <c r="M19" s="427" t="s">
        <v>20</v>
      </c>
      <c r="N19" s="428" t="s">
        <v>20</v>
      </c>
      <c r="O19" s="427" t="s">
        <v>20</v>
      </c>
      <c r="P19" s="429" t="s">
        <v>20</v>
      </c>
      <c r="Q19" s="397"/>
    </row>
    <row r="20" spans="2:21" x14ac:dyDescent="0.15">
      <c r="B20" s="86" t="s">
        <v>231</v>
      </c>
      <c r="C20" s="105">
        <v>8705</v>
      </c>
      <c r="D20" s="109"/>
      <c r="E20" s="425">
        <v>78.476879999999994</v>
      </c>
      <c r="F20" s="425">
        <v>82.99</v>
      </c>
      <c r="G20" s="425">
        <v>84.84</v>
      </c>
      <c r="H20" s="425"/>
      <c r="I20" s="426">
        <v>85.61</v>
      </c>
      <c r="J20" s="426"/>
      <c r="K20" s="426">
        <v>87.426980177552139</v>
      </c>
      <c r="L20" s="426"/>
      <c r="M20" s="427" t="s">
        <v>20</v>
      </c>
      <c r="N20" s="428" t="s">
        <v>20</v>
      </c>
      <c r="O20" s="427" t="s">
        <v>20</v>
      </c>
      <c r="P20" s="429" t="s">
        <v>20</v>
      </c>
      <c r="Q20" s="397"/>
    </row>
    <row r="21" spans="2:21" x14ac:dyDescent="0.15">
      <c r="B21" s="86" t="s">
        <v>232</v>
      </c>
      <c r="C21" s="105">
        <v>8705</v>
      </c>
      <c r="D21" s="109"/>
      <c r="E21" s="425">
        <v>104.46729000000001</v>
      </c>
      <c r="F21" s="425">
        <v>110.47</v>
      </c>
      <c r="G21" s="425">
        <v>112.94</v>
      </c>
      <c r="H21" s="425"/>
      <c r="I21" s="426">
        <v>113.97</v>
      </c>
      <c r="J21" s="426"/>
      <c r="K21" s="426">
        <v>116.38153417965381</v>
      </c>
      <c r="L21" s="426"/>
      <c r="M21" s="427" t="s">
        <v>20</v>
      </c>
      <c r="N21" s="428" t="s">
        <v>20</v>
      </c>
      <c r="O21" s="427" t="s">
        <v>20</v>
      </c>
      <c r="P21" s="429" t="s">
        <v>20</v>
      </c>
      <c r="Q21" s="397"/>
    </row>
    <row r="22" spans="2:21" ht="14.25" customHeight="1" x14ac:dyDescent="0.15">
      <c r="B22" s="86" t="s">
        <v>233</v>
      </c>
      <c r="C22" s="105">
        <v>8705</v>
      </c>
      <c r="D22" s="109"/>
      <c r="E22" s="425">
        <v>130.15431000000001</v>
      </c>
      <c r="F22" s="425">
        <v>137.63999999999999</v>
      </c>
      <c r="G22" s="425">
        <v>140.71</v>
      </c>
      <c r="H22" s="425"/>
      <c r="I22" s="426">
        <v>141.99</v>
      </c>
      <c r="J22" s="426"/>
      <c r="K22" s="426">
        <v>144.9980972790072</v>
      </c>
      <c r="L22" s="426"/>
      <c r="M22" s="427" t="s">
        <v>20</v>
      </c>
      <c r="N22" s="428" t="s">
        <v>20</v>
      </c>
      <c r="O22" s="427" t="s">
        <v>20</v>
      </c>
      <c r="P22" s="429" t="s">
        <v>20</v>
      </c>
      <c r="Q22" s="397"/>
      <c r="T22" s="430"/>
      <c r="U22" s="430"/>
    </row>
    <row r="23" spans="2:21" x14ac:dyDescent="0.15">
      <c r="B23" s="86" t="s">
        <v>234</v>
      </c>
      <c r="C23" s="105">
        <v>8705</v>
      </c>
      <c r="D23" s="109"/>
      <c r="E23" s="425">
        <v>155.94246000000001</v>
      </c>
      <c r="F23" s="425">
        <v>164.91</v>
      </c>
      <c r="G23" s="425">
        <v>168.59</v>
      </c>
      <c r="H23" s="425"/>
      <c r="I23" s="426">
        <v>170.12</v>
      </c>
      <c r="J23" s="426"/>
      <c r="K23" s="426">
        <v>173.72732401261004</v>
      </c>
      <c r="L23" s="426"/>
      <c r="M23" s="427" t="s">
        <v>20</v>
      </c>
      <c r="N23" s="428" t="s">
        <v>20</v>
      </c>
      <c r="O23" s="427" t="s">
        <v>20</v>
      </c>
      <c r="P23" s="429" t="s">
        <v>20</v>
      </c>
      <c r="Q23" s="397"/>
      <c r="T23" s="430"/>
      <c r="U23" s="430"/>
    </row>
    <row r="24" spans="2:21" x14ac:dyDescent="0.15">
      <c r="B24" s="86" t="s">
        <v>235</v>
      </c>
      <c r="C24" s="105">
        <v>8065</v>
      </c>
      <c r="D24" s="431">
        <v>8069</v>
      </c>
      <c r="E24" s="425" t="s">
        <v>236</v>
      </c>
      <c r="F24" s="425"/>
      <c r="G24" s="425">
        <v>0</v>
      </c>
      <c r="H24" s="425">
        <v>0</v>
      </c>
      <c r="I24" s="425">
        <v>0</v>
      </c>
      <c r="J24" s="425">
        <v>0</v>
      </c>
      <c r="K24" s="425">
        <v>0</v>
      </c>
      <c r="L24" s="426"/>
      <c r="M24" s="427" t="s">
        <v>19</v>
      </c>
      <c r="N24" s="428" t="s">
        <v>19</v>
      </c>
      <c r="O24" s="428" t="s">
        <v>19</v>
      </c>
      <c r="P24" s="432" t="s">
        <v>19</v>
      </c>
      <c r="Q24" s="397"/>
      <c r="T24" s="430"/>
      <c r="U24" s="430"/>
    </row>
    <row r="25" spans="2:21" x14ac:dyDescent="0.15">
      <c r="B25" s="86" t="s">
        <v>237</v>
      </c>
      <c r="C25" s="105">
        <v>8070</v>
      </c>
      <c r="D25" s="105">
        <v>8074</v>
      </c>
      <c r="E25" s="425" t="s">
        <v>236</v>
      </c>
      <c r="F25" s="425"/>
      <c r="G25" s="425">
        <v>0</v>
      </c>
      <c r="H25" s="425">
        <v>0</v>
      </c>
      <c r="I25" s="425">
        <v>0</v>
      </c>
      <c r="J25" s="425">
        <v>0</v>
      </c>
      <c r="K25" s="425">
        <v>0</v>
      </c>
      <c r="L25" s="426"/>
      <c r="M25" s="427" t="s">
        <v>19</v>
      </c>
      <c r="N25" s="428" t="s">
        <v>19</v>
      </c>
      <c r="O25" s="428" t="s">
        <v>19</v>
      </c>
      <c r="P25" s="432" t="s">
        <v>19</v>
      </c>
      <c r="Q25" s="397"/>
      <c r="T25" s="430"/>
      <c r="U25" s="430"/>
    </row>
    <row r="26" spans="2:21" ht="14.25" customHeight="1" x14ac:dyDescent="0.15">
      <c r="B26" s="86" t="s">
        <v>238</v>
      </c>
      <c r="C26" s="105">
        <v>8065</v>
      </c>
      <c r="D26" s="105">
        <v>8068</v>
      </c>
      <c r="E26" s="433" t="s">
        <v>236</v>
      </c>
      <c r="F26" s="425"/>
      <c r="G26" s="425">
        <v>0</v>
      </c>
      <c r="H26" s="425">
        <v>0</v>
      </c>
      <c r="I26" s="425">
        <v>0</v>
      </c>
      <c r="J26" s="425">
        <v>0</v>
      </c>
      <c r="K26" s="425">
        <v>0</v>
      </c>
      <c r="L26" s="426"/>
      <c r="M26" s="427" t="s">
        <v>19</v>
      </c>
      <c r="N26" s="428" t="s">
        <v>19</v>
      </c>
      <c r="O26" s="428" t="s">
        <v>19</v>
      </c>
      <c r="P26" s="432" t="s">
        <v>19</v>
      </c>
      <c r="Q26" s="397"/>
    </row>
    <row r="27" spans="2:21" x14ac:dyDescent="0.15">
      <c r="B27" s="86" t="s">
        <v>239</v>
      </c>
      <c r="C27" s="105">
        <v>8070</v>
      </c>
      <c r="D27" s="105">
        <v>8073</v>
      </c>
      <c r="E27" s="425" t="s">
        <v>236</v>
      </c>
      <c r="F27" s="425"/>
      <c r="G27" s="425">
        <v>0</v>
      </c>
      <c r="H27" s="425">
        <v>0</v>
      </c>
      <c r="I27" s="425">
        <v>0</v>
      </c>
      <c r="J27" s="425">
        <v>0</v>
      </c>
      <c r="K27" s="425">
        <v>0</v>
      </c>
      <c r="L27" s="426"/>
      <c r="M27" s="427" t="s">
        <v>19</v>
      </c>
      <c r="N27" s="428" t="s">
        <v>19</v>
      </c>
      <c r="O27" s="428" t="s">
        <v>19</v>
      </c>
      <c r="P27" s="432" t="s">
        <v>19</v>
      </c>
      <c r="Q27" s="397"/>
    </row>
    <row r="28" spans="2:21" x14ac:dyDescent="0.15">
      <c r="B28" s="86" t="s">
        <v>240</v>
      </c>
      <c r="C28" s="105">
        <v>8105</v>
      </c>
      <c r="D28" s="105"/>
      <c r="E28" s="425">
        <v>25</v>
      </c>
      <c r="F28" s="425">
        <v>25</v>
      </c>
      <c r="G28" s="425">
        <v>27.05</v>
      </c>
      <c r="H28" s="425"/>
      <c r="I28" s="426">
        <v>27.25</v>
      </c>
      <c r="J28" s="426"/>
      <c r="K28" s="426">
        <v>27.85</v>
      </c>
      <c r="L28" s="426"/>
      <c r="M28" s="428" t="s">
        <v>20</v>
      </c>
      <c r="N28" s="428" t="s">
        <v>20</v>
      </c>
      <c r="O28" s="428" t="s">
        <v>20</v>
      </c>
      <c r="P28" s="429" t="s">
        <v>20</v>
      </c>
      <c r="Q28" s="397"/>
    </row>
    <row r="29" spans="2:21" ht="14" thickBot="1" x14ac:dyDescent="0.2">
      <c r="B29" s="93" t="s">
        <v>241</v>
      </c>
      <c r="C29" s="434">
        <v>8090</v>
      </c>
      <c r="D29" s="434">
        <v>8090</v>
      </c>
      <c r="E29" s="435" t="s">
        <v>242</v>
      </c>
      <c r="F29" s="435" t="s">
        <v>242</v>
      </c>
      <c r="G29" s="435" t="s">
        <v>242</v>
      </c>
      <c r="H29" s="435" t="s">
        <v>242</v>
      </c>
      <c r="I29" s="435" t="s">
        <v>242</v>
      </c>
      <c r="J29" s="435" t="s">
        <v>242</v>
      </c>
      <c r="K29" s="435" t="s">
        <v>242</v>
      </c>
      <c r="L29" s="436"/>
      <c r="M29" s="437" t="s">
        <v>20</v>
      </c>
      <c r="N29" s="437" t="s">
        <v>20</v>
      </c>
      <c r="O29" s="437" t="s">
        <v>20</v>
      </c>
      <c r="P29" s="438" t="s">
        <v>20</v>
      </c>
      <c r="Q29" s="397"/>
    </row>
    <row r="30" spans="2:21" ht="14" thickBot="1" x14ac:dyDescent="0.2">
      <c r="B30" s="125" t="s">
        <v>50</v>
      </c>
      <c r="C30" s="254"/>
      <c r="D30" s="254"/>
      <c r="E30" s="255"/>
      <c r="F30" s="255"/>
      <c r="G30" s="255"/>
      <c r="H30" s="255"/>
      <c r="I30" s="254"/>
      <c r="J30" s="254"/>
      <c r="K30" s="254"/>
      <c r="L30" s="254"/>
      <c r="M30" s="254"/>
      <c r="N30" s="254"/>
      <c r="O30" s="254"/>
      <c r="P30" s="417"/>
      <c r="Q30" s="397"/>
    </row>
    <row r="31" spans="2:21" ht="14" x14ac:dyDescent="0.15">
      <c r="B31" s="418" t="s">
        <v>243</v>
      </c>
      <c r="C31" s="1131">
        <v>8700</v>
      </c>
      <c r="D31" s="1131">
        <v>8700</v>
      </c>
      <c r="E31" s="419">
        <v>18</v>
      </c>
      <c r="F31" s="439">
        <v>17</v>
      </c>
      <c r="G31" s="439">
        <v>18</v>
      </c>
      <c r="H31" s="439"/>
      <c r="I31" s="440">
        <v>18</v>
      </c>
      <c r="J31" s="440"/>
      <c r="K31" s="403" t="s">
        <v>19</v>
      </c>
      <c r="L31" s="420"/>
      <c r="M31" s="441" t="s">
        <v>20</v>
      </c>
      <c r="N31" s="1087" t="s">
        <v>20</v>
      </c>
      <c r="O31" s="441" t="s">
        <v>20</v>
      </c>
      <c r="P31" s="442" t="s">
        <v>20</v>
      </c>
      <c r="Q31" s="397"/>
    </row>
    <row r="32" spans="2:21" ht="14" x14ac:dyDescent="0.15">
      <c r="B32" s="424" t="s">
        <v>244</v>
      </c>
      <c r="C32" s="443">
        <v>8700</v>
      </c>
      <c r="D32" s="443">
        <v>8701</v>
      </c>
      <c r="E32" s="425">
        <v>18</v>
      </c>
      <c r="F32" s="444">
        <v>17</v>
      </c>
      <c r="G32" s="444">
        <v>18</v>
      </c>
      <c r="H32" s="444"/>
      <c r="I32" s="445">
        <v>18</v>
      </c>
      <c r="J32" s="445"/>
      <c r="K32" s="403" t="s">
        <v>19</v>
      </c>
      <c r="L32" s="426"/>
      <c r="M32" s="446" t="s">
        <v>20</v>
      </c>
      <c r="N32" s="1084" t="s">
        <v>20</v>
      </c>
      <c r="O32" s="446" t="s">
        <v>20</v>
      </c>
      <c r="P32" s="447" t="s">
        <v>20</v>
      </c>
      <c r="Q32" s="397"/>
    </row>
    <row r="33" spans="2:18" ht="14" x14ac:dyDescent="0.15">
      <c r="B33" s="424" t="s">
        <v>245</v>
      </c>
      <c r="C33" s="443">
        <v>8700</v>
      </c>
      <c r="D33" s="443">
        <v>8702</v>
      </c>
      <c r="E33" s="425">
        <v>18</v>
      </c>
      <c r="F33" s="444">
        <v>17</v>
      </c>
      <c r="G33" s="444">
        <v>18</v>
      </c>
      <c r="H33" s="444"/>
      <c r="I33" s="445">
        <v>18</v>
      </c>
      <c r="J33" s="445"/>
      <c r="K33" s="403" t="s">
        <v>19</v>
      </c>
      <c r="L33" s="426"/>
      <c r="M33" s="446" t="s">
        <v>20</v>
      </c>
      <c r="N33" s="1084" t="s">
        <v>20</v>
      </c>
      <c r="O33" s="446" t="s">
        <v>20</v>
      </c>
      <c r="P33" s="447" t="s">
        <v>20</v>
      </c>
      <c r="Q33" s="397"/>
    </row>
    <row r="34" spans="2:18" ht="14" x14ac:dyDescent="0.15">
      <c r="B34" s="424" t="s">
        <v>246</v>
      </c>
      <c r="C34" s="443">
        <v>8700</v>
      </c>
      <c r="D34" s="443">
        <v>8703</v>
      </c>
      <c r="E34" s="425">
        <v>18</v>
      </c>
      <c r="F34" s="444">
        <v>17</v>
      </c>
      <c r="G34" s="444">
        <v>18</v>
      </c>
      <c r="H34" s="444"/>
      <c r="I34" s="445">
        <v>18</v>
      </c>
      <c r="J34" s="445"/>
      <c r="K34" s="403" t="s">
        <v>19</v>
      </c>
      <c r="L34" s="426"/>
      <c r="M34" s="446" t="s">
        <v>20</v>
      </c>
      <c r="N34" s="1084" t="s">
        <v>20</v>
      </c>
      <c r="O34" s="446" t="s">
        <v>20</v>
      </c>
      <c r="P34" s="447" t="s">
        <v>20</v>
      </c>
      <c r="Q34" s="397"/>
    </row>
    <row r="35" spans="2:18" ht="14" x14ac:dyDescent="0.15">
      <c r="B35" s="424" t="s">
        <v>247</v>
      </c>
      <c r="C35" s="443">
        <v>8700</v>
      </c>
      <c r="D35" s="443">
        <v>8704</v>
      </c>
      <c r="E35" s="425">
        <v>18</v>
      </c>
      <c r="F35" s="444">
        <v>17</v>
      </c>
      <c r="G35" s="444">
        <v>18</v>
      </c>
      <c r="H35" s="444"/>
      <c r="I35" s="445">
        <v>18</v>
      </c>
      <c r="J35" s="445"/>
      <c r="K35" s="403" t="s">
        <v>19</v>
      </c>
      <c r="L35" s="426"/>
      <c r="M35" s="446" t="s">
        <v>20</v>
      </c>
      <c r="N35" s="1084" t="s">
        <v>20</v>
      </c>
      <c r="O35" s="446" t="s">
        <v>20</v>
      </c>
      <c r="P35" s="447" t="s">
        <v>20</v>
      </c>
      <c r="Q35" s="397"/>
    </row>
    <row r="36" spans="2:18" x14ac:dyDescent="0.15">
      <c r="B36" s="424" t="s">
        <v>248</v>
      </c>
      <c r="C36" s="443">
        <v>8710</v>
      </c>
      <c r="D36" s="109"/>
      <c r="E36" s="425">
        <v>487.44660000000005</v>
      </c>
      <c r="F36" s="444">
        <v>515.47</v>
      </c>
      <c r="G36" s="448">
        <v>526.97</v>
      </c>
      <c r="H36" s="448"/>
      <c r="I36" s="449">
        <v>531.77</v>
      </c>
      <c r="J36" s="449"/>
      <c r="K36" s="404">
        <v>543.03871708221823</v>
      </c>
      <c r="L36" s="449"/>
      <c r="M36" s="446" t="s">
        <v>20</v>
      </c>
      <c r="N36" s="450" t="s">
        <v>20</v>
      </c>
      <c r="O36" s="446" t="s">
        <v>20</v>
      </c>
      <c r="P36" s="447" t="s">
        <v>20</v>
      </c>
      <c r="Q36" s="397"/>
    </row>
    <row r="37" spans="2:18" x14ac:dyDescent="0.15">
      <c r="B37" s="424" t="s">
        <v>249</v>
      </c>
      <c r="C37" s="443">
        <v>8710</v>
      </c>
      <c r="D37" s="109"/>
      <c r="E37" s="425">
        <v>799.93830000000003</v>
      </c>
      <c r="F37" s="444">
        <v>845.93</v>
      </c>
      <c r="G37" s="448">
        <v>864.8</v>
      </c>
      <c r="H37" s="448"/>
      <c r="I37" s="449">
        <v>872.67</v>
      </c>
      <c r="J37" s="449"/>
      <c r="K37" s="404">
        <v>891.16934691293466</v>
      </c>
      <c r="L37" s="449"/>
      <c r="M37" s="446" t="s">
        <v>20</v>
      </c>
      <c r="N37" s="450" t="s">
        <v>20</v>
      </c>
      <c r="O37" s="446" t="s">
        <v>20</v>
      </c>
      <c r="P37" s="447" t="s">
        <v>20</v>
      </c>
      <c r="Q37" s="397"/>
      <c r="R37" s="451"/>
    </row>
    <row r="38" spans="2:18" x14ac:dyDescent="0.15">
      <c r="B38" s="424" t="s">
        <v>250</v>
      </c>
      <c r="C38" s="443">
        <v>8710</v>
      </c>
      <c r="D38" s="109"/>
      <c r="E38" s="425">
        <v>1189.2888</v>
      </c>
      <c r="F38" s="444">
        <v>1257.67</v>
      </c>
      <c r="G38" s="448">
        <v>1285.72</v>
      </c>
      <c r="H38" s="448"/>
      <c r="I38" s="449">
        <v>1297.42</v>
      </c>
      <c r="J38" s="449"/>
      <c r="K38" s="404">
        <v>1324.9243387732129</v>
      </c>
      <c r="L38" s="449"/>
      <c r="M38" s="446" t="s">
        <v>20</v>
      </c>
      <c r="N38" s="450" t="s">
        <v>20</v>
      </c>
      <c r="O38" s="446" t="s">
        <v>20</v>
      </c>
      <c r="P38" s="447" t="s">
        <v>20</v>
      </c>
      <c r="Q38" s="397"/>
    </row>
    <row r="39" spans="2:18" x14ac:dyDescent="0.15">
      <c r="B39" s="424" t="s">
        <v>251</v>
      </c>
      <c r="C39" s="443">
        <v>8710</v>
      </c>
      <c r="D39" s="109"/>
      <c r="E39" s="425">
        <v>1582.6845000000001</v>
      </c>
      <c r="F39" s="444">
        <v>1673.69</v>
      </c>
      <c r="G39" s="448">
        <v>1711.01</v>
      </c>
      <c r="H39" s="448"/>
      <c r="I39" s="449">
        <v>1726.58</v>
      </c>
      <c r="J39" s="449"/>
      <c r="K39" s="404">
        <v>1763.1858760034677</v>
      </c>
      <c r="L39" s="449"/>
      <c r="M39" s="446" t="s">
        <v>20</v>
      </c>
      <c r="N39" s="450" t="s">
        <v>20</v>
      </c>
      <c r="O39" s="446" t="s">
        <v>20</v>
      </c>
      <c r="P39" s="447" t="s">
        <v>20</v>
      </c>
      <c r="Q39" s="397"/>
    </row>
    <row r="40" spans="2:18" x14ac:dyDescent="0.15">
      <c r="B40" s="424" t="s">
        <v>252</v>
      </c>
      <c r="C40" s="443">
        <v>8710</v>
      </c>
      <c r="D40" s="109"/>
      <c r="E40" s="425">
        <v>1972.0350000000001</v>
      </c>
      <c r="F40" s="444">
        <v>2085.4299999999998</v>
      </c>
      <c r="G40" s="448">
        <v>2131.9299999999998</v>
      </c>
      <c r="H40" s="448"/>
      <c r="I40" s="452">
        <v>2151.33</v>
      </c>
      <c r="J40" s="452"/>
      <c r="K40" s="404">
        <v>2196.9408678637456</v>
      </c>
      <c r="L40" s="452"/>
      <c r="M40" s="446" t="s">
        <v>20</v>
      </c>
      <c r="N40" s="450" t="s">
        <v>20</v>
      </c>
      <c r="O40" s="446" t="s">
        <v>20</v>
      </c>
      <c r="P40" s="447" t="s">
        <v>20</v>
      </c>
      <c r="Q40" s="397"/>
    </row>
    <row r="41" spans="2:18" x14ac:dyDescent="0.15">
      <c r="B41" s="424" t="s">
        <v>253</v>
      </c>
      <c r="C41" s="443">
        <v>8710</v>
      </c>
      <c r="D41" s="109"/>
      <c r="E41" s="425">
        <v>2362.3968</v>
      </c>
      <c r="F41" s="444">
        <v>2498.23</v>
      </c>
      <c r="G41" s="448">
        <v>2553.9499999999998</v>
      </c>
      <c r="H41" s="448"/>
      <c r="I41" s="452">
        <v>2577.19</v>
      </c>
      <c r="J41" s="452"/>
      <c r="K41" s="404">
        <v>2631.8224960665175</v>
      </c>
      <c r="L41" s="452"/>
      <c r="M41" s="446" t="s">
        <v>20</v>
      </c>
      <c r="N41" s="450" t="s">
        <v>20</v>
      </c>
      <c r="O41" s="446" t="s">
        <v>20</v>
      </c>
      <c r="P41" s="447" t="s">
        <v>20</v>
      </c>
      <c r="Q41" s="397"/>
    </row>
    <row r="42" spans="2:18" ht="12" customHeight="1" x14ac:dyDescent="0.15">
      <c r="B42" s="424" t="s">
        <v>254</v>
      </c>
      <c r="C42" s="105">
        <v>8710</v>
      </c>
      <c r="D42" s="1132"/>
      <c r="E42" s="425">
        <v>321.59340000000003</v>
      </c>
      <c r="F42" s="444">
        <v>340.09</v>
      </c>
      <c r="G42" s="448">
        <v>347.67</v>
      </c>
      <c r="H42" s="448"/>
      <c r="I42" s="452">
        <v>350.83</v>
      </c>
      <c r="J42" s="452"/>
      <c r="K42" s="404">
        <v>358.27035691316462</v>
      </c>
      <c r="L42" s="452"/>
      <c r="M42" s="446" t="s">
        <v>20</v>
      </c>
      <c r="N42" s="450" t="s">
        <v>20</v>
      </c>
      <c r="O42" s="446" t="s">
        <v>20</v>
      </c>
      <c r="P42" s="447" t="s">
        <v>20</v>
      </c>
      <c r="Q42" s="397"/>
      <c r="R42" s="453"/>
    </row>
    <row r="43" spans="2:18" ht="13.5" customHeight="1" x14ac:dyDescent="0.15">
      <c r="B43" s="424" t="s">
        <v>255</v>
      </c>
      <c r="C43" s="105">
        <v>8710</v>
      </c>
      <c r="D43" s="1132"/>
      <c r="E43" s="425">
        <v>527.8986000000001</v>
      </c>
      <c r="F43" s="444">
        <v>558.25</v>
      </c>
      <c r="G43" s="448">
        <v>570.70000000000005</v>
      </c>
      <c r="H43" s="448"/>
      <c r="I43" s="452">
        <v>575.9</v>
      </c>
      <c r="J43" s="452"/>
      <c r="K43" s="404">
        <v>588.10417078198736</v>
      </c>
      <c r="L43" s="452"/>
      <c r="M43" s="446" t="s">
        <v>20</v>
      </c>
      <c r="N43" s="450" t="s">
        <v>20</v>
      </c>
      <c r="O43" s="446" t="s">
        <v>20</v>
      </c>
      <c r="P43" s="447" t="s">
        <v>20</v>
      </c>
      <c r="Q43" s="397"/>
      <c r="R43" s="453"/>
    </row>
    <row r="44" spans="2:18" x14ac:dyDescent="0.15">
      <c r="B44" s="424" t="s">
        <v>256</v>
      </c>
      <c r="C44" s="105">
        <v>8710</v>
      </c>
      <c r="D44" s="1132"/>
      <c r="E44" s="425">
        <v>784.76880000000006</v>
      </c>
      <c r="F44" s="444">
        <v>829.89</v>
      </c>
      <c r="G44" s="448">
        <v>848.4</v>
      </c>
      <c r="H44" s="448"/>
      <c r="I44" s="452">
        <v>856.12</v>
      </c>
      <c r="J44" s="452"/>
      <c r="K44" s="404">
        <v>874.26980177552139</v>
      </c>
      <c r="L44" s="452"/>
      <c r="M44" s="446" t="s">
        <v>20</v>
      </c>
      <c r="N44" s="450" t="s">
        <v>20</v>
      </c>
      <c r="O44" s="446" t="s">
        <v>20</v>
      </c>
      <c r="P44" s="447" t="s">
        <v>20</v>
      </c>
      <c r="Q44" s="397"/>
      <c r="R44" s="453"/>
    </row>
    <row r="45" spans="2:18" x14ac:dyDescent="0.15">
      <c r="B45" s="424" t="s">
        <v>257</v>
      </c>
      <c r="C45" s="105">
        <v>8710</v>
      </c>
      <c r="D45" s="109"/>
      <c r="E45" s="425">
        <v>1044.6729</v>
      </c>
      <c r="F45" s="444">
        <v>1104.74</v>
      </c>
      <c r="G45" s="448">
        <v>1129.3800000000001</v>
      </c>
      <c r="H45" s="448"/>
      <c r="I45" s="452">
        <v>1139.6500000000001</v>
      </c>
      <c r="J45" s="452"/>
      <c r="K45" s="404">
        <v>1163.8153417965382</v>
      </c>
      <c r="L45" s="452"/>
      <c r="M45" s="446" t="s">
        <v>20</v>
      </c>
      <c r="N45" s="450" t="s">
        <v>20</v>
      </c>
      <c r="O45" s="446" t="s">
        <v>20</v>
      </c>
      <c r="P45" s="447" t="s">
        <v>20</v>
      </c>
      <c r="Q45" s="397"/>
      <c r="R45" s="454"/>
    </row>
    <row r="46" spans="2:18" x14ac:dyDescent="0.15">
      <c r="B46" s="424" t="s">
        <v>258</v>
      </c>
      <c r="C46" s="105">
        <v>8710</v>
      </c>
      <c r="D46" s="109"/>
      <c r="E46" s="425">
        <v>1301.5431000000001</v>
      </c>
      <c r="F46" s="444">
        <v>1376.38</v>
      </c>
      <c r="G46" s="448">
        <v>1407.08</v>
      </c>
      <c r="H46" s="448"/>
      <c r="I46" s="452">
        <v>1419.88</v>
      </c>
      <c r="J46" s="452"/>
      <c r="K46" s="404">
        <v>1449.980972790072</v>
      </c>
      <c r="L46" s="452"/>
      <c r="M46" s="446" t="s">
        <v>20</v>
      </c>
      <c r="N46" s="450" t="s">
        <v>20</v>
      </c>
      <c r="O46" s="446" t="s">
        <v>20</v>
      </c>
      <c r="P46" s="447" t="s">
        <v>20</v>
      </c>
      <c r="Q46" s="397"/>
    </row>
    <row r="47" spans="2:18" x14ac:dyDescent="0.15">
      <c r="B47" s="424" t="s">
        <v>259</v>
      </c>
      <c r="C47" s="105">
        <v>8710</v>
      </c>
      <c r="D47" s="109"/>
      <c r="E47" s="425">
        <v>1559.4246000000001</v>
      </c>
      <c r="F47" s="444">
        <v>1649.09</v>
      </c>
      <c r="G47" s="448">
        <v>1685.87</v>
      </c>
      <c r="H47" s="448"/>
      <c r="I47" s="452">
        <v>1701.21</v>
      </c>
      <c r="J47" s="452"/>
      <c r="K47" s="404">
        <v>1737.2732401261003</v>
      </c>
      <c r="L47" s="452"/>
      <c r="M47" s="446" t="s">
        <v>20</v>
      </c>
      <c r="N47" s="450" t="s">
        <v>20</v>
      </c>
      <c r="O47" s="446" t="s">
        <v>20</v>
      </c>
      <c r="P47" s="447" t="s">
        <v>20</v>
      </c>
      <c r="Q47" s="397"/>
    </row>
    <row r="48" spans="2:18" x14ac:dyDescent="0.15">
      <c r="B48" s="424" t="s">
        <v>260</v>
      </c>
      <c r="C48" s="105">
        <v>8092</v>
      </c>
      <c r="D48" s="105">
        <v>8092</v>
      </c>
      <c r="E48" s="425" t="s">
        <v>242</v>
      </c>
      <c r="F48" s="444" t="s">
        <v>242</v>
      </c>
      <c r="G48" s="444" t="s">
        <v>242</v>
      </c>
      <c r="H48" s="444"/>
      <c r="I48" s="444"/>
      <c r="J48" s="444"/>
      <c r="K48" s="444"/>
      <c r="L48" s="425"/>
      <c r="M48" s="428" t="s">
        <v>20</v>
      </c>
      <c r="N48" s="450" t="s">
        <v>21</v>
      </c>
      <c r="O48" s="428" t="s">
        <v>20</v>
      </c>
      <c r="P48" s="429" t="s">
        <v>20</v>
      </c>
      <c r="Q48" s="397"/>
    </row>
    <row r="49" spans="2:19" x14ac:dyDescent="0.15">
      <c r="B49" s="424" t="s">
        <v>261</v>
      </c>
      <c r="C49" s="105">
        <v>8035</v>
      </c>
      <c r="D49" s="105"/>
      <c r="E49" s="425">
        <v>0.17600000000000002</v>
      </c>
      <c r="F49" s="455">
        <v>0.186</v>
      </c>
      <c r="G49" s="456">
        <v>0.19</v>
      </c>
      <c r="H49" s="456"/>
      <c r="I49" s="457">
        <v>0.191</v>
      </c>
      <c r="J49" s="457"/>
      <c r="K49" s="457">
        <v>0.19500000000000001</v>
      </c>
      <c r="L49" s="458"/>
      <c r="M49" s="428" t="s">
        <v>20</v>
      </c>
      <c r="N49" s="450" t="s">
        <v>20</v>
      </c>
      <c r="O49" s="428" t="s">
        <v>20</v>
      </c>
      <c r="P49" s="429" t="s">
        <v>20</v>
      </c>
      <c r="Q49" s="397"/>
    </row>
    <row r="50" spans="2:19" x14ac:dyDescent="0.15">
      <c r="B50" s="86" t="s">
        <v>262</v>
      </c>
      <c r="C50" s="105">
        <v>8036</v>
      </c>
      <c r="D50" s="105"/>
      <c r="E50" s="433">
        <v>0.11616000000000001</v>
      </c>
      <c r="F50" s="455">
        <v>0.123</v>
      </c>
      <c r="G50" s="456">
        <v>0.12540000000000001</v>
      </c>
      <c r="H50" s="456"/>
      <c r="I50" s="457">
        <v>0.126</v>
      </c>
      <c r="J50" s="457"/>
      <c r="K50" s="457">
        <f>K49*0.66</f>
        <v>0.12870000000000001</v>
      </c>
      <c r="L50" s="458"/>
      <c r="M50" s="428" t="s">
        <v>20</v>
      </c>
      <c r="N50" s="450" t="s">
        <v>20</v>
      </c>
      <c r="O50" s="428" t="s">
        <v>20</v>
      </c>
      <c r="P50" s="429" t="s">
        <v>20</v>
      </c>
      <c r="Q50" s="397"/>
    </row>
    <row r="51" spans="2:19" x14ac:dyDescent="0.15">
      <c r="B51" s="86" t="s">
        <v>263</v>
      </c>
      <c r="C51" s="105">
        <v>8037</v>
      </c>
      <c r="D51" s="105"/>
      <c r="E51" s="433">
        <v>0.11616000000000001</v>
      </c>
      <c r="F51" s="455">
        <v>0.123</v>
      </c>
      <c r="G51" s="456">
        <v>0.19</v>
      </c>
      <c r="H51" s="456"/>
      <c r="I51" s="457">
        <v>0.191</v>
      </c>
      <c r="J51" s="457"/>
      <c r="K51" s="457">
        <v>0.19500000000000001</v>
      </c>
      <c r="L51" s="458"/>
      <c r="M51" s="428" t="s">
        <v>20</v>
      </c>
      <c r="N51" s="450" t="s">
        <v>20</v>
      </c>
      <c r="O51" s="428" t="s">
        <v>20</v>
      </c>
      <c r="P51" s="429" t="s">
        <v>20</v>
      </c>
      <c r="Q51" s="397"/>
    </row>
    <row r="52" spans="2:19" x14ac:dyDescent="0.15">
      <c r="B52" s="86" t="s">
        <v>264</v>
      </c>
      <c r="C52" s="105">
        <v>8038</v>
      </c>
      <c r="D52" s="105"/>
      <c r="E52" s="433">
        <v>0.17600000000000002</v>
      </c>
      <c r="F52" s="455">
        <v>0.186</v>
      </c>
      <c r="G52" s="456">
        <v>0.19</v>
      </c>
      <c r="H52" s="456"/>
      <c r="I52" s="457">
        <v>0.191</v>
      </c>
      <c r="J52" s="457"/>
      <c r="K52" s="457">
        <v>0.19500000000000001</v>
      </c>
      <c r="L52" s="458"/>
      <c r="M52" s="428" t="s">
        <v>20</v>
      </c>
      <c r="N52" s="450" t="s">
        <v>20</v>
      </c>
      <c r="O52" s="428" t="s">
        <v>20</v>
      </c>
      <c r="P52" s="429" t="s">
        <v>20</v>
      </c>
      <c r="Q52" s="397"/>
    </row>
    <row r="53" spans="2:19" ht="14" thickBot="1" x14ac:dyDescent="0.2">
      <c r="B53" s="93" t="s">
        <v>265</v>
      </c>
      <c r="C53" s="434">
        <v>8039</v>
      </c>
      <c r="D53" s="434"/>
      <c r="E53" s="459">
        <v>0.11616000000000001</v>
      </c>
      <c r="F53" s="460">
        <v>0.123</v>
      </c>
      <c r="G53" s="461">
        <v>0.125</v>
      </c>
      <c r="H53" s="461"/>
      <c r="I53" s="462">
        <v>0.126</v>
      </c>
      <c r="J53" s="462"/>
      <c r="K53" s="462">
        <f>K50</f>
        <v>0.12870000000000001</v>
      </c>
      <c r="L53" s="463"/>
      <c r="M53" s="437" t="s">
        <v>20</v>
      </c>
      <c r="N53" s="464" t="s">
        <v>20</v>
      </c>
      <c r="O53" s="437" t="s">
        <v>20</v>
      </c>
      <c r="P53" s="438" t="s">
        <v>20</v>
      </c>
      <c r="Q53" s="397"/>
    </row>
    <row r="54" spans="2:19" ht="14" thickBot="1" x14ac:dyDescent="0.2">
      <c r="B54" s="125" t="s">
        <v>69</v>
      </c>
      <c r="C54" s="254"/>
      <c r="D54" s="254"/>
      <c r="E54" s="255"/>
      <c r="F54" s="255"/>
      <c r="G54" s="255"/>
      <c r="H54" s="255"/>
      <c r="I54" s="254"/>
      <c r="J54" s="254"/>
      <c r="K54" s="254"/>
      <c r="L54" s="254"/>
      <c r="M54" s="254"/>
      <c r="N54" s="254"/>
      <c r="O54" s="254"/>
      <c r="P54" s="417"/>
      <c r="Q54" s="397"/>
    </row>
    <row r="55" spans="2:19" x14ac:dyDescent="0.15">
      <c r="B55" s="367" t="s">
        <v>266</v>
      </c>
      <c r="C55" s="391" t="s">
        <v>19</v>
      </c>
      <c r="D55" s="391" t="s">
        <v>19</v>
      </c>
      <c r="E55" s="419">
        <v>1.5</v>
      </c>
      <c r="F55" s="419">
        <v>1.6</v>
      </c>
      <c r="G55" s="419">
        <v>1.6</v>
      </c>
      <c r="H55" s="419"/>
      <c r="I55" s="420">
        <v>1.65</v>
      </c>
      <c r="J55" s="420"/>
      <c r="K55" s="420">
        <v>1.65</v>
      </c>
      <c r="L55" s="420"/>
      <c r="M55" s="465" t="s">
        <v>19</v>
      </c>
      <c r="N55" s="465" t="s">
        <v>19</v>
      </c>
      <c r="O55" s="465" t="s">
        <v>19</v>
      </c>
      <c r="P55" s="466" t="s">
        <v>19</v>
      </c>
      <c r="Q55" s="397"/>
    </row>
    <row r="56" spans="2:19" x14ac:dyDescent="0.15">
      <c r="B56" s="86" t="s">
        <v>267</v>
      </c>
      <c r="C56" s="105" t="s">
        <v>19</v>
      </c>
      <c r="D56" s="105" t="s">
        <v>19</v>
      </c>
      <c r="E56" s="425">
        <v>3.25</v>
      </c>
      <c r="F56" s="425">
        <v>3.55</v>
      </c>
      <c r="G56" s="425">
        <v>3.7</v>
      </c>
      <c r="H56" s="425"/>
      <c r="I56" s="426">
        <v>3.75</v>
      </c>
      <c r="J56" s="426"/>
      <c r="K56" s="426">
        <v>3.8</v>
      </c>
      <c r="L56" s="426"/>
      <c r="M56" s="431" t="s">
        <v>19</v>
      </c>
      <c r="N56" s="446" t="s">
        <v>20</v>
      </c>
      <c r="O56" s="431" t="s">
        <v>19</v>
      </c>
      <c r="P56" s="467" t="s">
        <v>19</v>
      </c>
      <c r="Q56" s="397"/>
    </row>
    <row r="57" spans="2:19" x14ac:dyDescent="0.15">
      <c r="B57" s="86" t="s">
        <v>268</v>
      </c>
      <c r="C57" s="105">
        <v>8077</v>
      </c>
      <c r="D57" s="105" t="s">
        <v>19</v>
      </c>
      <c r="E57" s="425">
        <v>3.25</v>
      </c>
      <c r="F57" s="425">
        <v>3.55</v>
      </c>
      <c r="G57" s="425">
        <v>3.7</v>
      </c>
      <c r="H57" s="425"/>
      <c r="I57" s="426">
        <v>3.75</v>
      </c>
      <c r="J57" s="426"/>
      <c r="K57" s="426">
        <v>3.8</v>
      </c>
      <c r="L57" s="426"/>
      <c r="M57" s="431" t="s">
        <v>20</v>
      </c>
      <c r="N57" s="446" t="s">
        <v>20</v>
      </c>
      <c r="O57" s="431" t="s">
        <v>19</v>
      </c>
      <c r="P57" s="467" t="s">
        <v>19</v>
      </c>
      <c r="Q57" s="397"/>
    </row>
    <row r="58" spans="2:19" x14ac:dyDescent="0.15">
      <c r="B58" s="86" t="s">
        <v>269</v>
      </c>
      <c r="C58" s="105" t="s">
        <v>19</v>
      </c>
      <c r="D58" s="105" t="s">
        <v>19</v>
      </c>
      <c r="E58" s="425">
        <v>4.8</v>
      </c>
      <c r="F58" s="425">
        <v>5.15</v>
      </c>
      <c r="G58" s="425">
        <v>5.45</v>
      </c>
      <c r="H58" s="425"/>
      <c r="I58" s="426">
        <v>5.5</v>
      </c>
      <c r="J58" s="426"/>
      <c r="K58" s="426">
        <v>5.6</v>
      </c>
      <c r="L58" s="426"/>
      <c r="M58" s="431" t="s">
        <v>19</v>
      </c>
      <c r="N58" s="446" t="s">
        <v>20</v>
      </c>
      <c r="O58" s="431" t="s">
        <v>19</v>
      </c>
      <c r="P58" s="467" t="s">
        <v>19</v>
      </c>
      <c r="Q58" s="397"/>
    </row>
    <row r="59" spans="2:19" x14ac:dyDescent="0.15">
      <c r="B59" s="86" t="s">
        <v>270</v>
      </c>
      <c r="C59" s="105">
        <v>8078</v>
      </c>
      <c r="D59" s="105" t="s">
        <v>19</v>
      </c>
      <c r="E59" s="425">
        <v>4.8</v>
      </c>
      <c r="F59" s="425">
        <v>5.15</v>
      </c>
      <c r="G59" s="425">
        <v>5.45</v>
      </c>
      <c r="H59" s="425"/>
      <c r="I59" s="426">
        <v>5.5</v>
      </c>
      <c r="J59" s="426"/>
      <c r="K59" s="426">
        <v>5.6</v>
      </c>
      <c r="L59" s="426"/>
      <c r="M59" s="431" t="s">
        <v>20</v>
      </c>
      <c r="N59" s="446" t="s">
        <v>20</v>
      </c>
      <c r="O59" s="431" t="s">
        <v>19</v>
      </c>
      <c r="P59" s="467" t="s">
        <v>19</v>
      </c>
      <c r="Q59" s="397"/>
    </row>
    <row r="60" spans="2:19" x14ac:dyDescent="0.15">
      <c r="B60" s="86" t="s">
        <v>271</v>
      </c>
      <c r="C60" s="105" t="s">
        <v>19</v>
      </c>
      <c r="D60" s="105" t="s">
        <v>19</v>
      </c>
      <c r="E60" s="425">
        <v>8.5</v>
      </c>
      <c r="F60" s="425">
        <v>9.25</v>
      </c>
      <c r="G60" s="425">
        <v>9.85</v>
      </c>
      <c r="H60" s="425"/>
      <c r="I60" s="426">
        <v>9.9499999999999993</v>
      </c>
      <c r="J60" s="426"/>
      <c r="K60" s="426">
        <v>10.15</v>
      </c>
      <c r="L60" s="426"/>
      <c r="M60" s="431" t="s">
        <v>19</v>
      </c>
      <c r="N60" s="446" t="s">
        <v>20</v>
      </c>
      <c r="O60" s="431" t="s">
        <v>19</v>
      </c>
      <c r="P60" s="467" t="s">
        <v>19</v>
      </c>
      <c r="Q60" s="397"/>
      <c r="S60" s="468"/>
    </row>
    <row r="61" spans="2:19" x14ac:dyDescent="0.15">
      <c r="B61" s="86" t="s">
        <v>272</v>
      </c>
      <c r="C61" s="105">
        <v>8079</v>
      </c>
      <c r="D61" s="105" t="s">
        <v>19</v>
      </c>
      <c r="E61" s="425">
        <v>8.5</v>
      </c>
      <c r="F61" s="425">
        <v>9.25</v>
      </c>
      <c r="G61" s="425">
        <v>9.85</v>
      </c>
      <c r="H61" s="425"/>
      <c r="I61" s="426">
        <v>9.9499999999999993</v>
      </c>
      <c r="J61" s="426"/>
      <c r="K61" s="426">
        <v>10.15</v>
      </c>
      <c r="L61" s="426"/>
      <c r="M61" s="431" t="s">
        <v>20</v>
      </c>
      <c r="N61" s="446" t="s">
        <v>20</v>
      </c>
      <c r="O61" s="431" t="s">
        <v>19</v>
      </c>
      <c r="P61" s="467" t="s">
        <v>19</v>
      </c>
      <c r="Q61" s="397"/>
      <c r="S61" s="468"/>
    </row>
    <row r="62" spans="2:19" x14ac:dyDescent="0.15">
      <c r="B62" s="86" t="s">
        <v>273</v>
      </c>
      <c r="C62" s="105" t="s">
        <v>19</v>
      </c>
      <c r="D62" s="105" t="s">
        <v>19</v>
      </c>
      <c r="E62" s="425">
        <v>6.5</v>
      </c>
      <c r="F62" s="425">
        <v>7.1</v>
      </c>
      <c r="G62" s="425">
        <v>7.4</v>
      </c>
      <c r="H62" s="425"/>
      <c r="I62" s="426">
        <v>7.4</v>
      </c>
      <c r="J62" s="426"/>
      <c r="K62" s="426">
        <v>7.55</v>
      </c>
      <c r="L62" s="426"/>
      <c r="M62" s="431" t="s">
        <v>19</v>
      </c>
      <c r="N62" s="446" t="s">
        <v>20</v>
      </c>
      <c r="O62" s="431" t="s">
        <v>19</v>
      </c>
      <c r="P62" s="467" t="s">
        <v>19</v>
      </c>
      <c r="Q62" s="397"/>
      <c r="S62" s="468"/>
    </row>
    <row r="63" spans="2:19" x14ac:dyDescent="0.15">
      <c r="B63" s="86" t="s">
        <v>274</v>
      </c>
      <c r="C63" s="105">
        <v>8075</v>
      </c>
      <c r="D63" s="105" t="s">
        <v>19</v>
      </c>
      <c r="E63" s="425">
        <v>6.5</v>
      </c>
      <c r="F63" s="425">
        <v>7.1</v>
      </c>
      <c r="G63" s="425">
        <v>7.4</v>
      </c>
      <c r="H63" s="425"/>
      <c r="I63" s="426">
        <v>7.4</v>
      </c>
      <c r="J63" s="426"/>
      <c r="K63" s="426">
        <v>7.55</v>
      </c>
      <c r="L63" s="426"/>
      <c r="M63" s="431" t="s">
        <v>20</v>
      </c>
      <c r="N63" s="446" t="s">
        <v>20</v>
      </c>
      <c r="O63" s="431" t="s">
        <v>19</v>
      </c>
      <c r="P63" s="467" t="s">
        <v>19</v>
      </c>
      <c r="Q63" s="397"/>
      <c r="S63" s="468"/>
    </row>
    <row r="64" spans="2:19" x14ac:dyDescent="0.15">
      <c r="B64" s="86" t="s">
        <v>275</v>
      </c>
      <c r="C64" s="105">
        <v>8730</v>
      </c>
      <c r="D64" s="105" t="s">
        <v>19</v>
      </c>
      <c r="E64" s="425">
        <v>12.5</v>
      </c>
      <c r="F64" s="425">
        <v>13.45</v>
      </c>
      <c r="G64" s="425">
        <v>13.75</v>
      </c>
      <c r="H64" s="425"/>
      <c r="I64" s="426">
        <v>13.9</v>
      </c>
      <c r="J64" s="426"/>
      <c r="K64" s="426">
        <v>14.15</v>
      </c>
      <c r="L64" s="426"/>
      <c r="M64" s="446" t="s">
        <v>20</v>
      </c>
      <c r="N64" s="446" t="s">
        <v>20</v>
      </c>
      <c r="O64" s="431" t="s">
        <v>19</v>
      </c>
      <c r="P64" s="467" t="s">
        <v>19</v>
      </c>
      <c r="Q64" s="397"/>
      <c r="S64" s="468"/>
    </row>
    <row r="65" spans="2:19" x14ac:dyDescent="0.15">
      <c r="B65" s="86" t="s">
        <v>276</v>
      </c>
      <c r="C65" s="105">
        <v>8720</v>
      </c>
      <c r="D65" s="105" t="s">
        <v>19</v>
      </c>
      <c r="E65" s="425">
        <v>20</v>
      </c>
      <c r="F65" s="425">
        <v>21.35</v>
      </c>
      <c r="G65" s="425">
        <v>21.85</v>
      </c>
      <c r="H65" s="425"/>
      <c r="I65" s="426">
        <v>22.05</v>
      </c>
      <c r="J65" s="426"/>
      <c r="K65" s="426">
        <v>22.45</v>
      </c>
      <c r="L65" s="426"/>
      <c r="M65" s="446" t="s">
        <v>20</v>
      </c>
      <c r="N65" s="446" t="s">
        <v>20</v>
      </c>
      <c r="O65" s="431" t="s">
        <v>19</v>
      </c>
      <c r="P65" s="467" t="s">
        <v>19</v>
      </c>
      <c r="Q65" s="397"/>
      <c r="S65" s="430"/>
    </row>
    <row r="66" spans="2:19" x14ac:dyDescent="0.15">
      <c r="B66" s="86" t="s">
        <v>277</v>
      </c>
      <c r="C66" s="105">
        <v>8740</v>
      </c>
      <c r="D66" s="105" t="s">
        <v>19</v>
      </c>
      <c r="E66" s="425">
        <v>25</v>
      </c>
      <c r="F66" s="425">
        <v>26.65</v>
      </c>
      <c r="G66" s="425">
        <v>27.25</v>
      </c>
      <c r="H66" s="425"/>
      <c r="I66" s="426">
        <v>27.55</v>
      </c>
      <c r="J66" s="426"/>
      <c r="K66" s="426">
        <v>28</v>
      </c>
      <c r="L66" s="426"/>
      <c r="M66" s="446" t="s">
        <v>20</v>
      </c>
      <c r="N66" s="446" t="s">
        <v>20</v>
      </c>
      <c r="O66" s="431" t="s">
        <v>19</v>
      </c>
      <c r="P66" s="467" t="s">
        <v>19</v>
      </c>
      <c r="Q66" s="397"/>
      <c r="S66" s="468"/>
    </row>
    <row r="67" spans="2:19" x14ac:dyDescent="0.15">
      <c r="B67" s="86" t="s">
        <v>1138</v>
      </c>
      <c r="C67" s="105">
        <v>8750</v>
      </c>
      <c r="D67" s="105" t="s">
        <v>19</v>
      </c>
      <c r="E67" s="425">
        <v>4</v>
      </c>
      <c r="F67" s="425">
        <v>4.25</v>
      </c>
      <c r="G67" s="425">
        <v>4.3</v>
      </c>
      <c r="H67" s="425"/>
      <c r="I67" s="426">
        <v>4.3499999999999996</v>
      </c>
      <c r="J67" s="426"/>
      <c r="K67" s="426">
        <v>4.45</v>
      </c>
      <c r="L67" s="426"/>
      <c r="M67" s="446" t="s">
        <v>20</v>
      </c>
      <c r="N67" s="446" t="s">
        <v>20</v>
      </c>
      <c r="O67" s="431" t="s">
        <v>19</v>
      </c>
      <c r="P67" s="467" t="s">
        <v>19</v>
      </c>
      <c r="Q67" s="397"/>
      <c r="S67" s="468"/>
    </row>
    <row r="68" spans="2:19" x14ac:dyDescent="0.15">
      <c r="B68" s="86" t="s">
        <v>1139</v>
      </c>
      <c r="C68" s="105">
        <v>8760</v>
      </c>
      <c r="D68" s="105" t="s">
        <v>19</v>
      </c>
      <c r="E68" s="425">
        <v>6</v>
      </c>
      <c r="F68" s="425">
        <v>6.35</v>
      </c>
      <c r="G68" s="425">
        <v>6.5</v>
      </c>
      <c r="H68" s="425"/>
      <c r="I68" s="426">
        <v>6.55</v>
      </c>
      <c r="J68" s="426"/>
      <c r="K68" s="426">
        <v>6.7</v>
      </c>
      <c r="L68" s="426"/>
      <c r="M68" s="446" t="s">
        <v>20</v>
      </c>
      <c r="N68" s="446" t="s">
        <v>20</v>
      </c>
      <c r="O68" s="431" t="s">
        <v>19</v>
      </c>
      <c r="P68" s="467" t="s">
        <v>19</v>
      </c>
      <c r="Q68" s="397"/>
      <c r="S68" s="468"/>
    </row>
    <row r="69" spans="2:19" x14ac:dyDescent="0.15">
      <c r="B69" s="86" t="s">
        <v>278</v>
      </c>
      <c r="C69" s="105" t="s">
        <v>19</v>
      </c>
      <c r="D69" s="105" t="s">
        <v>19</v>
      </c>
      <c r="E69" s="425">
        <v>5</v>
      </c>
      <c r="F69" s="425">
        <v>5</v>
      </c>
      <c r="G69" s="425" t="s">
        <v>19</v>
      </c>
      <c r="H69" s="425" t="s">
        <v>19</v>
      </c>
      <c r="I69" s="425" t="s">
        <v>19</v>
      </c>
      <c r="J69" s="425" t="s">
        <v>19</v>
      </c>
      <c r="K69" s="425" t="s">
        <v>19</v>
      </c>
      <c r="L69" s="426"/>
      <c r="M69" s="446" t="s">
        <v>20</v>
      </c>
      <c r="N69" s="431" t="s">
        <v>19</v>
      </c>
      <c r="O69" s="431" t="s">
        <v>19</v>
      </c>
      <c r="P69" s="467" t="s">
        <v>19</v>
      </c>
      <c r="Q69" s="397"/>
      <c r="S69" s="430"/>
    </row>
    <row r="70" spans="2:19" x14ac:dyDescent="0.15">
      <c r="B70" s="86" t="s">
        <v>279</v>
      </c>
      <c r="C70" s="105" t="s">
        <v>19</v>
      </c>
      <c r="D70" s="105" t="s">
        <v>19</v>
      </c>
      <c r="E70" s="425">
        <v>7.5</v>
      </c>
      <c r="F70" s="425">
        <v>7.5</v>
      </c>
      <c r="G70" s="425" t="s">
        <v>19</v>
      </c>
      <c r="H70" s="425" t="s">
        <v>19</v>
      </c>
      <c r="I70" s="425" t="s">
        <v>19</v>
      </c>
      <c r="J70" s="425" t="s">
        <v>19</v>
      </c>
      <c r="K70" s="425" t="s">
        <v>19</v>
      </c>
      <c r="L70" s="426"/>
      <c r="M70" s="446" t="s">
        <v>20</v>
      </c>
      <c r="N70" s="431" t="s">
        <v>19</v>
      </c>
      <c r="O70" s="431" t="s">
        <v>19</v>
      </c>
      <c r="P70" s="467" t="s">
        <v>19</v>
      </c>
      <c r="Q70" s="397"/>
      <c r="S70" s="468"/>
    </row>
    <row r="71" spans="2:19" x14ac:dyDescent="0.15">
      <c r="B71" s="86" t="s">
        <v>280</v>
      </c>
      <c r="C71" s="105" t="s">
        <v>19</v>
      </c>
      <c r="D71" s="105" t="s">
        <v>19</v>
      </c>
      <c r="E71" s="425">
        <v>1</v>
      </c>
      <c r="F71" s="425">
        <v>1.05</v>
      </c>
      <c r="G71" s="425">
        <v>1.1000000000000001</v>
      </c>
      <c r="H71" s="425"/>
      <c r="I71" s="426">
        <v>1.1000000000000001</v>
      </c>
      <c r="J71" s="426"/>
      <c r="K71" s="425" t="s">
        <v>19</v>
      </c>
      <c r="L71" s="426"/>
      <c r="M71" s="431" t="s">
        <v>19</v>
      </c>
      <c r="N71" s="431" t="s">
        <v>19</v>
      </c>
      <c r="O71" s="431" t="s">
        <v>19</v>
      </c>
      <c r="P71" s="467" t="s">
        <v>19</v>
      </c>
      <c r="Q71" s="397"/>
      <c r="S71" s="468"/>
    </row>
    <row r="72" spans="2:19" x14ac:dyDescent="0.15">
      <c r="B72" s="86" t="s">
        <v>281</v>
      </c>
      <c r="C72" s="105" t="s">
        <v>19</v>
      </c>
      <c r="D72" s="105" t="s">
        <v>19</v>
      </c>
      <c r="E72" s="425">
        <v>2</v>
      </c>
      <c r="F72" s="425">
        <v>2.1</v>
      </c>
      <c r="G72" s="425">
        <v>2.15</v>
      </c>
      <c r="H72" s="425"/>
      <c r="I72" s="426">
        <v>2.2000000000000002</v>
      </c>
      <c r="J72" s="426"/>
      <c r="K72" s="425" t="s">
        <v>19</v>
      </c>
      <c r="L72" s="426"/>
      <c r="M72" s="431" t="s">
        <v>19</v>
      </c>
      <c r="N72" s="431" t="s">
        <v>19</v>
      </c>
      <c r="O72" s="431" t="s">
        <v>19</v>
      </c>
      <c r="P72" s="467" t="s">
        <v>19</v>
      </c>
      <c r="Q72" s="397"/>
      <c r="S72" s="468"/>
    </row>
    <row r="73" spans="2:19" x14ac:dyDescent="0.15">
      <c r="B73" s="407" t="s">
        <v>282</v>
      </c>
      <c r="C73" s="105" t="s">
        <v>19</v>
      </c>
      <c r="D73" s="105" t="s">
        <v>19</v>
      </c>
      <c r="E73" s="425">
        <v>2.5</v>
      </c>
      <c r="F73" s="425">
        <v>2.65</v>
      </c>
      <c r="G73" s="425">
        <v>2.7</v>
      </c>
      <c r="H73" s="425"/>
      <c r="I73" s="426">
        <v>2.75</v>
      </c>
      <c r="J73" s="426"/>
      <c r="K73" s="425" t="s">
        <v>19</v>
      </c>
      <c r="L73" s="426"/>
      <c r="M73" s="431" t="s">
        <v>19</v>
      </c>
      <c r="N73" s="431" t="s">
        <v>19</v>
      </c>
      <c r="O73" s="431" t="s">
        <v>19</v>
      </c>
      <c r="P73" s="467" t="s">
        <v>19</v>
      </c>
      <c r="Q73" s="397"/>
      <c r="S73" s="468"/>
    </row>
    <row r="74" spans="2:19" x14ac:dyDescent="0.15">
      <c r="B74" s="86" t="s">
        <v>1140</v>
      </c>
      <c r="C74" s="105">
        <v>427</v>
      </c>
      <c r="D74" s="105" t="s">
        <v>19</v>
      </c>
      <c r="E74" s="425">
        <v>18.5</v>
      </c>
      <c r="F74" s="425">
        <v>19</v>
      </c>
      <c r="G74" s="425">
        <v>19</v>
      </c>
      <c r="H74" s="425"/>
      <c r="I74" s="426">
        <v>19</v>
      </c>
      <c r="J74" s="426"/>
      <c r="K74" s="426">
        <v>19</v>
      </c>
      <c r="L74" s="426"/>
      <c r="M74" s="446" t="s">
        <v>20</v>
      </c>
      <c r="N74" s="446" t="s">
        <v>20</v>
      </c>
      <c r="O74" s="446" t="s">
        <v>19</v>
      </c>
      <c r="P74" s="467" t="s">
        <v>19</v>
      </c>
      <c r="Q74" s="397"/>
      <c r="S74" s="468"/>
    </row>
    <row r="75" spans="2:19" x14ac:dyDescent="0.15">
      <c r="B75" s="86" t="s">
        <v>1190</v>
      </c>
      <c r="C75" s="105">
        <v>428</v>
      </c>
      <c r="D75" s="105" t="s">
        <v>19</v>
      </c>
      <c r="E75" s="425"/>
      <c r="F75" s="425" t="s">
        <v>19</v>
      </c>
      <c r="G75" s="425" t="s">
        <v>19</v>
      </c>
      <c r="H75" s="425"/>
      <c r="I75" s="426">
        <v>4</v>
      </c>
      <c r="J75" s="426"/>
      <c r="K75" s="426">
        <v>4</v>
      </c>
      <c r="L75" s="426"/>
      <c r="M75" s="446"/>
      <c r="N75" s="446"/>
      <c r="O75" s="446"/>
      <c r="P75" s="467"/>
      <c r="Q75" s="397"/>
      <c r="S75" s="468"/>
    </row>
    <row r="76" spans="2:19" x14ac:dyDescent="0.15">
      <c r="B76" s="86" t="s">
        <v>283</v>
      </c>
      <c r="C76" s="105"/>
      <c r="D76" s="105" t="s">
        <v>19</v>
      </c>
      <c r="E76" s="425"/>
      <c r="F76" s="425"/>
      <c r="G76" s="425"/>
      <c r="H76" s="425"/>
      <c r="I76" s="426">
        <v>1.1499999999999999</v>
      </c>
      <c r="J76" s="426"/>
      <c r="K76" s="426">
        <v>1.2</v>
      </c>
      <c r="L76" s="426"/>
      <c r="M76" s="446"/>
      <c r="N76" s="446"/>
      <c r="O76" s="446"/>
      <c r="P76" s="467"/>
      <c r="Q76" s="397"/>
      <c r="S76" s="468"/>
    </row>
    <row r="77" spans="2:19" x14ac:dyDescent="0.15">
      <c r="B77" s="86" t="s">
        <v>284</v>
      </c>
      <c r="C77" s="105"/>
      <c r="D77" s="105" t="s">
        <v>19</v>
      </c>
      <c r="E77" s="425">
        <v>2</v>
      </c>
      <c r="F77" s="425">
        <v>2.2999999999999998</v>
      </c>
      <c r="G77" s="425">
        <v>2.35</v>
      </c>
      <c r="H77" s="425"/>
      <c r="I77" s="426">
        <v>2.4</v>
      </c>
      <c r="J77" s="426"/>
      <c r="K77" s="426">
        <v>2.4500000000000002</v>
      </c>
      <c r="L77" s="426"/>
      <c r="M77" s="446" t="s">
        <v>19</v>
      </c>
      <c r="N77" s="446" t="s">
        <v>19</v>
      </c>
      <c r="O77" s="446" t="s">
        <v>19</v>
      </c>
      <c r="P77" s="467" t="s">
        <v>19</v>
      </c>
      <c r="Q77" s="397"/>
      <c r="S77" s="468"/>
    </row>
    <row r="78" spans="2:19" x14ac:dyDescent="0.15">
      <c r="B78" s="86" t="s">
        <v>285</v>
      </c>
      <c r="C78" s="105"/>
      <c r="D78" s="105" t="s">
        <v>19</v>
      </c>
      <c r="E78" s="425">
        <v>4</v>
      </c>
      <c r="F78" s="425">
        <v>4.5999999999999996</v>
      </c>
      <c r="G78" s="425">
        <v>4.7</v>
      </c>
      <c r="H78" s="425"/>
      <c r="I78" s="426">
        <v>4.8</v>
      </c>
      <c r="J78" s="426"/>
      <c r="K78" s="426">
        <v>4.9000000000000004</v>
      </c>
      <c r="L78" s="426"/>
      <c r="M78" s="446" t="s">
        <v>19</v>
      </c>
      <c r="N78" s="446" t="s">
        <v>19</v>
      </c>
      <c r="O78" s="446" t="s">
        <v>19</v>
      </c>
      <c r="P78" s="467" t="s">
        <v>19</v>
      </c>
      <c r="Q78" s="397"/>
      <c r="S78" s="468"/>
    </row>
    <row r="79" spans="2:19" x14ac:dyDescent="0.15">
      <c r="B79" s="86" t="s">
        <v>286</v>
      </c>
      <c r="C79" s="105"/>
      <c r="D79" s="105" t="s">
        <v>19</v>
      </c>
      <c r="E79" s="425">
        <v>10</v>
      </c>
      <c r="F79" s="425">
        <v>11.5</v>
      </c>
      <c r="G79" s="425">
        <v>11.75</v>
      </c>
      <c r="H79" s="425"/>
      <c r="I79" s="426">
        <v>12</v>
      </c>
      <c r="J79" s="426"/>
      <c r="K79" s="426">
        <v>12</v>
      </c>
      <c r="L79" s="426"/>
      <c r="M79" s="446" t="s">
        <v>19</v>
      </c>
      <c r="N79" s="446" t="s">
        <v>19</v>
      </c>
      <c r="O79" s="446" t="s">
        <v>19</v>
      </c>
      <c r="P79" s="467" t="s">
        <v>19</v>
      </c>
      <c r="Q79" s="397"/>
      <c r="S79" s="468"/>
    </row>
    <row r="80" spans="2:19" x14ac:dyDescent="0.15">
      <c r="B80" s="86" t="s">
        <v>287</v>
      </c>
      <c r="C80" s="105">
        <v>8043</v>
      </c>
      <c r="D80" s="105" t="s">
        <v>19</v>
      </c>
      <c r="E80" s="425">
        <v>2</v>
      </c>
      <c r="F80" s="425">
        <v>2</v>
      </c>
      <c r="G80" s="425">
        <v>2.15</v>
      </c>
      <c r="H80" s="425"/>
      <c r="I80" s="426">
        <v>2.2000000000000002</v>
      </c>
      <c r="J80" s="426"/>
      <c r="K80" s="426">
        <v>2.25</v>
      </c>
      <c r="L80" s="426"/>
      <c r="M80" s="446" t="s">
        <v>20</v>
      </c>
      <c r="N80" s="431" t="s">
        <v>19</v>
      </c>
      <c r="O80" s="431" t="s">
        <v>19</v>
      </c>
      <c r="P80" s="467" t="s">
        <v>19</v>
      </c>
      <c r="Q80" s="397"/>
      <c r="S80" s="468"/>
    </row>
    <row r="81" spans="2:22" x14ac:dyDescent="0.15">
      <c r="B81" s="86" t="s">
        <v>288</v>
      </c>
      <c r="C81" s="105">
        <v>8044</v>
      </c>
      <c r="D81" s="105" t="s">
        <v>19</v>
      </c>
      <c r="E81" s="425">
        <v>5</v>
      </c>
      <c r="F81" s="425">
        <v>5</v>
      </c>
      <c r="G81" s="425">
        <v>5.4</v>
      </c>
      <c r="H81" s="425"/>
      <c r="I81" s="426">
        <v>5.45</v>
      </c>
      <c r="J81" s="426"/>
      <c r="K81" s="426">
        <v>5.55</v>
      </c>
      <c r="L81" s="426"/>
      <c r="M81" s="446" t="s">
        <v>20</v>
      </c>
      <c r="N81" s="431" t="s">
        <v>19</v>
      </c>
      <c r="O81" s="431" t="s">
        <v>19</v>
      </c>
      <c r="P81" s="467" t="s">
        <v>19</v>
      </c>
      <c r="Q81" s="397"/>
      <c r="S81" s="468"/>
    </row>
    <row r="82" spans="2:22" x14ac:dyDescent="0.15">
      <c r="B82" s="641" t="s">
        <v>1189</v>
      </c>
      <c r="C82" s="105"/>
      <c r="D82" s="105" t="s">
        <v>19</v>
      </c>
      <c r="E82" s="425">
        <v>1.9</v>
      </c>
      <c r="F82" s="425">
        <v>1.9</v>
      </c>
      <c r="G82" s="425">
        <v>1.9</v>
      </c>
      <c r="H82" s="425"/>
      <c r="I82" s="426">
        <v>1.9</v>
      </c>
      <c r="J82" s="426" t="s">
        <v>289</v>
      </c>
      <c r="K82" s="426">
        <v>1.9</v>
      </c>
      <c r="L82" s="426"/>
      <c r="M82" s="431" t="s">
        <v>19</v>
      </c>
      <c r="N82" s="431" t="s">
        <v>19</v>
      </c>
      <c r="O82" s="431" t="s">
        <v>19</v>
      </c>
      <c r="P82" s="467" t="s">
        <v>19</v>
      </c>
      <c r="Q82" s="397"/>
      <c r="S82" s="468"/>
    </row>
    <row r="83" spans="2:22" x14ac:dyDescent="0.15">
      <c r="B83" s="641" t="s">
        <v>1188</v>
      </c>
      <c r="C83" s="105"/>
      <c r="D83" s="105" t="s">
        <v>19</v>
      </c>
      <c r="E83" s="469">
        <v>3.6</v>
      </c>
      <c r="F83" s="469">
        <v>3.7</v>
      </c>
      <c r="G83" s="425">
        <v>3.7</v>
      </c>
      <c r="H83" s="425"/>
      <c r="I83" s="426">
        <v>3.7</v>
      </c>
      <c r="J83" s="426" t="s">
        <v>289</v>
      </c>
      <c r="K83" s="426">
        <v>3.9</v>
      </c>
      <c r="L83" s="470"/>
      <c r="M83" s="431" t="s">
        <v>19</v>
      </c>
      <c r="N83" s="431" t="s">
        <v>19</v>
      </c>
      <c r="O83" s="431" t="s">
        <v>19</v>
      </c>
      <c r="P83" s="467" t="s">
        <v>19</v>
      </c>
      <c r="Q83" s="397"/>
      <c r="S83" s="468"/>
    </row>
    <row r="84" spans="2:22" x14ac:dyDescent="0.15">
      <c r="B84" s="641" t="s">
        <v>1187</v>
      </c>
      <c r="C84" s="105"/>
      <c r="D84" s="105" t="s">
        <v>19</v>
      </c>
      <c r="E84" s="469">
        <v>2.8</v>
      </c>
      <c r="F84" s="469">
        <v>2.8</v>
      </c>
      <c r="G84" s="425">
        <v>2.8</v>
      </c>
      <c r="H84" s="425"/>
      <c r="I84" s="426">
        <v>2.8</v>
      </c>
      <c r="J84" s="426" t="s">
        <v>289</v>
      </c>
      <c r="K84" s="426">
        <v>2.8</v>
      </c>
      <c r="L84" s="470"/>
      <c r="M84" s="431" t="s">
        <v>19</v>
      </c>
      <c r="N84" s="431" t="s">
        <v>19</v>
      </c>
      <c r="O84" s="431" t="s">
        <v>19</v>
      </c>
      <c r="P84" s="467" t="s">
        <v>19</v>
      </c>
      <c r="Q84" s="397"/>
      <c r="S84" s="468"/>
    </row>
    <row r="85" spans="2:22" x14ac:dyDescent="0.15">
      <c r="B85" s="641" t="s">
        <v>1186</v>
      </c>
      <c r="C85" s="105"/>
      <c r="D85" s="105" t="s">
        <v>19</v>
      </c>
      <c r="E85" s="469">
        <v>5.4</v>
      </c>
      <c r="F85" s="469">
        <v>5.6</v>
      </c>
      <c r="G85" s="425">
        <v>5.6</v>
      </c>
      <c r="H85" s="425"/>
      <c r="I85" s="426">
        <v>5.6</v>
      </c>
      <c r="J85" s="426" t="s">
        <v>289</v>
      </c>
      <c r="K85" s="426">
        <v>5.8</v>
      </c>
      <c r="L85" s="470"/>
      <c r="M85" s="431" t="s">
        <v>19</v>
      </c>
      <c r="N85" s="431" t="s">
        <v>19</v>
      </c>
      <c r="O85" s="431" t="s">
        <v>19</v>
      </c>
      <c r="P85" s="467" t="s">
        <v>19</v>
      </c>
      <c r="Q85" s="397"/>
      <c r="S85" s="468"/>
    </row>
    <row r="86" spans="2:22" s="377" customFormat="1" ht="14" x14ac:dyDescent="0.15">
      <c r="B86" s="468" t="s">
        <v>1185</v>
      </c>
      <c r="C86" s="105"/>
      <c r="D86" s="105" t="s">
        <v>19</v>
      </c>
      <c r="E86" s="469">
        <v>30.5</v>
      </c>
      <c r="F86" s="469">
        <v>31.3</v>
      </c>
      <c r="G86" s="425">
        <v>31.9</v>
      </c>
      <c r="H86" s="425"/>
      <c r="I86" s="426">
        <v>31.9</v>
      </c>
      <c r="J86" s="426">
        <v>32.6</v>
      </c>
      <c r="K86" s="426">
        <v>32.6</v>
      </c>
      <c r="L86" s="470"/>
      <c r="M86" s="431" t="s">
        <v>19</v>
      </c>
      <c r="N86" s="431" t="s">
        <v>19</v>
      </c>
      <c r="O86" s="431" t="s">
        <v>19</v>
      </c>
      <c r="P86" s="467" t="s">
        <v>19</v>
      </c>
      <c r="Q86" s="397"/>
      <c r="R86" s="1"/>
      <c r="S86" s="468"/>
      <c r="T86" s="1"/>
      <c r="U86" s="1"/>
      <c r="V86" s="379"/>
    </row>
    <row r="87" spans="2:22" s="377" customFormat="1" x14ac:dyDescent="0.15">
      <c r="B87" s="641" t="s">
        <v>1184</v>
      </c>
      <c r="C87" s="105"/>
      <c r="D87" s="105" t="s">
        <v>19</v>
      </c>
      <c r="E87" s="469">
        <v>39.6</v>
      </c>
      <c r="F87" s="469">
        <v>40.6</v>
      </c>
      <c r="G87" s="425">
        <v>41.4</v>
      </c>
      <c r="H87" s="425"/>
      <c r="I87" s="426">
        <v>41.4</v>
      </c>
      <c r="J87" s="426">
        <v>49</v>
      </c>
      <c r="K87" s="426">
        <v>42.3</v>
      </c>
      <c r="L87" s="470"/>
      <c r="M87" s="431" t="s">
        <v>19</v>
      </c>
      <c r="N87" s="431" t="s">
        <v>19</v>
      </c>
      <c r="O87" s="431" t="s">
        <v>19</v>
      </c>
      <c r="P87" s="467" t="s">
        <v>19</v>
      </c>
      <c r="Q87" s="397"/>
      <c r="R87" s="1"/>
      <c r="S87" s="468"/>
      <c r="T87" s="1"/>
      <c r="U87" s="1"/>
      <c r="V87" s="379"/>
    </row>
    <row r="88" spans="2:22" s="377" customFormat="1" x14ac:dyDescent="0.15">
      <c r="B88" s="641" t="s">
        <v>1183</v>
      </c>
      <c r="C88" s="105"/>
      <c r="D88" s="105" t="s">
        <v>19</v>
      </c>
      <c r="E88" s="469">
        <v>59.3</v>
      </c>
      <c r="F88" s="469">
        <v>60.8</v>
      </c>
      <c r="G88" s="425">
        <v>62</v>
      </c>
      <c r="H88" s="425"/>
      <c r="I88" s="426">
        <v>62</v>
      </c>
      <c r="J88" s="426">
        <v>63.7</v>
      </c>
      <c r="K88" s="426">
        <v>49</v>
      </c>
      <c r="L88" s="470"/>
      <c r="M88" s="431" t="s">
        <v>19</v>
      </c>
      <c r="N88" s="431" t="s">
        <v>19</v>
      </c>
      <c r="O88" s="431" t="s">
        <v>19</v>
      </c>
      <c r="P88" s="467" t="s">
        <v>19</v>
      </c>
      <c r="Q88" s="397"/>
      <c r="R88" s="1"/>
      <c r="S88" s="468"/>
      <c r="T88" s="1"/>
      <c r="U88" s="1"/>
      <c r="V88" s="379"/>
    </row>
    <row r="89" spans="2:22" s="377" customFormat="1" ht="14" x14ac:dyDescent="0.15">
      <c r="B89" s="468" t="s">
        <v>1182</v>
      </c>
      <c r="C89" s="105"/>
      <c r="D89" s="105" t="s">
        <v>19</v>
      </c>
      <c r="E89" s="469">
        <v>93.4</v>
      </c>
      <c r="F89" s="469">
        <v>96</v>
      </c>
      <c r="G89" s="425">
        <v>97.7</v>
      </c>
      <c r="H89" s="425"/>
      <c r="I89" s="426">
        <v>97.7</v>
      </c>
      <c r="J89" s="426">
        <v>99.5</v>
      </c>
      <c r="K89" s="426">
        <v>101.6</v>
      </c>
      <c r="L89" s="470"/>
      <c r="M89" s="431" t="s">
        <v>19</v>
      </c>
      <c r="N89" s="431" t="s">
        <v>19</v>
      </c>
      <c r="O89" s="431" t="s">
        <v>19</v>
      </c>
      <c r="P89" s="467" t="s">
        <v>19</v>
      </c>
      <c r="Q89" s="397"/>
      <c r="R89" s="1"/>
      <c r="S89" s="468"/>
      <c r="T89" s="1"/>
      <c r="U89" s="1"/>
      <c r="V89" s="379"/>
    </row>
    <row r="90" spans="2:22" s="377" customFormat="1" x14ac:dyDescent="0.15">
      <c r="B90" s="641" t="s">
        <v>1181</v>
      </c>
      <c r="C90" s="105"/>
      <c r="D90" s="105" t="s">
        <v>19</v>
      </c>
      <c r="E90" s="469">
        <v>115.3</v>
      </c>
      <c r="F90" s="469">
        <v>118.5</v>
      </c>
      <c r="G90" s="425">
        <v>120.6</v>
      </c>
      <c r="H90" s="425"/>
      <c r="I90" s="426">
        <v>120.6</v>
      </c>
      <c r="J90" s="426">
        <v>137.19999999999999</v>
      </c>
      <c r="K90" s="426">
        <v>123.2</v>
      </c>
      <c r="L90" s="470"/>
      <c r="M90" s="431" t="s">
        <v>19</v>
      </c>
      <c r="N90" s="431" t="s">
        <v>19</v>
      </c>
      <c r="O90" s="431" t="s">
        <v>19</v>
      </c>
      <c r="P90" s="467" t="s">
        <v>19</v>
      </c>
      <c r="Q90" s="397"/>
      <c r="R90" s="1"/>
      <c r="S90" s="468"/>
      <c r="T90" s="1"/>
      <c r="U90" s="1"/>
      <c r="V90" s="379"/>
    </row>
    <row r="91" spans="2:22" s="377" customFormat="1" x14ac:dyDescent="0.15">
      <c r="B91" s="641" t="s">
        <v>1180</v>
      </c>
      <c r="C91" s="105"/>
      <c r="D91" s="105" t="s">
        <v>19</v>
      </c>
      <c r="E91" s="469">
        <v>179.9</v>
      </c>
      <c r="F91" s="469">
        <v>184.5</v>
      </c>
      <c r="G91" s="425">
        <v>186.5</v>
      </c>
      <c r="H91" s="425"/>
      <c r="I91" s="426">
        <v>186.5</v>
      </c>
      <c r="J91" s="426">
        <v>190</v>
      </c>
      <c r="K91" s="426">
        <v>144</v>
      </c>
      <c r="L91" s="470"/>
      <c r="M91" s="431" t="s">
        <v>19</v>
      </c>
      <c r="N91" s="431" t="s">
        <v>19</v>
      </c>
      <c r="O91" s="431" t="s">
        <v>19</v>
      </c>
      <c r="P91" s="467" t="s">
        <v>19</v>
      </c>
      <c r="Q91" s="397"/>
      <c r="R91" s="1"/>
      <c r="S91" s="468"/>
      <c r="T91" s="1"/>
      <c r="U91" s="1"/>
      <c r="V91" s="379"/>
    </row>
    <row r="92" spans="2:22" s="377" customFormat="1" x14ac:dyDescent="0.15">
      <c r="B92" s="641" t="s">
        <v>1141</v>
      </c>
      <c r="C92" s="105"/>
      <c r="D92" s="105" t="s">
        <v>19</v>
      </c>
      <c r="E92" s="469">
        <v>1.7</v>
      </c>
      <c r="F92" s="469">
        <v>1.8</v>
      </c>
      <c r="G92" s="425">
        <v>1.8</v>
      </c>
      <c r="H92" s="425"/>
      <c r="I92" s="426">
        <v>1.8</v>
      </c>
      <c r="J92" s="426" t="s">
        <v>289</v>
      </c>
      <c r="K92" s="426">
        <v>1.9</v>
      </c>
      <c r="L92" s="470"/>
      <c r="M92" s="431" t="s">
        <v>19</v>
      </c>
      <c r="N92" s="431" t="s">
        <v>19</v>
      </c>
      <c r="O92" s="431" t="s">
        <v>19</v>
      </c>
      <c r="P92" s="467" t="s">
        <v>19</v>
      </c>
      <c r="Q92" s="397"/>
      <c r="R92" s="1"/>
      <c r="S92" s="468"/>
      <c r="T92" s="1"/>
      <c r="U92" s="1"/>
      <c r="V92" s="379"/>
    </row>
    <row r="93" spans="2:22" s="377" customFormat="1" x14ac:dyDescent="0.15">
      <c r="B93" s="641" t="s">
        <v>1142</v>
      </c>
      <c r="C93" s="105"/>
      <c r="D93" s="105" t="s">
        <v>19</v>
      </c>
      <c r="E93" s="469">
        <v>1</v>
      </c>
      <c r="F93" s="469">
        <v>1</v>
      </c>
      <c r="G93" s="425">
        <v>1</v>
      </c>
      <c r="H93" s="425"/>
      <c r="I93" s="426">
        <v>1</v>
      </c>
      <c r="J93" s="426" t="s">
        <v>289</v>
      </c>
      <c r="K93" s="426">
        <v>1</v>
      </c>
      <c r="L93" s="470"/>
      <c r="M93" s="431" t="s">
        <v>19</v>
      </c>
      <c r="N93" s="431" t="s">
        <v>19</v>
      </c>
      <c r="O93" s="431" t="s">
        <v>19</v>
      </c>
      <c r="P93" s="467" t="s">
        <v>19</v>
      </c>
      <c r="Q93" s="397"/>
      <c r="R93" s="1"/>
      <c r="S93" s="468"/>
      <c r="T93" s="1"/>
      <c r="U93" s="1"/>
      <c r="V93" s="379"/>
    </row>
    <row r="94" spans="2:22" s="377" customFormat="1" x14ac:dyDescent="0.15">
      <c r="B94" s="641" t="s">
        <v>290</v>
      </c>
      <c r="C94" s="105"/>
      <c r="D94" s="105" t="s">
        <v>19</v>
      </c>
      <c r="E94" s="469">
        <v>1.6</v>
      </c>
      <c r="F94" s="469">
        <v>1.6</v>
      </c>
      <c r="G94" s="425">
        <v>1.6</v>
      </c>
      <c r="H94" s="425"/>
      <c r="I94" s="426">
        <v>1.6</v>
      </c>
      <c r="J94" s="426" t="s">
        <v>289</v>
      </c>
      <c r="K94" s="426">
        <v>1.7</v>
      </c>
      <c r="L94" s="470"/>
      <c r="M94" s="431" t="s">
        <v>19</v>
      </c>
      <c r="N94" s="431" t="s">
        <v>19</v>
      </c>
      <c r="O94" s="431" t="s">
        <v>19</v>
      </c>
      <c r="P94" s="467" t="s">
        <v>19</v>
      </c>
      <c r="Q94" s="397"/>
      <c r="R94" s="1"/>
      <c r="S94" s="468"/>
      <c r="T94" s="1"/>
      <c r="U94" s="1"/>
      <c r="V94" s="379"/>
    </row>
    <row r="95" spans="2:22" s="377" customFormat="1" x14ac:dyDescent="0.15">
      <c r="B95" s="641" t="s">
        <v>1143</v>
      </c>
      <c r="C95" s="105"/>
      <c r="D95" s="105" t="s">
        <v>19</v>
      </c>
      <c r="E95" s="469">
        <v>23</v>
      </c>
      <c r="F95" s="469">
        <v>23.6</v>
      </c>
      <c r="G95" s="425">
        <v>24</v>
      </c>
      <c r="H95" s="425"/>
      <c r="I95" s="426">
        <v>24</v>
      </c>
      <c r="J95" s="426">
        <v>24.6</v>
      </c>
      <c r="K95" s="426">
        <v>24.6</v>
      </c>
      <c r="L95" s="470"/>
      <c r="M95" s="431" t="s">
        <v>19</v>
      </c>
      <c r="N95" s="431" t="s">
        <v>19</v>
      </c>
      <c r="O95" s="431" t="s">
        <v>19</v>
      </c>
      <c r="P95" s="467" t="s">
        <v>19</v>
      </c>
      <c r="Q95" s="397"/>
      <c r="R95" s="1"/>
      <c r="S95" s="468"/>
      <c r="T95" s="1"/>
      <c r="U95" s="1"/>
      <c r="V95" s="379"/>
    </row>
    <row r="96" spans="2:22" s="377" customFormat="1" x14ac:dyDescent="0.15">
      <c r="B96" s="641" t="s">
        <v>1144</v>
      </c>
      <c r="C96" s="105"/>
      <c r="D96" s="105" t="s">
        <v>19</v>
      </c>
      <c r="E96" s="469">
        <v>30.5</v>
      </c>
      <c r="F96" s="469">
        <v>31.3</v>
      </c>
      <c r="G96" s="425">
        <v>31.9</v>
      </c>
      <c r="H96" s="425"/>
      <c r="I96" s="426">
        <v>31.9</v>
      </c>
      <c r="J96" s="426">
        <v>32.6</v>
      </c>
      <c r="K96" s="426">
        <v>32.6</v>
      </c>
      <c r="L96" s="470"/>
      <c r="M96" s="431" t="s">
        <v>19</v>
      </c>
      <c r="N96" s="431" t="s">
        <v>19</v>
      </c>
      <c r="O96" s="431" t="s">
        <v>19</v>
      </c>
      <c r="P96" s="467" t="s">
        <v>19</v>
      </c>
      <c r="Q96" s="397"/>
      <c r="R96" s="1"/>
      <c r="S96" s="468"/>
      <c r="T96" s="1"/>
      <c r="U96" s="1"/>
      <c r="V96" s="379"/>
    </row>
    <row r="97" spans="2:22" s="377" customFormat="1" x14ac:dyDescent="0.15">
      <c r="B97" s="641" t="s">
        <v>1145</v>
      </c>
      <c r="C97" s="105"/>
      <c r="D97" s="105" t="s">
        <v>19</v>
      </c>
      <c r="E97" s="469">
        <v>45.7</v>
      </c>
      <c r="F97" s="469">
        <v>46.9</v>
      </c>
      <c r="G97" s="425">
        <v>47.8</v>
      </c>
      <c r="H97" s="425"/>
      <c r="I97" s="426">
        <v>47.8</v>
      </c>
      <c r="J97" s="426">
        <v>49</v>
      </c>
      <c r="K97" s="426">
        <v>49</v>
      </c>
      <c r="L97" s="470"/>
      <c r="M97" s="431" t="s">
        <v>19</v>
      </c>
      <c r="N97" s="431" t="s">
        <v>19</v>
      </c>
      <c r="O97" s="431" t="s">
        <v>19</v>
      </c>
      <c r="P97" s="467" t="s">
        <v>19</v>
      </c>
      <c r="Q97" s="397"/>
      <c r="R97" s="1"/>
      <c r="S97" s="468"/>
      <c r="T97" s="1"/>
      <c r="U97" s="1"/>
      <c r="V97" s="379"/>
    </row>
    <row r="98" spans="2:22" x14ac:dyDescent="0.15">
      <c r="B98" s="641" t="s">
        <v>1146</v>
      </c>
      <c r="C98" s="105"/>
      <c r="D98" s="105" t="s">
        <v>19</v>
      </c>
      <c r="E98" s="469">
        <v>59.3</v>
      </c>
      <c r="F98" s="469">
        <v>60.8</v>
      </c>
      <c r="G98" s="425">
        <v>62</v>
      </c>
      <c r="H98" s="425"/>
      <c r="I98" s="426">
        <v>62</v>
      </c>
      <c r="J98" s="426">
        <v>63.7</v>
      </c>
      <c r="K98" s="426">
        <v>63.7</v>
      </c>
      <c r="L98" s="470"/>
      <c r="M98" s="431" t="s">
        <v>19</v>
      </c>
      <c r="N98" s="431" t="s">
        <v>19</v>
      </c>
      <c r="O98" s="431" t="s">
        <v>19</v>
      </c>
      <c r="P98" s="467" t="s">
        <v>19</v>
      </c>
      <c r="Q98" s="397"/>
      <c r="S98" s="468"/>
    </row>
    <row r="99" spans="2:22" x14ac:dyDescent="0.15">
      <c r="B99" s="641" t="s">
        <v>1147</v>
      </c>
      <c r="C99" s="105"/>
      <c r="D99" s="105" t="s">
        <v>19</v>
      </c>
      <c r="E99" s="469">
        <v>15.6</v>
      </c>
      <c r="F99" s="469">
        <v>15.9</v>
      </c>
      <c r="G99" s="425">
        <v>16.2</v>
      </c>
      <c r="H99" s="425"/>
      <c r="I99" s="426">
        <v>16.2</v>
      </c>
      <c r="J99" s="426">
        <v>16.5</v>
      </c>
      <c r="K99" s="426">
        <v>17.3</v>
      </c>
      <c r="L99" s="470"/>
      <c r="M99" s="431" t="s">
        <v>19</v>
      </c>
      <c r="N99" s="431" t="s">
        <v>19</v>
      </c>
      <c r="O99" s="431" t="s">
        <v>19</v>
      </c>
      <c r="P99" s="467" t="s">
        <v>19</v>
      </c>
      <c r="Q99" s="397"/>
      <c r="S99" s="468"/>
    </row>
    <row r="100" spans="2:22" x14ac:dyDescent="0.15">
      <c r="B100" s="641" t="s">
        <v>1148</v>
      </c>
      <c r="C100" s="105"/>
      <c r="D100" s="105" t="s">
        <v>19</v>
      </c>
      <c r="E100" s="469">
        <v>10.4</v>
      </c>
      <c r="F100" s="469">
        <v>10.6</v>
      </c>
      <c r="G100" s="425">
        <v>10.8</v>
      </c>
      <c r="H100" s="425"/>
      <c r="I100" s="426">
        <v>11</v>
      </c>
      <c r="J100" s="426" t="s">
        <v>289</v>
      </c>
      <c r="K100" s="426">
        <v>11.5</v>
      </c>
      <c r="L100" s="470"/>
      <c r="M100" s="431" t="s">
        <v>19</v>
      </c>
      <c r="N100" s="431" t="s">
        <v>19</v>
      </c>
      <c r="O100" s="431" t="s">
        <v>19</v>
      </c>
      <c r="P100" s="467" t="s">
        <v>19</v>
      </c>
      <c r="Q100" s="397"/>
      <c r="S100" s="468"/>
    </row>
    <row r="101" spans="2:22" x14ac:dyDescent="0.15">
      <c r="B101" s="641" t="s">
        <v>1149</v>
      </c>
      <c r="C101" s="105"/>
      <c r="D101" s="105" t="s">
        <v>19</v>
      </c>
      <c r="E101" s="469">
        <v>15.6</v>
      </c>
      <c r="F101" s="469">
        <v>15.9</v>
      </c>
      <c r="G101" s="425">
        <v>16.2</v>
      </c>
      <c r="H101" s="425"/>
      <c r="I101" s="426">
        <v>16.2</v>
      </c>
      <c r="J101" s="426" t="s">
        <v>289</v>
      </c>
      <c r="K101" s="426">
        <v>17.3</v>
      </c>
      <c r="L101" s="470"/>
      <c r="M101" s="431" t="s">
        <v>19</v>
      </c>
      <c r="N101" s="431" t="s">
        <v>19</v>
      </c>
      <c r="O101" s="431" t="s">
        <v>19</v>
      </c>
      <c r="P101" s="467" t="s">
        <v>19</v>
      </c>
      <c r="Q101" s="397"/>
      <c r="S101" s="468"/>
    </row>
    <row r="102" spans="2:22" x14ac:dyDescent="0.15">
      <c r="B102" s="641" t="s">
        <v>1150</v>
      </c>
      <c r="C102" s="105"/>
      <c r="D102" s="105" t="s">
        <v>19</v>
      </c>
      <c r="E102" s="469">
        <v>21.2</v>
      </c>
      <c r="F102" s="469">
        <v>21.6</v>
      </c>
      <c r="G102" s="425">
        <v>22.2</v>
      </c>
      <c r="H102" s="425"/>
      <c r="I102" s="426">
        <v>22.2</v>
      </c>
      <c r="J102" s="426" t="s">
        <v>289</v>
      </c>
      <c r="K102" s="426">
        <v>22.8</v>
      </c>
      <c r="L102" s="470"/>
      <c r="M102" s="431" t="s">
        <v>19</v>
      </c>
      <c r="N102" s="431" t="s">
        <v>19</v>
      </c>
      <c r="O102" s="431" t="s">
        <v>19</v>
      </c>
      <c r="P102" s="467" t="s">
        <v>19</v>
      </c>
      <c r="Q102" s="397"/>
      <c r="S102" s="468"/>
    </row>
    <row r="103" spans="2:22" x14ac:dyDescent="0.15">
      <c r="B103" s="641" t="s">
        <v>1151</v>
      </c>
      <c r="C103" s="105"/>
      <c r="D103" s="105" t="s">
        <v>19</v>
      </c>
      <c r="E103" s="469">
        <v>25.9</v>
      </c>
      <c r="F103" s="469">
        <v>26.4</v>
      </c>
      <c r="G103" s="425">
        <v>26.9</v>
      </c>
      <c r="H103" s="425"/>
      <c r="I103" s="426">
        <v>26.9</v>
      </c>
      <c r="J103" s="426" t="s">
        <v>289</v>
      </c>
      <c r="K103" s="426">
        <v>27.8</v>
      </c>
      <c r="L103" s="470"/>
      <c r="M103" s="431" t="s">
        <v>19</v>
      </c>
      <c r="N103" s="431" t="s">
        <v>19</v>
      </c>
      <c r="O103" s="431" t="s">
        <v>19</v>
      </c>
      <c r="P103" s="467" t="s">
        <v>19</v>
      </c>
      <c r="Q103" s="397"/>
      <c r="S103" s="468"/>
    </row>
    <row r="104" spans="2:22" x14ac:dyDescent="0.15">
      <c r="B104" s="641" t="s">
        <v>1152</v>
      </c>
      <c r="C104" s="105"/>
      <c r="D104" s="105" t="s">
        <v>19</v>
      </c>
      <c r="E104" s="469">
        <v>1.5</v>
      </c>
      <c r="F104" s="469">
        <v>1.5</v>
      </c>
      <c r="G104" s="425">
        <v>1.5</v>
      </c>
      <c r="H104" s="425"/>
      <c r="I104" s="426">
        <v>1.5</v>
      </c>
      <c r="J104" s="426" t="s">
        <v>289</v>
      </c>
      <c r="K104" s="426">
        <v>1.5</v>
      </c>
      <c r="L104" s="470"/>
      <c r="M104" s="431" t="s">
        <v>19</v>
      </c>
      <c r="N104" s="431" t="s">
        <v>19</v>
      </c>
      <c r="O104" s="431" t="s">
        <v>19</v>
      </c>
      <c r="P104" s="467" t="s">
        <v>19</v>
      </c>
      <c r="Q104" s="397"/>
      <c r="S104" s="468"/>
    </row>
    <row r="105" spans="2:22" x14ac:dyDescent="0.15">
      <c r="B105" s="641" t="s">
        <v>291</v>
      </c>
      <c r="C105" s="105"/>
      <c r="D105" s="105" t="s">
        <v>19</v>
      </c>
      <c r="E105" s="469">
        <v>2.7</v>
      </c>
      <c r="F105" s="469">
        <v>2.8</v>
      </c>
      <c r="G105" s="425">
        <v>2.8</v>
      </c>
      <c r="H105" s="425"/>
      <c r="I105" s="426">
        <v>2.8</v>
      </c>
      <c r="J105" s="426" t="s">
        <v>289</v>
      </c>
      <c r="K105" s="426">
        <v>2.9</v>
      </c>
      <c r="L105" s="470"/>
      <c r="M105" s="431" t="s">
        <v>19</v>
      </c>
      <c r="N105" s="431" t="s">
        <v>19</v>
      </c>
      <c r="O105" s="431" t="s">
        <v>19</v>
      </c>
      <c r="P105" s="467" t="s">
        <v>19</v>
      </c>
      <c r="Q105" s="397"/>
      <c r="S105" s="468"/>
    </row>
    <row r="106" spans="2:22" x14ac:dyDescent="0.15">
      <c r="B106" s="641" t="s">
        <v>1153</v>
      </c>
      <c r="C106" s="105"/>
      <c r="D106" s="105" t="s">
        <v>19</v>
      </c>
      <c r="E106" s="469">
        <v>1.9</v>
      </c>
      <c r="F106" s="469">
        <v>1.9</v>
      </c>
      <c r="G106" s="425">
        <v>1.9</v>
      </c>
      <c r="H106" s="425"/>
      <c r="I106" s="426">
        <v>1.9</v>
      </c>
      <c r="J106" s="426" t="s">
        <v>289</v>
      </c>
      <c r="K106" s="426">
        <v>1.9</v>
      </c>
      <c r="L106" s="470"/>
      <c r="M106" s="431" t="s">
        <v>19</v>
      </c>
      <c r="N106" s="431" t="s">
        <v>19</v>
      </c>
      <c r="O106" s="431" t="s">
        <v>19</v>
      </c>
      <c r="P106" s="467" t="s">
        <v>19</v>
      </c>
      <c r="Q106" s="397"/>
      <c r="S106" s="468"/>
    </row>
    <row r="107" spans="2:22" x14ac:dyDescent="0.15">
      <c r="B107" s="641" t="s">
        <v>292</v>
      </c>
      <c r="C107" s="105"/>
      <c r="D107" s="105" t="s">
        <v>19</v>
      </c>
      <c r="E107" s="469">
        <v>3.6</v>
      </c>
      <c r="F107" s="469">
        <v>3.7</v>
      </c>
      <c r="G107" s="425">
        <v>3.7</v>
      </c>
      <c r="H107" s="425"/>
      <c r="I107" s="426">
        <v>3.7</v>
      </c>
      <c r="J107" s="426" t="s">
        <v>289</v>
      </c>
      <c r="K107" s="426">
        <v>3.9</v>
      </c>
      <c r="L107" s="470"/>
      <c r="M107" s="431" t="s">
        <v>19</v>
      </c>
      <c r="N107" s="431" t="s">
        <v>19</v>
      </c>
      <c r="O107" s="431" t="s">
        <v>19</v>
      </c>
      <c r="P107" s="467" t="s">
        <v>19</v>
      </c>
      <c r="Q107" s="397"/>
      <c r="S107" s="468"/>
    </row>
    <row r="108" spans="2:22" x14ac:dyDescent="0.15">
      <c r="B108" s="641" t="s">
        <v>1154</v>
      </c>
      <c r="C108" s="105"/>
      <c r="D108" s="105" t="s">
        <v>19</v>
      </c>
      <c r="E108" s="469">
        <v>2.8</v>
      </c>
      <c r="F108" s="469">
        <v>2.8</v>
      </c>
      <c r="G108" s="425">
        <v>2.8</v>
      </c>
      <c r="H108" s="425"/>
      <c r="I108" s="426">
        <v>2.8</v>
      </c>
      <c r="J108" s="426" t="s">
        <v>289</v>
      </c>
      <c r="K108" s="426">
        <v>2.8</v>
      </c>
      <c r="L108" s="470"/>
      <c r="M108" s="431" t="s">
        <v>19</v>
      </c>
      <c r="N108" s="431" t="s">
        <v>19</v>
      </c>
      <c r="O108" s="431" t="s">
        <v>19</v>
      </c>
      <c r="P108" s="467" t="s">
        <v>19</v>
      </c>
      <c r="Q108" s="397"/>
      <c r="S108" s="468"/>
    </row>
    <row r="109" spans="2:22" x14ac:dyDescent="0.15">
      <c r="B109" s="641" t="s">
        <v>293</v>
      </c>
      <c r="C109" s="105"/>
      <c r="D109" s="105" t="s">
        <v>19</v>
      </c>
      <c r="E109" s="469">
        <v>5.4</v>
      </c>
      <c r="F109" s="469">
        <v>5.6</v>
      </c>
      <c r="G109" s="425">
        <v>5.6</v>
      </c>
      <c r="H109" s="425"/>
      <c r="I109" s="426">
        <v>5.6</v>
      </c>
      <c r="J109" s="426" t="s">
        <v>289</v>
      </c>
      <c r="K109" s="426">
        <v>5.8</v>
      </c>
      <c r="L109" s="470"/>
      <c r="M109" s="431" t="s">
        <v>19</v>
      </c>
      <c r="N109" s="431" t="s">
        <v>19</v>
      </c>
      <c r="O109" s="431" t="s">
        <v>19</v>
      </c>
      <c r="P109" s="467" t="s">
        <v>19</v>
      </c>
      <c r="Q109" s="397"/>
      <c r="S109" s="468"/>
    </row>
    <row r="110" spans="2:22" x14ac:dyDescent="0.15">
      <c r="B110" s="641" t="s">
        <v>1155</v>
      </c>
      <c r="C110" s="105"/>
      <c r="D110" s="105" t="s">
        <v>19</v>
      </c>
      <c r="E110" s="469">
        <v>4.3</v>
      </c>
      <c r="F110" s="469">
        <v>4.3</v>
      </c>
      <c r="G110" s="425">
        <v>4.3</v>
      </c>
      <c r="H110" s="425"/>
      <c r="I110" s="426">
        <v>4.3</v>
      </c>
      <c r="J110" s="426" t="s">
        <v>289</v>
      </c>
      <c r="K110" s="426">
        <v>4.3</v>
      </c>
      <c r="L110" s="470"/>
      <c r="M110" s="431" t="s">
        <v>19</v>
      </c>
      <c r="N110" s="431" t="s">
        <v>19</v>
      </c>
      <c r="O110" s="431" t="s">
        <v>19</v>
      </c>
      <c r="P110" s="467" t="s">
        <v>19</v>
      </c>
      <c r="Q110" s="397"/>
      <c r="S110" s="468"/>
    </row>
    <row r="111" spans="2:22" x14ac:dyDescent="0.15">
      <c r="B111" s="641" t="s">
        <v>294</v>
      </c>
      <c r="C111" s="105"/>
      <c r="D111" s="105" t="s">
        <v>19</v>
      </c>
      <c r="E111" s="469">
        <v>8.4</v>
      </c>
      <c r="F111" s="469">
        <v>8.6999999999999993</v>
      </c>
      <c r="G111" s="425">
        <v>8.6999999999999993</v>
      </c>
      <c r="H111" s="425"/>
      <c r="I111" s="426">
        <v>8.6999999999999993</v>
      </c>
      <c r="J111" s="426" t="s">
        <v>289</v>
      </c>
      <c r="K111" s="426">
        <v>9.3000000000000007</v>
      </c>
      <c r="L111" s="470"/>
      <c r="M111" s="431" t="s">
        <v>19</v>
      </c>
      <c r="N111" s="431" t="s">
        <v>19</v>
      </c>
      <c r="O111" s="431" t="s">
        <v>19</v>
      </c>
      <c r="P111" s="467" t="s">
        <v>19</v>
      </c>
      <c r="Q111" s="397"/>
      <c r="S111" s="468"/>
    </row>
    <row r="112" spans="2:22" x14ac:dyDescent="0.15">
      <c r="B112" s="641" t="s">
        <v>1156</v>
      </c>
      <c r="C112" s="105"/>
      <c r="D112" s="105"/>
      <c r="E112" s="469"/>
      <c r="F112" s="469"/>
      <c r="G112" s="425"/>
      <c r="H112" s="425"/>
      <c r="I112" s="426"/>
      <c r="J112" s="426"/>
      <c r="K112" s="426">
        <v>1</v>
      </c>
      <c r="L112" s="470"/>
      <c r="M112" s="431" t="s">
        <v>19</v>
      </c>
      <c r="N112" s="431" t="s">
        <v>19</v>
      </c>
      <c r="O112" s="431" t="s">
        <v>19</v>
      </c>
      <c r="P112" s="467" t="s">
        <v>19</v>
      </c>
      <c r="Q112" s="397"/>
      <c r="S112" s="468"/>
    </row>
    <row r="113" spans="2:19" x14ac:dyDescent="0.15">
      <c r="B113" s="641" t="s">
        <v>1157</v>
      </c>
      <c r="C113" s="105"/>
      <c r="D113" s="105" t="s">
        <v>19</v>
      </c>
      <c r="E113" s="469">
        <v>1.6</v>
      </c>
      <c r="F113" s="469">
        <v>1.7</v>
      </c>
      <c r="G113" s="425">
        <v>1.7</v>
      </c>
      <c r="H113" s="425"/>
      <c r="I113" s="426">
        <v>1.7</v>
      </c>
      <c r="J113" s="426" t="s">
        <v>289</v>
      </c>
      <c r="K113" s="426">
        <v>1.8</v>
      </c>
      <c r="L113" s="470"/>
      <c r="M113" s="431" t="s">
        <v>19</v>
      </c>
      <c r="N113" s="431" t="s">
        <v>19</v>
      </c>
      <c r="O113" s="431" t="s">
        <v>19</v>
      </c>
      <c r="P113" s="467" t="s">
        <v>19</v>
      </c>
      <c r="Q113" s="397"/>
      <c r="S113" s="468"/>
    </row>
    <row r="114" spans="2:19" x14ac:dyDescent="0.15">
      <c r="B114" s="641" t="s">
        <v>1179</v>
      </c>
      <c r="C114" s="105"/>
      <c r="D114" s="105" t="s">
        <v>19</v>
      </c>
      <c r="E114" s="469">
        <v>1.5</v>
      </c>
      <c r="F114" s="469">
        <v>1.5</v>
      </c>
      <c r="G114" s="425">
        <v>1.5</v>
      </c>
      <c r="H114" s="425"/>
      <c r="I114" s="426">
        <v>1.5</v>
      </c>
      <c r="J114" s="426" t="s">
        <v>289</v>
      </c>
      <c r="K114" s="426">
        <v>1.5</v>
      </c>
      <c r="L114" s="470"/>
      <c r="M114" s="431" t="s">
        <v>19</v>
      </c>
      <c r="N114" s="431" t="s">
        <v>19</v>
      </c>
      <c r="O114" s="431" t="s">
        <v>19</v>
      </c>
      <c r="P114" s="467" t="s">
        <v>19</v>
      </c>
      <c r="Q114" s="397"/>
      <c r="S114" s="468"/>
    </row>
    <row r="115" spans="2:19" x14ac:dyDescent="0.15">
      <c r="B115" s="641" t="s">
        <v>1178</v>
      </c>
      <c r="C115" s="105"/>
      <c r="D115" s="105" t="s">
        <v>19</v>
      </c>
      <c r="E115" s="469">
        <v>2.7</v>
      </c>
      <c r="F115" s="469">
        <v>2.8</v>
      </c>
      <c r="G115" s="425">
        <v>2.8</v>
      </c>
      <c r="H115" s="425"/>
      <c r="I115" s="426">
        <v>2.8</v>
      </c>
      <c r="J115" s="426" t="s">
        <v>289</v>
      </c>
      <c r="K115" s="426">
        <v>2.9</v>
      </c>
      <c r="L115" s="470"/>
      <c r="M115" s="431" t="s">
        <v>19</v>
      </c>
      <c r="N115" s="431" t="s">
        <v>19</v>
      </c>
      <c r="O115" s="431" t="s">
        <v>19</v>
      </c>
      <c r="P115" s="467" t="s">
        <v>19</v>
      </c>
      <c r="Q115" s="397"/>
      <c r="S115" s="468"/>
    </row>
    <row r="116" spans="2:19" x14ac:dyDescent="0.15">
      <c r="B116" s="641" t="s">
        <v>1177</v>
      </c>
      <c r="C116" s="105"/>
      <c r="D116" s="105" t="s">
        <v>19</v>
      </c>
      <c r="E116" s="469">
        <v>1.9</v>
      </c>
      <c r="F116" s="469">
        <v>1.9</v>
      </c>
      <c r="G116" s="425">
        <v>1.9</v>
      </c>
      <c r="H116" s="425"/>
      <c r="I116" s="426">
        <v>1.9</v>
      </c>
      <c r="J116" s="426" t="s">
        <v>289</v>
      </c>
      <c r="K116" s="426">
        <v>1.9</v>
      </c>
      <c r="L116" s="470"/>
      <c r="M116" s="431" t="s">
        <v>19</v>
      </c>
      <c r="N116" s="431" t="s">
        <v>19</v>
      </c>
      <c r="O116" s="431" t="s">
        <v>19</v>
      </c>
      <c r="P116" s="467" t="s">
        <v>19</v>
      </c>
      <c r="Q116" s="397"/>
      <c r="S116" s="468"/>
    </row>
    <row r="117" spans="2:19" x14ac:dyDescent="0.15">
      <c r="B117" s="641" t="s">
        <v>1176</v>
      </c>
      <c r="C117" s="105"/>
      <c r="D117" s="105" t="s">
        <v>19</v>
      </c>
      <c r="E117" s="469">
        <v>3.6</v>
      </c>
      <c r="F117" s="469">
        <v>3.7</v>
      </c>
      <c r="G117" s="425">
        <v>3.7</v>
      </c>
      <c r="H117" s="425"/>
      <c r="I117" s="426">
        <v>3.7</v>
      </c>
      <c r="J117" s="426" t="s">
        <v>289</v>
      </c>
      <c r="K117" s="426">
        <v>3.9</v>
      </c>
      <c r="L117" s="470"/>
      <c r="M117" s="431" t="s">
        <v>19</v>
      </c>
      <c r="N117" s="431" t="s">
        <v>19</v>
      </c>
      <c r="O117" s="431" t="s">
        <v>19</v>
      </c>
      <c r="P117" s="467" t="s">
        <v>19</v>
      </c>
      <c r="Q117" s="397"/>
      <c r="S117" s="468"/>
    </row>
    <row r="118" spans="2:19" x14ac:dyDescent="0.15">
      <c r="B118" s="641" t="s">
        <v>1175</v>
      </c>
      <c r="C118" s="105"/>
      <c r="D118" s="105" t="s">
        <v>19</v>
      </c>
      <c r="E118" s="469">
        <v>2.8</v>
      </c>
      <c r="F118" s="469">
        <v>2.8</v>
      </c>
      <c r="G118" s="425">
        <v>2.8</v>
      </c>
      <c r="H118" s="425"/>
      <c r="I118" s="426">
        <v>2.8</v>
      </c>
      <c r="J118" s="426" t="s">
        <v>289</v>
      </c>
      <c r="K118" s="426">
        <v>2.8</v>
      </c>
      <c r="L118" s="470"/>
      <c r="M118" s="431" t="s">
        <v>19</v>
      </c>
      <c r="N118" s="431" t="s">
        <v>19</v>
      </c>
      <c r="O118" s="431" t="s">
        <v>19</v>
      </c>
      <c r="P118" s="467" t="s">
        <v>19</v>
      </c>
      <c r="Q118" s="397"/>
      <c r="S118" s="468"/>
    </row>
    <row r="119" spans="2:19" x14ac:dyDescent="0.15">
      <c r="B119" s="641" t="s">
        <v>1174</v>
      </c>
      <c r="C119" s="105"/>
      <c r="D119" s="105" t="s">
        <v>19</v>
      </c>
      <c r="E119" s="469">
        <v>5.4</v>
      </c>
      <c r="F119" s="469">
        <v>5.6</v>
      </c>
      <c r="G119" s="425">
        <v>5.6</v>
      </c>
      <c r="H119" s="425"/>
      <c r="I119" s="426">
        <v>5.6</v>
      </c>
      <c r="J119" s="426" t="s">
        <v>289</v>
      </c>
      <c r="K119" s="426">
        <v>5.8</v>
      </c>
      <c r="L119" s="470"/>
      <c r="M119" s="431" t="s">
        <v>19</v>
      </c>
      <c r="N119" s="431" t="s">
        <v>19</v>
      </c>
      <c r="O119" s="431" t="s">
        <v>19</v>
      </c>
      <c r="P119" s="467" t="s">
        <v>19</v>
      </c>
      <c r="Q119" s="397"/>
      <c r="S119" s="468"/>
    </row>
    <row r="120" spans="2:19" x14ac:dyDescent="0.15">
      <c r="B120" s="641" t="s">
        <v>1173</v>
      </c>
      <c r="C120" s="105"/>
      <c r="D120" s="105" t="s">
        <v>19</v>
      </c>
      <c r="E120" s="469">
        <v>30.5</v>
      </c>
      <c r="F120" s="469">
        <v>31.3</v>
      </c>
      <c r="G120" s="425">
        <v>31.9</v>
      </c>
      <c r="H120" s="425"/>
      <c r="I120" s="426">
        <v>31.9</v>
      </c>
      <c r="J120" s="426">
        <v>32.6</v>
      </c>
      <c r="K120" s="426">
        <v>32.6</v>
      </c>
      <c r="L120" s="470"/>
      <c r="M120" s="431" t="s">
        <v>19</v>
      </c>
      <c r="N120" s="431" t="s">
        <v>19</v>
      </c>
      <c r="O120" s="431" t="s">
        <v>19</v>
      </c>
      <c r="P120" s="467" t="s">
        <v>19</v>
      </c>
      <c r="Q120" s="397"/>
      <c r="S120" s="468"/>
    </row>
    <row r="121" spans="2:19" x14ac:dyDescent="0.15">
      <c r="B121" s="641" t="s">
        <v>1172</v>
      </c>
      <c r="C121" s="105"/>
      <c r="D121" s="105" t="s">
        <v>19</v>
      </c>
      <c r="E121" s="469">
        <v>45.7</v>
      </c>
      <c r="F121" s="469">
        <v>46.9</v>
      </c>
      <c r="G121" s="425">
        <v>47.8</v>
      </c>
      <c r="H121" s="425"/>
      <c r="I121" s="426">
        <v>47.8</v>
      </c>
      <c r="J121" s="426">
        <v>49</v>
      </c>
      <c r="K121" s="426">
        <v>49</v>
      </c>
      <c r="L121" s="470"/>
      <c r="M121" s="431" t="s">
        <v>19</v>
      </c>
      <c r="N121" s="431" t="s">
        <v>19</v>
      </c>
      <c r="O121" s="431" t="s">
        <v>19</v>
      </c>
      <c r="P121" s="467" t="s">
        <v>19</v>
      </c>
      <c r="Q121" s="397"/>
      <c r="S121" s="468"/>
    </row>
    <row r="122" spans="2:19" x14ac:dyDescent="0.15">
      <c r="B122" s="641" t="s">
        <v>1171</v>
      </c>
      <c r="C122" s="105"/>
      <c r="D122" s="105" t="s">
        <v>19</v>
      </c>
      <c r="E122" s="469">
        <v>93.4</v>
      </c>
      <c r="F122" s="469">
        <v>96</v>
      </c>
      <c r="G122" s="425">
        <v>97.7</v>
      </c>
      <c r="H122" s="425"/>
      <c r="I122" s="426">
        <v>97.7</v>
      </c>
      <c r="J122" s="426">
        <v>99.5</v>
      </c>
      <c r="K122" s="426">
        <v>101.6</v>
      </c>
      <c r="L122" s="470"/>
      <c r="M122" s="431" t="s">
        <v>19</v>
      </c>
      <c r="N122" s="431" t="s">
        <v>19</v>
      </c>
      <c r="O122" s="431" t="s">
        <v>19</v>
      </c>
      <c r="P122" s="467" t="s">
        <v>19</v>
      </c>
      <c r="Q122" s="397"/>
      <c r="S122" s="468"/>
    </row>
    <row r="123" spans="2:19" x14ac:dyDescent="0.15">
      <c r="B123" s="641" t="s">
        <v>1170</v>
      </c>
      <c r="C123" s="105"/>
      <c r="D123" s="105" t="s">
        <v>19</v>
      </c>
      <c r="E123" s="469">
        <v>131</v>
      </c>
      <c r="F123" s="469">
        <v>134.5</v>
      </c>
      <c r="G123" s="425">
        <v>137.19999999999999</v>
      </c>
      <c r="H123" s="425"/>
      <c r="I123" s="426">
        <v>137.19999999999999</v>
      </c>
      <c r="J123" s="426">
        <v>139.9</v>
      </c>
      <c r="K123" s="426">
        <v>144</v>
      </c>
      <c r="L123" s="470"/>
      <c r="M123" s="431" t="s">
        <v>19</v>
      </c>
      <c r="N123" s="431" t="s">
        <v>19</v>
      </c>
      <c r="O123" s="431" t="s">
        <v>19</v>
      </c>
      <c r="P123" s="467" t="s">
        <v>19</v>
      </c>
      <c r="Q123" s="397"/>
      <c r="S123" s="468"/>
    </row>
    <row r="124" spans="2:19" x14ac:dyDescent="0.15">
      <c r="B124" s="1135" t="s">
        <v>1158</v>
      </c>
      <c r="C124" s="443">
        <v>8185</v>
      </c>
      <c r="D124" s="105" t="s">
        <v>19</v>
      </c>
      <c r="E124" s="469">
        <v>2.1</v>
      </c>
      <c r="F124" s="469">
        <v>2.1</v>
      </c>
      <c r="G124" s="425">
        <v>2.1</v>
      </c>
      <c r="H124" s="425"/>
      <c r="I124" s="426">
        <v>2.1</v>
      </c>
      <c r="J124" s="426">
        <v>2.2000000000000002</v>
      </c>
      <c r="K124" s="426">
        <v>2.2000000000000002</v>
      </c>
      <c r="L124" s="470"/>
      <c r="M124" s="431" t="s">
        <v>19</v>
      </c>
      <c r="N124" s="431" t="s">
        <v>19</v>
      </c>
      <c r="O124" s="431" t="s">
        <v>19</v>
      </c>
      <c r="P124" s="467" t="s">
        <v>19</v>
      </c>
      <c r="Q124" s="397"/>
      <c r="S124" s="468"/>
    </row>
    <row r="125" spans="2:19" x14ac:dyDescent="0.15">
      <c r="B125" s="1135" t="s">
        <v>1159</v>
      </c>
      <c r="C125" s="443">
        <v>8186</v>
      </c>
      <c r="D125" s="105" t="s">
        <v>19</v>
      </c>
      <c r="E125" s="469">
        <v>3.1</v>
      </c>
      <c r="F125" s="469">
        <v>3.2</v>
      </c>
      <c r="G125" s="425">
        <v>3.2</v>
      </c>
      <c r="H125" s="425"/>
      <c r="I125" s="426">
        <v>3.2</v>
      </c>
      <c r="J125" s="426">
        <v>3.3</v>
      </c>
      <c r="K125" s="426">
        <v>3.3</v>
      </c>
      <c r="L125" s="470"/>
      <c r="M125" s="431" t="s">
        <v>19</v>
      </c>
      <c r="N125" s="431" t="s">
        <v>19</v>
      </c>
      <c r="O125" s="431" t="s">
        <v>19</v>
      </c>
      <c r="P125" s="467" t="s">
        <v>19</v>
      </c>
      <c r="Q125" s="397"/>
      <c r="S125" s="468"/>
    </row>
    <row r="126" spans="2:19" x14ac:dyDescent="0.15">
      <c r="B126" s="641" t="s">
        <v>1169</v>
      </c>
      <c r="C126" s="105"/>
      <c r="D126" s="105" t="s">
        <v>19</v>
      </c>
      <c r="E126" s="469">
        <v>10</v>
      </c>
      <c r="F126" s="469">
        <v>10.199999999999999</v>
      </c>
      <c r="G126" s="425">
        <v>10.199999999999999</v>
      </c>
      <c r="H126" s="425"/>
      <c r="I126" s="426">
        <v>10.199999999999999</v>
      </c>
      <c r="J126" s="426" t="s">
        <v>289</v>
      </c>
      <c r="K126" s="426">
        <v>10.3</v>
      </c>
      <c r="L126" s="470"/>
      <c r="M126" s="431" t="s">
        <v>19</v>
      </c>
      <c r="N126" s="431" t="s">
        <v>19</v>
      </c>
      <c r="O126" s="431" t="s">
        <v>19</v>
      </c>
      <c r="P126" s="467" t="s">
        <v>19</v>
      </c>
      <c r="Q126" s="397"/>
      <c r="S126" s="468"/>
    </row>
    <row r="127" spans="2:19" x14ac:dyDescent="0.15">
      <c r="B127" s="641" t="s">
        <v>1168</v>
      </c>
      <c r="C127" s="105"/>
      <c r="D127" s="105" t="s">
        <v>19</v>
      </c>
      <c r="E127" s="469">
        <v>20</v>
      </c>
      <c r="F127" s="469">
        <v>20.399999999999999</v>
      </c>
      <c r="G127" s="425">
        <v>20.399999999999999</v>
      </c>
      <c r="H127" s="425"/>
      <c r="I127" s="426">
        <v>20.399999999999999</v>
      </c>
      <c r="J127" s="426" t="s">
        <v>289</v>
      </c>
      <c r="K127" s="426">
        <v>20.6</v>
      </c>
      <c r="L127" s="470"/>
      <c r="M127" s="431" t="s">
        <v>19</v>
      </c>
      <c r="N127" s="431" t="s">
        <v>19</v>
      </c>
      <c r="O127" s="431" t="s">
        <v>19</v>
      </c>
      <c r="P127" s="467" t="s">
        <v>19</v>
      </c>
      <c r="Q127" s="397"/>
      <c r="S127" s="468"/>
    </row>
    <row r="128" spans="2:19" x14ac:dyDescent="0.15">
      <c r="B128" s="641" t="s">
        <v>295</v>
      </c>
      <c r="C128" s="105"/>
      <c r="D128" s="105" t="s">
        <v>19</v>
      </c>
      <c r="E128" s="469">
        <v>30.5</v>
      </c>
      <c r="F128" s="469">
        <v>31</v>
      </c>
      <c r="G128" s="425">
        <v>31.5</v>
      </c>
      <c r="H128" s="425"/>
      <c r="I128" s="426">
        <v>30.3</v>
      </c>
      <c r="J128" s="426" t="s">
        <v>289</v>
      </c>
      <c r="K128" s="426">
        <v>30.6</v>
      </c>
      <c r="L128" s="470"/>
      <c r="M128" s="431" t="s">
        <v>19</v>
      </c>
      <c r="N128" s="431" t="s">
        <v>19</v>
      </c>
      <c r="O128" s="431" t="s">
        <v>19</v>
      </c>
      <c r="P128" s="467" t="s">
        <v>19</v>
      </c>
      <c r="Q128" s="397"/>
      <c r="S128" s="468"/>
    </row>
    <row r="129" spans="2:19" x14ac:dyDescent="0.15">
      <c r="B129" s="641" t="s">
        <v>296</v>
      </c>
      <c r="C129" s="105"/>
      <c r="D129" s="105" t="s">
        <v>19</v>
      </c>
      <c r="E129" s="469">
        <v>45</v>
      </c>
      <c r="F129" s="469">
        <v>46</v>
      </c>
      <c r="G129" s="425">
        <v>47</v>
      </c>
      <c r="H129" s="425"/>
      <c r="I129" s="426">
        <v>45.2</v>
      </c>
      <c r="J129" s="426" t="s">
        <v>289</v>
      </c>
      <c r="K129" s="426">
        <v>45.7</v>
      </c>
      <c r="L129" s="470"/>
      <c r="M129" s="431" t="s">
        <v>19</v>
      </c>
      <c r="N129" s="431" t="s">
        <v>19</v>
      </c>
      <c r="O129" s="431" t="s">
        <v>19</v>
      </c>
      <c r="P129" s="467" t="s">
        <v>19</v>
      </c>
      <c r="Q129" s="397"/>
      <c r="S129" s="468"/>
    </row>
    <row r="130" spans="2:19" x14ac:dyDescent="0.15">
      <c r="B130" s="641" t="s">
        <v>1167</v>
      </c>
      <c r="C130" s="105"/>
      <c r="D130" s="105" t="s">
        <v>19</v>
      </c>
      <c r="E130" s="469">
        <v>60</v>
      </c>
      <c r="F130" s="469">
        <v>62</v>
      </c>
      <c r="G130" s="425">
        <v>62</v>
      </c>
      <c r="H130" s="425"/>
      <c r="I130" s="426">
        <v>59.9</v>
      </c>
      <c r="J130" s="426" t="s">
        <v>289</v>
      </c>
      <c r="K130" s="426">
        <v>60.4</v>
      </c>
      <c r="L130" s="470"/>
      <c r="M130" s="431" t="s">
        <v>19</v>
      </c>
      <c r="N130" s="431" t="s">
        <v>19</v>
      </c>
      <c r="O130" s="431" t="s">
        <v>19</v>
      </c>
      <c r="P130" s="467" t="s">
        <v>19</v>
      </c>
      <c r="Q130" s="397"/>
      <c r="S130" s="468"/>
    </row>
    <row r="131" spans="2:19" ht="14" thickBot="1" x14ac:dyDescent="0.2">
      <c r="B131" s="1134" t="s">
        <v>1166</v>
      </c>
      <c r="C131" s="434"/>
      <c r="D131" s="434" t="s">
        <v>19</v>
      </c>
      <c r="E131" s="471">
        <v>30</v>
      </c>
      <c r="F131" s="471">
        <v>31</v>
      </c>
      <c r="G131" s="435">
        <v>31</v>
      </c>
      <c r="H131" s="435"/>
      <c r="I131" s="436">
        <v>29.9</v>
      </c>
      <c r="J131" s="436" t="s">
        <v>289</v>
      </c>
      <c r="K131" s="436">
        <v>30.2</v>
      </c>
      <c r="L131" s="472"/>
      <c r="M131" s="473" t="s">
        <v>19</v>
      </c>
      <c r="N131" s="473" t="s">
        <v>19</v>
      </c>
      <c r="O131" s="473" t="s">
        <v>19</v>
      </c>
      <c r="P131" s="474" t="s">
        <v>19</v>
      </c>
      <c r="Q131" s="397"/>
      <c r="S131" s="468"/>
    </row>
    <row r="132" spans="2:19" ht="14" thickBot="1" x14ac:dyDescent="0.2">
      <c r="B132" s="125" t="s">
        <v>297</v>
      </c>
      <c r="C132" s="254"/>
      <c r="D132" s="254"/>
      <c r="E132" s="255"/>
      <c r="F132" s="255"/>
      <c r="G132" s="255"/>
      <c r="H132" s="255"/>
      <c r="I132" s="254"/>
      <c r="J132" s="254"/>
      <c r="K132" s="254"/>
      <c r="L132" s="254"/>
      <c r="M132" s="254"/>
      <c r="N132" s="254"/>
      <c r="O132" s="475"/>
      <c r="P132" s="417"/>
      <c r="Q132" s="397"/>
      <c r="S132" s="468"/>
    </row>
    <row r="133" spans="2:19" x14ac:dyDescent="0.15">
      <c r="B133" s="476" t="s">
        <v>298</v>
      </c>
      <c r="C133" s="391">
        <v>65</v>
      </c>
      <c r="D133" s="391"/>
      <c r="E133" s="419">
        <v>6</v>
      </c>
      <c r="F133" s="439">
        <v>7.1</v>
      </c>
      <c r="G133" s="439">
        <v>7.4</v>
      </c>
      <c r="H133" s="439"/>
      <c r="I133" s="440">
        <v>7.4</v>
      </c>
      <c r="J133" s="440"/>
      <c r="K133" s="440">
        <v>7.55</v>
      </c>
      <c r="L133" s="420"/>
      <c r="M133" s="391" t="s">
        <v>19</v>
      </c>
      <c r="N133" s="391" t="s">
        <v>19</v>
      </c>
      <c r="O133" s="391" t="s">
        <v>19</v>
      </c>
      <c r="P133" s="477" t="s">
        <v>299</v>
      </c>
      <c r="Q133" s="397"/>
      <c r="S133" s="468"/>
    </row>
    <row r="134" spans="2:19" x14ac:dyDescent="0.15">
      <c r="B134" s="407" t="s">
        <v>300</v>
      </c>
      <c r="C134" s="105">
        <v>68</v>
      </c>
      <c r="D134" s="105"/>
      <c r="E134" s="425">
        <v>9</v>
      </c>
      <c r="F134" s="444">
        <v>10.65</v>
      </c>
      <c r="G134" s="444">
        <v>11.05</v>
      </c>
      <c r="H134" s="444"/>
      <c r="I134" s="445">
        <v>11.1</v>
      </c>
      <c r="J134" s="445"/>
      <c r="K134" s="445">
        <v>11.35</v>
      </c>
      <c r="L134" s="426"/>
      <c r="M134" s="105" t="s">
        <v>19</v>
      </c>
      <c r="N134" s="105" t="s">
        <v>19</v>
      </c>
      <c r="O134" s="105" t="s">
        <v>19</v>
      </c>
      <c r="P134" s="478" t="s">
        <v>299</v>
      </c>
      <c r="Q134" s="397"/>
      <c r="S134" s="468"/>
    </row>
    <row r="135" spans="2:19" x14ac:dyDescent="0.15">
      <c r="B135" s="407" t="s">
        <v>301</v>
      </c>
      <c r="C135" s="105">
        <v>66</v>
      </c>
      <c r="D135" s="105"/>
      <c r="E135" s="425">
        <v>12.5</v>
      </c>
      <c r="F135" s="444">
        <v>13.45</v>
      </c>
      <c r="G135" s="444">
        <v>13.75</v>
      </c>
      <c r="H135" s="444"/>
      <c r="I135" s="445">
        <v>13.9</v>
      </c>
      <c r="J135" s="445"/>
      <c r="K135" s="445">
        <v>14.15</v>
      </c>
      <c r="L135" s="426"/>
      <c r="M135" s="105" t="s">
        <v>19</v>
      </c>
      <c r="N135" s="105" t="s">
        <v>19</v>
      </c>
      <c r="O135" s="105" t="s">
        <v>19</v>
      </c>
      <c r="P135" s="478" t="s">
        <v>299</v>
      </c>
      <c r="Q135" s="397"/>
      <c r="S135" s="468"/>
    </row>
    <row r="136" spans="2:19" x14ac:dyDescent="0.15">
      <c r="B136" s="407" t="s">
        <v>302</v>
      </c>
      <c r="C136" s="105">
        <v>67</v>
      </c>
      <c r="D136" s="105"/>
      <c r="E136" s="425">
        <v>17.5</v>
      </c>
      <c r="F136" s="444">
        <v>18.8</v>
      </c>
      <c r="G136" s="444">
        <v>19.25</v>
      </c>
      <c r="H136" s="444"/>
      <c r="I136" s="445">
        <v>19.45</v>
      </c>
      <c r="J136" s="445"/>
      <c r="K136" s="445">
        <v>19.8</v>
      </c>
      <c r="L136" s="426"/>
      <c r="M136" s="105" t="s">
        <v>19</v>
      </c>
      <c r="N136" s="105" t="s">
        <v>19</v>
      </c>
      <c r="O136" s="105" t="s">
        <v>19</v>
      </c>
      <c r="P136" s="478" t="s">
        <v>299</v>
      </c>
      <c r="Q136" s="397"/>
      <c r="S136" s="468"/>
    </row>
    <row r="137" spans="2:19" x14ac:dyDescent="0.15">
      <c r="B137" s="479" t="s">
        <v>303</v>
      </c>
      <c r="C137" s="210"/>
      <c r="D137" s="210"/>
      <c r="E137" s="444">
        <v>2.5</v>
      </c>
      <c r="F137" s="444">
        <v>2.65</v>
      </c>
      <c r="G137" s="444">
        <v>2.7</v>
      </c>
      <c r="H137" s="444"/>
      <c r="I137" s="445">
        <v>2.75</v>
      </c>
      <c r="J137" s="445"/>
      <c r="K137" s="445">
        <v>2.8</v>
      </c>
      <c r="L137" s="426"/>
      <c r="M137" s="105" t="s">
        <v>19</v>
      </c>
      <c r="N137" s="105" t="s">
        <v>19</v>
      </c>
      <c r="O137" s="105" t="s">
        <v>19</v>
      </c>
      <c r="P137" s="478" t="s">
        <v>19</v>
      </c>
      <c r="Q137" s="397"/>
      <c r="S137" s="468"/>
    </row>
    <row r="138" spans="2:19" x14ac:dyDescent="0.15">
      <c r="B138" s="479" t="s">
        <v>304</v>
      </c>
      <c r="C138" s="210"/>
      <c r="D138" s="210"/>
      <c r="E138" s="444">
        <v>3</v>
      </c>
      <c r="F138" s="444">
        <v>3.15</v>
      </c>
      <c r="G138" s="444">
        <v>3.25</v>
      </c>
      <c r="H138" s="444"/>
      <c r="I138" s="445">
        <v>3.25</v>
      </c>
      <c r="J138" s="445"/>
      <c r="K138" s="445">
        <v>3.3</v>
      </c>
      <c r="L138" s="426"/>
      <c r="M138" s="105" t="s">
        <v>19</v>
      </c>
      <c r="N138" s="105" t="s">
        <v>19</v>
      </c>
      <c r="O138" s="105" t="s">
        <v>19</v>
      </c>
      <c r="P138" s="478" t="s">
        <v>19</v>
      </c>
      <c r="Q138" s="397"/>
      <c r="S138" s="468"/>
    </row>
    <row r="139" spans="2:19" x14ac:dyDescent="0.15">
      <c r="B139" s="479" t="s">
        <v>305</v>
      </c>
      <c r="C139" s="210"/>
      <c r="D139" s="210"/>
      <c r="E139" s="444">
        <v>1.5</v>
      </c>
      <c r="F139" s="444">
        <v>1.6</v>
      </c>
      <c r="G139" s="444">
        <v>1.6</v>
      </c>
      <c r="H139" s="444"/>
      <c r="I139" s="445">
        <v>1.65</v>
      </c>
      <c r="J139" s="445"/>
      <c r="K139" s="480">
        <v>1.65</v>
      </c>
      <c r="L139" s="426"/>
      <c r="M139" s="105" t="s">
        <v>19</v>
      </c>
      <c r="N139" s="105" t="s">
        <v>19</v>
      </c>
      <c r="O139" s="105" t="s">
        <v>19</v>
      </c>
      <c r="P139" s="478" t="s">
        <v>19</v>
      </c>
      <c r="Q139" s="397"/>
      <c r="S139" s="468"/>
    </row>
    <row r="140" spans="2:19" x14ac:dyDescent="0.15">
      <c r="B140" s="479" t="s">
        <v>306</v>
      </c>
      <c r="C140" s="210"/>
      <c r="D140" s="210"/>
      <c r="E140" s="444">
        <v>2</v>
      </c>
      <c r="F140" s="444">
        <v>2.1</v>
      </c>
      <c r="G140" s="444">
        <v>2.15</v>
      </c>
      <c r="H140" s="444"/>
      <c r="I140" s="445">
        <v>2.2000000000000002</v>
      </c>
      <c r="J140" s="445"/>
      <c r="K140" s="481">
        <v>2.25</v>
      </c>
      <c r="L140" s="426"/>
      <c r="M140" s="105" t="s">
        <v>19</v>
      </c>
      <c r="N140" s="105" t="s">
        <v>19</v>
      </c>
      <c r="O140" s="105" t="s">
        <v>19</v>
      </c>
      <c r="P140" s="478" t="s">
        <v>19</v>
      </c>
      <c r="Q140" s="397"/>
      <c r="S140" s="468"/>
    </row>
    <row r="141" spans="2:19" x14ac:dyDescent="0.15">
      <c r="B141" s="479" t="s">
        <v>307</v>
      </c>
      <c r="C141" s="210"/>
      <c r="D141" s="210"/>
      <c r="E141" s="444">
        <v>2.5</v>
      </c>
      <c r="F141" s="444">
        <v>2.6</v>
      </c>
      <c r="G141" s="444">
        <v>2.7</v>
      </c>
      <c r="H141" s="444"/>
      <c r="I141" s="445">
        <v>2.75</v>
      </c>
      <c r="J141" s="445"/>
      <c r="K141" s="481">
        <v>2.8</v>
      </c>
      <c r="L141" s="426"/>
      <c r="M141" s="105" t="s">
        <v>19</v>
      </c>
      <c r="N141" s="105" t="s">
        <v>19</v>
      </c>
      <c r="O141" s="105" t="s">
        <v>19</v>
      </c>
      <c r="P141" s="478" t="s">
        <v>19</v>
      </c>
      <c r="Q141" s="397"/>
      <c r="S141" s="468"/>
    </row>
    <row r="142" spans="2:19" x14ac:dyDescent="0.15">
      <c r="B142" s="479" t="s">
        <v>308</v>
      </c>
      <c r="C142" s="210"/>
      <c r="D142" s="210"/>
      <c r="E142" s="444">
        <v>5</v>
      </c>
      <c r="F142" s="444">
        <v>5</v>
      </c>
      <c r="G142" s="444">
        <v>5</v>
      </c>
      <c r="H142" s="444"/>
      <c r="I142" s="445">
        <v>5</v>
      </c>
      <c r="J142" s="445"/>
      <c r="K142" s="482">
        <v>5</v>
      </c>
      <c r="L142" s="483"/>
      <c r="M142" s="105" t="s">
        <v>19</v>
      </c>
      <c r="N142" s="105" t="s">
        <v>19</v>
      </c>
      <c r="O142" s="105" t="s">
        <v>19</v>
      </c>
      <c r="P142" s="478" t="s">
        <v>19</v>
      </c>
      <c r="Q142" s="397"/>
      <c r="S142" s="468"/>
    </row>
    <row r="143" spans="2:19" x14ac:dyDescent="0.15">
      <c r="B143" s="407" t="s">
        <v>309</v>
      </c>
      <c r="C143" s="105"/>
      <c r="D143" s="105"/>
      <c r="E143" s="425">
        <v>15</v>
      </c>
      <c r="F143" s="444">
        <v>15</v>
      </c>
      <c r="G143" s="444">
        <v>15</v>
      </c>
      <c r="H143" s="444"/>
      <c r="I143" s="445">
        <v>15</v>
      </c>
      <c r="J143" s="445"/>
      <c r="K143" s="482">
        <v>15</v>
      </c>
      <c r="L143" s="483"/>
      <c r="M143" s="105" t="s">
        <v>19</v>
      </c>
      <c r="N143" s="105" t="s">
        <v>19</v>
      </c>
      <c r="O143" s="105" t="s">
        <v>19</v>
      </c>
      <c r="P143" s="478" t="s">
        <v>19</v>
      </c>
      <c r="Q143" s="397"/>
      <c r="S143" s="468"/>
    </row>
    <row r="144" spans="2:19" x14ac:dyDescent="0.15">
      <c r="B144" s="407" t="s">
        <v>310</v>
      </c>
      <c r="C144" s="105"/>
      <c r="D144" s="105"/>
      <c r="E144" s="425">
        <v>395.5</v>
      </c>
      <c r="F144" s="444" t="s">
        <v>19</v>
      </c>
      <c r="G144" s="444" t="s">
        <v>19</v>
      </c>
      <c r="H144" s="444"/>
      <c r="I144" s="444" t="s">
        <v>19</v>
      </c>
      <c r="J144" s="444"/>
      <c r="K144" s="444" t="s">
        <v>19</v>
      </c>
      <c r="L144" s="426"/>
      <c r="M144" s="105" t="s">
        <v>19</v>
      </c>
      <c r="N144" s="105" t="s">
        <v>19</v>
      </c>
      <c r="O144" s="105" t="s">
        <v>19</v>
      </c>
      <c r="P144" s="478" t="s">
        <v>19</v>
      </c>
      <c r="Q144" s="397"/>
      <c r="S144" s="468"/>
    </row>
    <row r="145" spans="2:19" x14ac:dyDescent="0.15">
      <c r="B145" s="407" t="s">
        <v>311</v>
      </c>
      <c r="C145" s="105"/>
      <c r="D145" s="105"/>
      <c r="E145" s="425" t="s">
        <v>312</v>
      </c>
      <c r="F145" s="444" t="s">
        <v>312</v>
      </c>
      <c r="G145" s="444" t="s">
        <v>312</v>
      </c>
      <c r="H145" s="444"/>
      <c r="I145" s="444" t="s">
        <v>312</v>
      </c>
      <c r="J145" s="444"/>
      <c r="K145" s="444" t="s">
        <v>312</v>
      </c>
      <c r="L145" s="426"/>
      <c r="M145" s="105" t="s">
        <v>19</v>
      </c>
      <c r="N145" s="105" t="s">
        <v>19</v>
      </c>
      <c r="O145" s="105" t="s">
        <v>19</v>
      </c>
      <c r="P145" s="478" t="s">
        <v>19</v>
      </c>
      <c r="Q145" s="397"/>
      <c r="S145" s="468"/>
    </row>
    <row r="146" spans="2:19" ht="14" thickBot="1" x14ac:dyDescent="0.2">
      <c r="B146" s="93" t="s">
        <v>313</v>
      </c>
      <c r="C146" s="434" t="s">
        <v>19</v>
      </c>
      <c r="D146" s="434" t="s">
        <v>19</v>
      </c>
      <c r="E146" s="435">
        <v>38.5</v>
      </c>
      <c r="F146" s="484">
        <v>38.5</v>
      </c>
      <c r="G146" s="484">
        <v>39.5</v>
      </c>
      <c r="H146" s="484"/>
      <c r="I146" s="485">
        <v>39.5</v>
      </c>
      <c r="J146" s="485"/>
      <c r="K146" s="485">
        <v>39.5</v>
      </c>
      <c r="L146" s="436"/>
      <c r="M146" s="473" t="s">
        <v>19</v>
      </c>
      <c r="N146" s="473" t="s">
        <v>19</v>
      </c>
      <c r="O146" s="473" t="s">
        <v>19</v>
      </c>
      <c r="P146" s="474" t="s">
        <v>19</v>
      </c>
      <c r="Q146" s="397"/>
      <c r="S146" s="468"/>
    </row>
    <row r="147" spans="2:19" ht="14" thickBot="1" x14ac:dyDescent="0.2">
      <c r="B147" s="125" t="s">
        <v>314</v>
      </c>
      <c r="C147" s="254"/>
      <c r="D147" s="254"/>
      <c r="E147" s="255"/>
      <c r="F147" s="255"/>
      <c r="G147" s="255"/>
      <c r="H147" s="255"/>
      <c r="I147" s="254"/>
      <c r="J147" s="254"/>
      <c r="K147" s="254"/>
      <c r="L147" s="254"/>
      <c r="M147" s="254"/>
      <c r="N147" s="254"/>
      <c r="O147" s="254"/>
      <c r="P147" s="417"/>
      <c r="Q147" s="397"/>
      <c r="S147" s="468"/>
    </row>
    <row r="148" spans="2:19" x14ac:dyDescent="0.15">
      <c r="B148" s="367" t="s">
        <v>19</v>
      </c>
      <c r="C148" s="391" t="s">
        <v>19</v>
      </c>
      <c r="D148" s="391" t="s">
        <v>19</v>
      </c>
      <c r="E148" s="419" t="s">
        <v>19</v>
      </c>
      <c r="F148" s="419" t="s">
        <v>19</v>
      </c>
      <c r="G148" s="419" t="s">
        <v>19</v>
      </c>
      <c r="H148" s="419"/>
      <c r="I148" s="419" t="s">
        <v>19</v>
      </c>
      <c r="J148" s="419" t="s">
        <v>19</v>
      </c>
      <c r="K148" s="419" t="s">
        <v>19</v>
      </c>
      <c r="L148" s="419"/>
      <c r="M148" s="465" t="s">
        <v>19</v>
      </c>
      <c r="N148" s="465" t="s">
        <v>19</v>
      </c>
      <c r="O148" s="465" t="s">
        <v>19</v>
      </c>
      <c r="P148" s="466" t="s">
        <v>19</v>
      </c>
      <c r="Q148" s="397"/>
      <c r="S148" s="468"/>
    </row>
    <row r="149" spans="2:19" ht="14" thickBot="1" x14ac:dyDescent="0.2">
      <c r="B149" s="93" t="s">
        <v>19</v>
      </c>
      <c r="C149" s="434" t="s">
        <v>19</v>
      </c>
      <c r="D149" s="434" t="s">
        <v>19</v>
      </c>
      <c r="E149" s="435" t="s">
        <v>19</v>
      </c>
      <c r="F149" s="435" t="s">
        <v>19</v>
      </c>
      <c r="G149" s="435" t="s">
        <v>19</v>
      </c>
      <c r="H149" s="435"/>
      <c r="I149" s="435" t="s">
        <v>19</v>
      </c>
      <c r="J149" s="435" t="s">
        <v>19</v>
      </c>
      <c r="K149" s="435" t="s">
        <v>19</v>
      </c>
      <c r="L149" s="435"/>
      <c r="M149" s="473" t="s">
        <v>19</v>
      </c>
      <c r="N149" s="473" t="s">
        <v>19</v>
      </c>
      <c r="O149" s="473" t="s">
        <v>19</v>
      </c>
      <c r="P149" s="474" t="s">
        <v>19</v>
      </c>
      <c r="Q149" s="397"/>
      <c r="S149" s="468"/>
    </row>
    <row r="150" spans="2:19" x14ac:dyDescent="0.15">
      <c r="E150" s="486"/>
      <c r="F150" s="487"/>
      <c r="G150" s="488"/>
      <c r="H150" s="488"/>
      <c r="I150" s="488"/>
      <c r="J150" s="488"/>
      <c r="K150" s="488"/>
      <c r="L150" s="488"/>
      <c r="S150" s="468"/>
    </row>
    <row r="151" spans="2:19" x14ac:dyDescent="0.15">
      <c r="B151" s="377" t="s">
        <v>315</v>
      </c>
      <c r="C151" s="377"/>
      <c r="D151" s="377"/>
      <c r="S151" s="468"/>
    </row>
    <row r="152" spans="2:19" x14ac:dyDescent="0.15">
      <c r="B152" s="377" t="s">
        <v>316</v>
      </c>
      <c r="C152" s="377"/>
      <c r="D152" s="377"/>
      <c r="S152" s="468"/>
    </row>
    <row r="153" spans="2:19" x14ac:dyDescent="0.15">
      <c r="B153" s="377"/>
      <c r="C153" s="377"/>
      <c r="D153" s="377"/>
      <c r="S153" s="468"/>
    </row>
    <row r="154" spans="2:19" x14ac:dyDescent="0.15">
      <c r="B154" s="491" t="s">
        <v>3</v>
      </c>
      <c r="C154" s="491" t="s">
        <v>317</v>
      </c>
      <c r="D154" s="491" t="s">
        <v>318</v>
      </c>
      <c r="E154" s="492" t="s">
        <v>319</v>
      </c>
      <c r="S154" s="468"/>
    </row>
    <row r="155" spans="2:19" ht="14" x14ac:dyDescent="0.15">
      <c r="B155" s="493" t="s">
        <v>320</v>
      </c>
      <c r="C155" s="1133">
        <v>8705</v>
      </c>
      <c r="D155" s="494">
        <v>8706</v>
      </c>
      <c r="E155" s="495" t="s">
        <v>321</v>
      </c>
      <c r="S155" s="468"/>
    </row>
    <row r="156" spans="2:19" ht="14" x14ac:dyDescent="0.15">
      <c r="B156" s="493" t="s">
        <v>320</v>
      </c>
      <c r="C156" s="1133">
        <v>8705</v>
      </c>
      <c r="D156" s="494">
        <v>8707</v>
      </c>
      <c r="E156" s="495" t="s">
        <v>322</v>
      </c>
      <c r="S156" s="468"/>
    </row>
    <row r="157" spans="2:19" ht="14" x14ac:dyDescent="0.15">
      <c r="B157" s="493" t="s">
        <v>320</v>
      </c>
      <c r="C157" s="1133">
        <v>8705</v>
      </c>
      <c r="D157" s="494">
        <v>8708</v>
      </c>
      <c r="E157" s="495" t="s">
        <v>323</v>
      </c>
      <c r="S157" s="468"/>
    </row>
    <row r="158" spans="2:19" ht="14" x14ac:dyDescent="0.15">
      <c r="B158" s="493" t="s">
        <v>320</v>
      </c>
      <c r="C158" s="1133">
        <v>8705</v>
      </c>
      <c r="D158" s="494">
        <v>8709</v>
      </c>
      <c r="E158" s="495" t="s">
        <v>324</v>
      </c>
      <c r="S158" s="468"/>
    </row>
    <row r="159" spans="2:19" ht="14" x14ac:dyDescent="0.15">
      <c r="B159" s="493" t="s">
        <v>325</v>
      </c>
      <c r="C159" s="1133">
        <v>8710</v>
      </c>
      <c r="D159" s="494">
        <v>8711</v>
      </c>
      <c r="E159" s="495" t="s">
        <v>321</v>
      </c>
      <c r="S159" s="468"/>
    </row>
    <row r="160" spans="2:19" ht="14" x14ac:dyDescent="0.15">
      <c r="B160" s="493" t="s">
        <v>325</v>
      </c>
      <c r="C160" s="1133">
        <v>8710</v>
      </c>
      <c r="D160" s="494">
        <v>8712</v>
      </c>
      <c r="E160" s="495" t="s">
        <v>322</v>
      </c>
    </row>
    <row r="161" spans="2:5" ht="14" x14ac:dyDescent="0.15">
      <c r="B161" s="493" t="s">
        <v>325</v>
      </c>
      <c r="C161" s="1133">
        <v>8710</v>
      </c>
      <c r="D161" s="494">
        <v>8713</v>
      </c>
      <c r="E161" s="495" t="s">
        <v>323</v>
      </c>
    </row>
    <row r="162" spans="2:5" ht="14" x14ac:dyDescent="0.15">
      <c r="B162" s="493" t="s">
        <v>325</v>
      </c>
      <c r="C162" s="1133">
        <v>8710</v>
      </c>
      <c r="D162" s="494">
        <v>8714</v>
      </c>
      <c r="E162" s="495" t="s">
        <v>324</v>
      </c>
    </row>
  </sheetData>
  <pageMargins left="0.7" right="0.7" top="0.75" bottom="0.75" header="0.3" footer="0.3"/>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28C3F-43CC-4947-8B28-43190FEEF48C}">
  <dimension ref="B1:N39"/>
  <sheetViews>
    <sheetView workbookViewId="0">
      <selection activeCell="C17" sqref="C17:D32"/>
    </sheetView>
  </sheetViews>
  <sheetFormatPr baseColWidth="10" defaultColWidth="9.1640625" defaultRowHeight="13" x14ac:dyDescent="0.15"/>
  <cols>
    <col min="1" max="1" width="3.6640625" style="1" customWidth="1"/>
    <col min="2" max="2" width="46.5" style="1" customWidth="1"/>
    <col min="3" max="3" width="9.83203125" style="1" bestFit="1" customWidth="1"/>
    <col min="4" max="4" width="16.33203125" style="1" bestFit="1" customWidth="1"/>
    <col min="5" max="5" width="13.5" style="2" hidden="1" customWidth="1"/>
    <col min="6" max="6" width="13.5" style="2" customWidth="1"/>
    <col min="7" max="9" width="13.5" style="3" customWidth="1"/>
    <col min="10" max="10" width="6.5" style="496" customWidth="1"/>
    <col min="11" max="13" width="11.5" style="1" customWidth="1"/>
    <col min="14" max="14" width="10.83203125" style="1" customWidth="1"/>
    <col min="15" max="16384" width="9.1640625" style="1"/>
  </cols>
  <sheetData>
    <row r="1" spans="2:14" ht="14" thickBot="1" x14ac:dyDescent="0.2"/>
    <row r="2" spans="2:14" ht="14" thickBot="1" x14ac:dyDescent="0.2">
      <c r="B2" s="497" t="s">
        <v>326</v>
      </c>
      <c r="C2" s="498"/>
      <c r="D2" s="498"/>
      <c r="E2" s="499"/>
      <c r="F2" s="499"/>
      <c r="G2" s="498"/>
      <c r="H2" s="498"/>
      <c r="I2" s="498"/>
      <c r="J2" s="498"/>
      <c r="K2" s="498"/>
      <c r="L2" s="498"/>
      <c r="M2" s="498"/>
      <c r="N2" s="498"/>
    </row>
    <row r="3" spans="2:14" ht="29" thickBot="1" x14ac:dyDescent="0.2">
      <c r="B3" s="273" t="s">
        <v>3</v>
      </c>
      <c r="C3" s="500" t="s">
        <v>4</v>
      </c>
      <c r="D3" s="500" t="s">
        <v>5</v>
      </c>
      <c r="E3" s="275">
        <v>2018</v>
      </c>
      <c r="F3" s="275">
        <v>2019</v>
      </c>
      <c r="G3" s="501">
        <v>2020</v>
      </c>
      <c r="H3" s="502">
        <v>2021</v>
      </c>
      <c r="I3" s="503">
        <v>2022</v>
      </c>
      <c r="J3" s="278" t="s">
        <v>7</v>
      </c>
      <c r="K3" s="278" t="s">
        <v>8</v>
      </c>
      <c r="L3" s="278" t="s">
        <v>9</v>
      </c>
      <c r="M3" s="278" t="s">
        <v>10</v>
      </c>
      <c r="N3" s="278" t="s">
        <v>11</v>
      </c>
    </row>
    <row r="4" spans="2:14" ht="14" thickBot="1" x14ac:dyDescent="0.2">
      <c r="B4" s="385" t="s">
        <v>17</v>
      </c>
      <c r="C4" s="386"/>
      <c r="D4" s="386"/>
      <c r="E4" s="387"/>
      <c r="F4" s="387"/>
      <c r="G4" s="504"/>
      <c r="H4" s="505"/>
      <c r="I4" s="386"/>
      <c r="J4" s="386"/>
      <c r="K4" s="386"/>
      <c r="L4" s="386"/>
      <c r="M4" s="386"/>
      <c r="N4" s="386"/>
    </row>
    <row r="5" spans="2:14" x14ac:dyDescent="0.15">
      <c r="B5" s="283" t="s">
        <v>327</v>
      </c>
      <c r="C5" s="284" t="s">
        <v>19</v>
      </c>
      <c r="D5" s="284" t="s">
        <v>19</v>
      </c>
      <c r="E5" s="285">
        <v>0.17399999999999999</v>
      </c>
      <c r="F5" s="285">
        <v>0.184</v>
      </c>
      <c r="G5" s="506">
        <v>0.188</v>
      </c>
      <c r="H5" s="507">
        <v>0.19</v>
      </c>
      <c r="I5" s="508">
        <v>0.19400000000000001</v>
      </c>
      <c r="J5" s="509"/>
      <c r="K5" s="510" t="s">
        <v>20</v>
      </c>
      <c r="L5" s="510" t="s">
        <v>21</v>
      </c>
      <c r="M5" s="510" t="s">
        <v>21</v>
      </c>
      <c r="N5" s="511" t="s">
        <v>21</v>
      </c>
    </row>
    <row r="6" spans="2:14" ht="14" thickBot="1" x14ac:dyDescent="0.2">
      <c r="B6" s="333" t="s">
        <v>328</v>
      </c>
      <c r="C6" s="242" t="s">
        <v>19</v>
      </c>
      <c r="D6" s="242" t="s">
        <v>19</v>
      </c>
      <c r="E6" s="300">
        <v>0.29699999999999999</v>
      </c>
      <c r="F6" s="300">
        <v>0.315</v>
      </c>
      <c r="G6" s="512">
        <v>0.32200000000000001</v>
      </c>
      <c r="H6" s="513">
        <v>0.32500000000000001</v>
      </c>
      <c r="I6" s="514">
        <v>0.33100000000000002</v>
      </c>
      <c r="J6" s="515"/>
      <c r="K6" s="516" t="s">
        <v>20</v>
      </c>
      <c r="L6" s="516" t="s">
        <v>21</v>
      </c>
      <c r="M6" s="516" t="s">
        <v>21</v>
      </c>
      <c r="N6" s="517" t="s">
        <v>21</v>
      </c>
    </row>
    <row r="7" spans="2:14" ht="14" thickBot="1" x14ac:dyDescent="0.2">
      <c r="B7" s="125" t="s">
        <v>36</v>
      </c>
      <c r="C7" s="126"/>
      <c r="D7" s="126"/>
      <c r="E7" s="127"/>
      <c r="F7" s="127"/>
      <c r="G7" s="518"/>
      <c r="H7" s="519"/>
      <c r="I7" s="126"/>
      <c r="J7" s="126"/>
      <c r="K7" s="126"/>
      <c r="L7" s="126"/>
      <c r="M7" s="126"/>
      <c r="N7" s="126"/>
    </row>
    <row r="8" spans="2:14" x14ac:dyDescent="0.15">
      <c r="B8" s="283" t="s">
        <v>329</v>
      </c>
      <c r="C8" s="284">
        <v>7240</v>
      </c>
      <c r="D8" s="284">
        <v>7241</v>
      </c>
      <c r="E8" s="286">
        <v>25</v>
      </c>
      <c r="F8" s="520">
        <v>26</v>
      </c>
      <c r="G8" s="521">
        <v>27</v>
      </c>
      <c r="H8" s="522">
        <v>27</v>
      </c>
      <c r="I8" s="523">
        <v>28</v>
      </c>
      <c r="J8" s="524"/>
      <c r="K8" s="371" t="s">
        <v>20</v>
      </c>
      <c r="L8" s="371" t="s">
        <v>20</v>
      </c>
      <c r="M8" s="371" t="s">
        <v>20</v>
      </c>
      <c r="N8" s="525" t="s">
        <v>20</v>
      </c>
    </row>
    <row r="9" spans="2:14" x14ac:dyDescent="0.15">
      <c r="B9" s="332" t="s">
        <v>330</v>
      </c>
      <c r="C9" s="227">
        <v>7240</v>
      </c>
      <c r="D9" s="227">
        <v>7242</v>
      </c>
      <c r="E9" s="292">
        <v>25</v>
      </c>
      <c r="F9" s="526">
        <v>26</v>
      </c>
      <c r="G9" s="527">
        <v>27</v>
      </c>
      <c r="H9" s="528">
        <v>27</v>
      </c>
      <c r="I9" s="529">
        <v>28</v>
      </c>
      <c r="J9" s="530"/>
      <c r="K9" s="372" t="s">
        <v>20</v>
      </c>
      <c r="L9" s="372" t="s">
        <v>20</v>
      </c>
      <c r="M9" s="372" t="s">
        <v>20</v>
      </c>
      <c r="N9" s="531" t="s">
        <v>20</v>
      </c>
    </row>
    <row r="10" spans="2:14" x14ac:dyDescent="0.15">
      <c r="B10" s="332" t="s">
        <v>331</v>
      </c>
      <c r="C10" s="227">
        <v>7240</v>
      </c>
      <c r="D10" s="227">
        <v>7243</v>
      </c>
      <c r="E10" s="292">
        <v>25</v>
      </c>
      <c r="F10" s="526">
        <v>26</v>
      </c>
      <c r="G10" s="527">
        <v>27</v>
      </c>
      <c r="H10" s="528">
        <v>27</v>
      </c>
      <c r="I10" s="529">
        <v>28</v>
      </c>
      <c r="J10" s="530"/>
      <c r="K10" s="372" t="s">
        <v>20</v>
      </c>
      <c r="L10" s="372" t="s">
        <v>20</v>
      </c>
      <c r="M10" s="372" t="s">
        <v>20</v>
      </c>
      <c r="N10" s="531" t="s">
        <v>20</v>
      </c>
    </row>
    <row r="11" spans="2:14" x14ac:dyDescent="0.15">
      <c r="B11" s="332" t="s">
        <v>332</v>
      </c>
      <c r="C11" s="227">
        <v>7240</v>
      </c>
      <c r="D11" s="227">
        <v>7244</v>
      </c>
      <c r="E11" s="292">
        <v>25</v>
      </c>
      <c r="F11" s="526">
        <v>26</v>
      </c>
      <c r="G11" s="532">
        <v>27</v>
      </c>
      <c r="H11" s="533">
        <v>27</v>
      </c>
      <c r="I11" s="529">
        <v>28</v>
      </c>
      <c r="J11" s="530"/>
      <c r="K11" s="372" t="s">
        <v>20</v>
      </c>
      <c r="L11" s="372" t="s">
        <v>20</v>
      </c>
      <c r="M11" s="372" t="s">
        <v>20</v>
      </c>
      <c r="N11" s="531" t="s">
        <v>20</v>
      </c>
    </row>
    <row r="12" spans="2:14" x14ac:dyDescent="0.15">
      <c r="B12" s="332" t="s">
        <v>333</v>
      </c>
      <c r="C12" s="227">
        <v>7260</v>
      </c>
      <c r="D12" s="227">
        <v>7261</v>
      </c>
      <c r="E12" s="292">
        <v>75</v>
      </c>
      <c r="F12" s="292">
        <v>79</v>
      </c>
      <c r="G12" s="534">
        <v>81</v>
      </c>
      <c r="H12" s="535">
        <v>81</v>
      </c>
      <c r="I12" s="294">
        <v>83</v>
      </c>
      <c r="J12" s="530"/>
      <c r="K12" s="372" t="s">
        <v>20</v>
      </c>
      <c r="L12" s="372" t="s">
        <v>20</v>
      </c>
      <c r="M12" s="372" t="s">
        <v>20</v>
      </c>
      <c r="N12" s="531" t="s">
        <v>20</v>
      </c>
    </row>
    <row r="13" spans="2:14" x14ac:dyDescent="0.15">
      <c r="B13" s="332" t="s">
        <v>334</v>
      </c>
      <c r="C13" s="227">
        <v>7260</v>
      </c>
      <c r="D13" s="227">
        <v>7262</v>
      </c>
      <c r="E13" s="292">
        <v>75</v>
      </c>
      <c r="F13" s="292">
        <v>79</v>
      </c>
      <c r="G13" s="534">
        <v>81</v>
      </c>
      <c r="H13" s="535">
        <v>81</v>
      </c>
      <c r="I13" s="294">
        <v>83</v>
      </c>
      <c r="J13" s="530"/>
      <c r="K13" s="372" t="s">
        <v>20</v>
      </c>
      <c r="L13" s="372" t="s">
        <v>20</v>
      </c>
      <c r="M13" s="372" t="s">
        <v>20</v>
      </c>
      <c r="N13" s="531" t="s">
        <v>20</v>
      </c>
    </row>
    <row r="14" spans="2:14" x14ac:dyDescent="0.15">
      <c r="B14" s="332" t="s">
        <v>335</v>
      </c>
      <c r="C14" s="227">
        <v>7260</v>
      </c>
      <c r="D14" s="227">
        <v>7263</v>
      </c>
      <c r="E14" s="292">
        <v>75</v>
      </c>
      <c r="F14" s="292">
        <v>79</v>
      </c>
      <c r="G14" s="534">
        <v>81</v>
      </c>
      <c r="H14" s="535">
        <v>81</v>
      </c>
      <c r="I14" s="294">
        <v>83</v>
      </c>
      <c r="J14" s="530"/>
      <c r="K14" s="372" t="s">
        <v>20</v>
      </c>
      <c r="L14" s="372" t="s">
        <v>20</v>
      </c>
      <c r="M14" s="372" t="s">
        <v>20</v>
      </c>
      <c r="N14" s="531" t="s">
        <v>20</v>
      </c>
    </row>
    <row r="15" spans="2:14" ht="14" thickBot="1" x14ac:dyDescent="0.2">
      <c r="B15" s="333" t="s">
        <v>336</v>
      </c>
      <c r="C15" s="242">
        <v>7260</v>
      </c>
      <c r="D15" s="242">
        <v>7264</v>
      </c>
      <c r="E15" s="299">
        <v>75</v>
      </c>
      <c r="F15" s="299">
        <v>79</v>
      </c>
      <c r="G15" s="536">
        <v>81</v>
      </c>
      <c r="H15" s="537">
        <v>81</v>
      </c>
      <c r="I15" s="301">
        <v>83</v>
      </c>
      <c r="J15" s="538"/>
      <c r="K15" s="373" t="s">
        <v>20</v>
      </c>
      <c r="L15" s="373" t="s">
        <v>20</v>
      </c>
      <c r="M15" s="373" t="s">
        <v>20</v>
      </c>
      <c r="N15" s="539" t="s">
        <v>20</v>
      </c>
    </row>
    <row r="16" spans="2:14" x14ac:dyDescent="0.15">
      <c r="B16" s="385" t="s">
        <v>50</v>
      </c>
      <c r="C16" s="386"/>
      <c r="D16" s="386"/>
      <c r="E16" s="387"/>
      <c r="F16" s="387"/>
      <c r="G16" s="504"/>
      <c r="H16" s="505"/>
      <c r="I16" s="386"/>
      <c r="J16" s="386"/>
      <c r="K16" s="386"/>
      <c r="L16" s="386"/>
      <c r="M16" s="386"/>
      <c r="N16" s="386"/>
    </row>
    <row r="17" spans="2:14" x14ac:dyDescent="0.15">
      <c r="B17" s="540" t="s">
        <v>329</v>
      </c>
      <c r="C17" s="1088">
        <v>7245</v>
      </c>
      <c r="D17" s="1088">
        <v>7246</v>
      </c>
      <c r="E17" s="541">
        <v>250</v>
      </c>
      <c r="F17" s="541">
        <v>260</v>
      </c>
      <c r="G17" s="542">
        <v>270</v>
      </c>
      <c r="H17" s="543">
        <v>270</v>
      </c>
      <c r="I17" s="544">
        <v>280</v>
      </c>
      <c r="J17" s="545"/>
      <c r="K17" s="546" t="s">
        <v>20</v>
      </c>
      <c r="L17" s="546" t="s">
        <v>20</v>
      </c>
      <c r="M17" s="546" t="s">
        <v>20</v>
      </c>
      <c r="N17" s="547" t="s">
        <v>20</v>
      </c>
    </row>
    <row r="18" spans="2:14" x14ac:dyDescent="0.15">
      <c r="B18" s="332" t="s">
        <v>330</v>
      </c>
      <c r="C18" s="227">
        <v>7245</v>
      </c>
      <c r="D18" s="227">
        <v>7247</v>
      </c>
      <c r="E18" s="292">
        <v>250</v>
      </c>
      <c r="F18" s="292">
        <v>260</v>
      </c>
      <c r="G18" s="534">
        <v>270</v>
      </c>
      <c r="H18" s="535">
        <v>270</v>
      </c>
      <c r="I18" s="294">
        <v>280</v>
      </c>
      <c r="J18" s="530"/>
      <c r="K18" s="372" t="s">
        <v>20</v>
      </c>
      <c r="L18" s="372" t="s">
        <v>20</v>
      </c>
      <c r="M18" s="372" t="s">
        <v>20</v>
      </c>
      <c r="N18" s="531" t="s">
        <v>20</v>
      </c>
    </row>
    <row r="19" spans="2:14" x14ac:dyDescent="0.15">
      <c r="B19" s="332" t="s">
        <v>331</v>
      </c>
      <c r="C19" s="227">
        <v>7245</v>
      </c>
      <c r="D19" s="227">
        <v>7248</v>
      </c>
      <c r="E19" s="292">
        <v>250</v>
      </c>
      <c r="F19" s="292">
        <v>260</v>
      </c>
      <c r="G19" s="534">
        <v>270</v>
      </c>
      <c r="H19" s="535">
        <v>270</v>
      </c>
      <c r="I19" s="294">
        <v>280</v>
      </c>
      <c r="J19" s="530"/>
      <c r="K19" s="372" t="s">
        <v>20</v>
      </c>
      <c r="L19" s="372" t="s">
        <v>20</v>
      </c>
      <c r="M19" s="372" t="s">
        <v>20</v>
      </c>
      <c r="N19" s="531" t="s">
        <v>20</v>
      </c>
    </row>
    <row r="20" spans="2:14" x14ac:dyDescent="0.15">
      <c r="B20" s="332" t="s">
        <v>332</v>
      </c>
      <c r="C20" s="227">
        <v>7245</v>
      </c>
      <c r="D20" s="227">
        <v>7249</v>
      </c>
      <c r="E20" s="292">
        <v>250</v>
      </c>
      <c r="F20" s="292">
        <v>260</v>
      </c>
      <c r="G20" s="534">
        <v>270</v>
      </c>
      <c r="H20" s="535">
        <v>270</v>
      </c>
      <c r="I20" s="294">
        <v>280</v>
      </c>
      <c r="J20" s="530"/>
      <c r="K20" s="372" t="s">
        <v>20</v>
      </c>
      <c r="L20" s="372" t="s">
        <v>20</v>
      </c>
      <c r="M20" s="372" t="s">
        <v>20</v>
      </c>
      <c r="N20" s="531" t="s">
        <v>20</v>
      </c>
    </row>
    <row r="21" spans="2:14" x14ac:dyDescent="0.15">
      <c r="B21" s="332" t="s">
        <v>337</v>
      </c>
      <c r="C21" s="227">
        <v>7225</v>
      </c>
      <c r="D21" s="227">
        <v>7226</v>
      </c>
      <c r="E21" s="292">
        <v>20</v>
      </c>
      <c r="F21" s="292">
        <v>21</v>
      </c>
      <c r="G21" s="534">
        <v>22</v>
      </c>
      <c r="H21" s="535">
        <v>22</v>
      </c>
      <c r="I21" s="294">
        <v>22</v>
      </c>
      <c r="J21" s="530"/>
      <c r="K21" s="372" t="s">
        <v>20</v>
      </c>
      <c r="L21" s="372" t="s">
        <v>20</v>
      </c>
      <c r="M21" s="372" t="s">
        <v>20</v>
      </c>
      <c r="N21" s="531" t="s">
        <v>20</v>
      </c>
    </row>
    <row r="22" spans="2:14" x14ac:dyDescent="0.15">
      <c r="B22" s="332" t="s">
        <v>338</v>
      </c>
      <c r="C22" s="227">
        <v>7225</v>
      </c>
      <c r="D22" s="227">
        <v>7227</v>
      </c>
      <c r="E22" s="292">
        <v>20</v>
      </c>
      <c r="F22" s="292">
        <v>21</v>
      </c>
      <c r="G22" s="534">
        <v>22</v>
      </c>
      <c r="H22" s="535">
        <v>22</v>
      </c>
      <c r="I22" s="294">
        <v>22</v>
      </c>
      <c r="J22" s="530"/>
      <c r="K22" s="372" t="s">
        <v>20</v>
      </c>
      <c r="L22" s="372" t="s">
        <v>20</v>
      </c>
      <c r="M22" s="372" t="s">
        <v>20</v>
      </c>
      <c r="N22" s="531" t="s">
        <v>20</v>
      </c>
    </row>
    <row r="23" spans="2:14" x14ac:dyDescent="0.15">
      <c r="B23" s="332" t="s">
        <v>339</v>
      </c>
      <c r="C23" s="227">
        <v>7225</v>
      </c>
      <c r="D23" s="227">
        <v>7228</v>
      </c>
      <c r="E23" s="292">
        <v>20</v>
      </c>
      <c r="F23" s="292">
        <v>21</v>
      </c>
      <c r="G23" s="534">
        <v>22</v>
      </c>
      <c r="H23" s="535">
        <v>22</v>
      </c>
      <c r="I23" s="294">
        <v>22</v>
      </c>
      <c r="J23" s="530"/>
      <c r="K23" s="372" t="s">
        <v>20</v>
      </c>
      <c r="L23" s="372" t="s">
        <v>20</v>
      </c>
      <c r="M23" s="372" t="s">
        <v>20</v>
      </c>
      <c r="N23" s="531" t="s">
        <v>20</v>
      </c>
    </row>
    <row r="24" spans="2:14" x14ac:dyDescent="0.15">
      <c r="B24" s="332" t="s">
        <v>340</v>
      </c>
      <c r="C24" s="227">
        <v>7225</v>
      </c>
      <c r="D24" s="227">
        <v>7229</v>
      </c>
      <c r="E24" s="292">
        <v>20</v>
      </c>
      <c r="F24" s="292">
        <v>21</v>
      </c>
      <c r="G24" s="534">
        <v>22</v>
      </c>
      <c r="H24" s="535">
        <v>22</v>
      </c>
      <c r="I24" s="294">
        <v>22</v>
      </c>
      <c r="J24" s="530"/>
      <c r="K24" s="372" t="s">
        <v>20</v>
      </c>
      <c r="L24" s="372" t="s">
        <v>20</v>
      </c>
      <c r="M24" s="372" t="s">
        <v>20</v>
      </c>
      <c r="N24" s="531" t="s">
        <v>20</v>
      </c>
    </row>
    <row r="25" spans="2:14" x14ac:dyDescent="0.15">
      <c r="B25" s="332" t="s">
        <v>333</v>
      </c>
      <c r="C25" s="227">
        <v>7265</v>
      </c>
      <c r="D25" s="227">
        <v>7266</v>
      </c>
      <c r="E25" s="292">
        <v>750</v>
      </c>
      <c r="F25" s="292">
        <v>790</v>
      </c>
      <c r="G25" s="534">
        <v>810</v>
      </c>
      <c r="H25" s="535">
        <v>810</v>
      </c>
      <c r="I25" s="294">
        <v>830</v>
      </c>
      <c r="J25" s="530"/>
      <c r="K25" s="372" t="s">
        <v>20</v>
      </c>
      <c r="L25" s="372" t="s">
        <v>20</v>
      </c>
      <c r="M25" s="372" t="s">
        <v>20</v>
      </c>
      <c r="N25" s="531" t="s">
        <v>20</v>
      </c>
    </row>
    <row r="26" spans="2:14" x14ac:dyDescent="0.15">
      <c r="B26" s="332" t="s">
        <v>334</v>
      </c>
      <c r="C26" s="227">
        <v>7265</v>
      </c>
      <c r="D26" s="227">
        <v>7267</v>
      </c>
      <c r="E26" s="292">
        <v>750</v>
      </c>
      <c r="F26" s="292">
        <v>790</v>
      </c>
      <c r="G26" s="534">
        <v>810</v>
      </c>
      <c r="H26" s="535">
        <v>810</v>
      </c>
      <c r="I26" s="294">
        <v>830</v>
      </c>
      <c r="J26" s="530"/>
      <c r="K26" s="372" t="s">
        <v>20</v>
      </c>
      <c r="L26" s="372" t="s">
        <v>20</v>
      </c>
      <c r="M26" s="372" t="s">
        <v>20</v>
      </c>
      <c r="N26" s="531" t="s">
        <v>20</v>
      </c>
    </row>
    <row r="27" spans="2:14" x14ac:dyDescent="0.15">
      <c r="B27" s="332" t="s">
        <v>335</v>
      </c>
      <c r="C27" s="227">
        <v>7265</v>
      </c>
      <c r="D27" s="227">
        <v>7268</v>
      </c>
      <c r="E27" s="292">
        <v>750</v>
      </c>
      <c r="F27" s="292">
        <v>790</v>
      </c>
      <c r="G27" s="534">
        <v>810</v>
      </c>
      <c r="H27" s="535">
        <v>810</v>
      </c>
      <c r="I27" s="294">
        <v>830</v>
      </c>
      <c r="J27" s="530"/>
      <c r="K27" s="372" t="s">
        <v>20</v>
      </c>
      <c r="L27" s="372" t="s">
        <v>20</v>
      </c>
      <c r="M27" s="372" t="s">
        <v>20</v>
      </c>
      <c r="N27" s="531" t="s">
        <v>20</v>
      </c>
    </row>
    <row r="28" spans="2:14" x14ac:dyDescent="0.15">
      <c r="B28" s="332" t="s">
        <v>336</v>
      </c>
      <c r="C28" s="227">
        <v>7265</v>
      </c>
      <c r="D28" s="227">
        <v>7269</v>
      </c>
      <c r="E28" s="292">
        <v>750</v>
      </c>
      <c r="F28" s="292">
        <v>790</v>
      </c>
      <c r="G28" s="534">
        <v>810</v>
      </c>
      <c r="H28" s="535">
        <v>810</v>
      </c>
      <c r="I28" s="294">
        <v>830</v>
      </c>
      <c r="J28" s="530"/>
      <c r="K28" s="372" t="s">
        <v>20</v>
      </c>
      <c r="L28" s="372" t="s">
        <v>20</v>
      </c>
      <c r="M28" s="372" t="s">
        <v>20</v>
      </c>
      <c r="N28" s="531" t="s">
        <v>20</v>
      </c>
    </row>
    <row r="29" spans="2:14" x14ac:dyDescent="0.15">
      <c r="B29" s="332" t="s">
        <v>341</v>
      </c>
      <c r="C29" s="227">
        <v>7275</v>
      </c>
      <c r="D29" s="227">
        <v>7276</v>
      </c>
      <c r="E29" s="292">
        <v>200</v>
      </c>
      <c r="F29" s="292">
        <v>212</v>
      </c>
      <c r="G29" s="534">
        <v>216</v>
      </c>
      <c r="H29" s="535">
        <v>216</v>
      </c>
      <c r="I29" s="294">
        <v>221</v>
      </c>
      <c r="J29" s="530"/>
      <c r="K29" s="372" t="s">
        <v>20</v>
      </c>
      <c r="L29" s="372" t="s">
        <v>20</v>
      </c>
      <c r="M29" s="372" t="s">
        <v>20</v>
      </c>
      <c r="N29" s="531" t="s">
        <v>20</v>
      </c>
    </row>
    <row r="30" spans="2:14" x14ac:dyDescent="0.15">
      <c r="B30" s="332" t="s">
        <v>342</v>
      </c>
      <c r="C30" s="227">
        <v>7275</v>
      </c>
      <c r="D30" s="227">
        <v>7277</v>
      </c>
      <c r="E30" s="292">
        <v>200</v>
      </c>
      <c r="F30" s="292">
        <v>212</v>
      </c>
      <c r="G30" s="534">
        <v>216</v>
      </c>
      <c r="H30" s="535">
        <v>216</v>
      </c>
      <c r="I30" s="294">
        <v>221</v>
      </c>
      <c r="J30" s="530"/>
      <c r="K30" s="372" t="s">
        <v>20</v>
      </c>
      <c r="L30" s="372" t="s">
        <v>20</v>
      </c>
      <c r="M30" s="372" t="s">
        <v>20</v>
      </c>
      <c r="N30" s="531" t="s">
        <v>20</v>
      </c>
    </row>
    <row r="31" spans="2:14" x14ac:dyDescent="0.15">
      <c r="B31" s="332" t="s">
        <v>343</v>
      </c>
      <c r="C31" s="227">
        <v>7275</v>
      </c>
      <c r="D31" s="227">
        <v>7278</v>
      </c>
      <c r="E31" s="292">
        <v>200</v>
      </c>
      <c r="F31" s="292">
        <v>212</v>
      </c>
      <c r="G31" s="534">
        <v>216</v>
      </c>
      <c r="H31" s="535">
        <v>216</v>
      </c>
      <c r="I31" s="294">
        <v>221</v>
      </c>
      <c r="J31" s="530"/>
      <c r="K31" s="372" t="s">
        <v>20</v>
      </c>
      <c r="L31" s="372" t="s">
        <v>20</v>
      </c>
      <c r="M31" s="372" t="s">
        <v>20</v>
      </c>
      <c r="N31" s="531" t="s">
        <v>20</v>
      </c>
    </row>
    <row r="32" spans="2:14" ht="14" thickBot="1" x14ac:dyDescent="0.2">
      <c r="B32" s="333" t="s">
        <v>344</v>
      </c>
      <c r="C32" s="242">
        <v>7275</v>
      </c>
      <c r="D32" s="242">
        <v>7279</v>
      </c>
      <c r="E32" s="299">
        <v>200</v>
      </c>
      <c r="F32" s="299">
        <v>212</v>
      </c>
      <c r="G32" s="536">
        <v>216</v>
      </c>
      <c r="H32" s="537">
        <v>216</v>
      </c>
      <c r="I32" s="301">
        <v>221</v>
      </c>
      <c r="J32" s="538"/>
      <c r="K32" s="373" t="s">
        <v>20</v>
      </c>
      <c r="L32" s="373" t="s">
        <v>20</v>
      </c>
      <c r="M32" s="373" t="s">
        <v>20</v>
      </c>
      <c r="N32" s="539" t="s">
        <v>20</v>
      </c>
    </row>
    <row r="33" spans="2:14" ht="14" thickBot="1" x14ac:dyDescent="0.2">
      <c r="B33" s="548" t="s">
        <v>69</v>
      </c>
      <c r="C33" s="388"/>
      <c r="D33" s="388"/>
      <c r="E33" s="549"/>
      <c r="F33" s="549"/>
      <c r="G33" s="549"/>
      <c r="H33" s="549"/>
      <c r="I33" s="549"/>
      <c r="J33" s="549"/>
      <c r="K33" s="549"/>
      <c r="L33" s="549"/>
      <c r="M33" s="549"/>
      <c r="N33" s="550"/>
    </row>
    <row r="34" spans="2:14" ht="14" thickBot="1" x14ac:dyDescent="0.2">
      <c r="B34" s="385" t="s">
        <v>297</v>
      </c>
      <c r="C34" s="386"/>
      <c r="D34" s="386"/>
      <c r="E34" s="387"/>
      <c r="F34" s="387"/>
      <c r="G34" s="387"/>
      <c r="H34" s="387"/>
      <c r="I34" s="387"/>
      <c r="J34" s="387"/>
      <c r="K34" s="387"/>
      <c r="L34" s="387"/>
      <c r="M34" s="387"/>
      <c r="N34" s="551"/>
    </row>
    <row r="35" spans="2:14" ht="14" thickBot="1" x14ac:dyDescent="0.2">
      <c r="B35" s="1120" t="s">
        <v>314</v>
      </c>
      <c r="C35" s="1121"/>
      <c r="D35" s="1121"/>
      <c r="E35" s="1121"/>
      <c r="F35" s="549"/>
      <c r="G35" s="388"/>
      <c r="H35" s="388"/>
      <c r="I35" s="388"/>
      <c r="J35" s="552"/>
      <c r="K35" s="553"/>
      <c r="L35" s="553"/>
      <c r="M35" s="553"/>
      <c r="N35" s="554"/>
    </row>
    <row r="36" spans="2:14" x14ac:dyDescent="0.15">
      <c r="B36" s="378"/>
      <c r="C36" s="378"/>
      <c r="D36" s="378"/>
      <c r="G36" s="4"/>
      <c r="H36" s="4"/>
      <c r="I36" s="4"/>
      <c r="J36" s="555"/>
      <c r="K36" s="378"/>
      <c r="L36" s="378"/>
      <c r="M36" s="378"/>
    </row>
    <row r="37" spans="2:14" x14ac:dyDescent="0.15">
      <c r="B37" s="556"/>
      <c r="C37" s="557"/>
      <c r="D37" s="557"/>
      <c r="G37" s="558"/>
      <c r="H37" s="558"/>
      <c r="I37" s="558"/>
      <c r="J37" s="555"/>
      <c r="K37" s="378"/>
      <c r="L37" s="378"/>
      <c r="M37" s="378"/>
    </row>
    <row r="38" spans="2:14" x14ac:dyDescent="0.15">
      <c r="B38" s="557"/>
      <c r="C38" s="557"/>
      <c r="D38" s="557"/>
      <c r="G38" s="558"/>
      <c r="H38" s="558"/>
      <c r="I38" s="558"/>
      <c r="J38" s="555"/>
      <c r="K38" s="378"/>
      <c r="L38" s="378"/>
      <c r="M38" s="378"/>
    </row>
    <row r="39" spans="2:14" x14ac:dyDescent="0.15">
      <c r="B39" s="556"/>
      <c r="C39" s="557"/>
      <c r="D39" s="557"/>
      <c r="G39" s="558"/>
      <c r="H39" s="558"/>
      <c r="I39" s="558"/>
      <c r="J39" s="555"/>
      <c r="K39" s="378"/>
      <c r="L39" s="378"/>
      <c r="M39" s="378"/>
    </row>
  </sheetData>
  <mergeCells count="1">
    <mergeCell ref="B35:E3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CA8B9-F376-2045-863E-59E48EF32695}">
  <dimension ref="A1:W137"/>
  <sheetViews>
    <sheetView workbookViewId="0">
      <selection activeCell="B59" sqref="B59"/>
    </sheetView>
  </sheetViews>
  <sheetFormatPr baseColWidth="10" defaultColWidth="9.1640625" defaultRowHeight="13" x14ac:dyDescent="0.15"/>
  <cols>
    <col min="1" max="1" width="4.1640625" style="1" customWidth="1"/>
    <col min="2" max="2" width="46.5" style="1" customWidth="1"/>
    <col min="3" max="3" width="12.1640625" style="1" bestFit="1" customWidth="1"/>
    <col min="4" max="4" width="20.1640625" style="1" bestFit="1" customWidth="1"/>
    <col min="5" max="8" width="11.83203125" style="3" hidden="1" customWidth="1"/>
    <col min="9" max="9" width="11.83203125" style="559" hidden="1" customWidth="1"/>
    <col min="10" max="11" width="11.83203125" style="3" customWidth="1"/>
    <col min="12" max="12" width="6.6640625" style="496" customWidth="1"/>
    <col min="13" max="15" width="11.5" style="1" customWidth="1"/>
    <col min="16" max="16" width="10.83203125" style="1" customWidth="1"/>
    <col min="17" max="17" width="10.83203125" style="269" customWidth="1"/>
    <col min="18" max="18" width="10.83203125" style="1" customWidth="1"/>
    <col min="19" max="19" width="20.83203125" style="1" bestFit="1" customWidth="1"/>
    <col min="20" max="20" width="29.6640625" style="1" bestFit="1" customWidth="1"/>
    <col min="21" max="21" width="17.5" style="1" customWidth="1"/>
    <col min="22" max="22" width="13.6640625" style="1" customWidth="1"/>
    <col min="23" max="23" width="24.5" style="1" customWidth="1"/>
    <col min="24" max="24" width="12.5" style="1" bestFit="1" customWidth="1"/>
    <col min="25" max="25" width="9.1640625" style="1"/>
    <col min="26" max="26" width="12.5" style="1" bestFit="1" customWidth="1"/>
    <col min="27" max="16384" width="9.1640625" style="1"/>
  </cols>
  <sheetData>
    <row r="1" spans="1:23" ht="14" thickBot="1" x14ac:dyDescent="0.2">
      <c r="A1" s="269"/>
    </row>
    <row r="2" spans="1:23" ht="14" thickBot="1" x14ac:dyDescent="0.2">
      <c r="B2" s="143" t="s">
        <v>345</v>
      </c>
      <c r="C2" s="11"/>
      <c r="D2" s="11"/>
      <c r="E2" s="560"/>
      <c r="F2" s="560"/>
      <c r="G2" s="560"/>
      <c r="H2" s="560"/>
      <c r="I2" s="561"/>
      <c r="J2" s="560"/>
      <c r="K2" s="560"/>
      <c r="L2" s="562"/>
      <c r="M2" s="143"/>
      <c r="N2" s="143"/>
      <c r="O2" s="143"/>
      <c r="P2" s="563"/>
      <c r="Q2" s="564"/>
      <c r="S2" s="1114" t="s">
        <v>2</v>
      </c>
      <c r="T2" s="1114"/>
      <c r="U2" s="1114"/>
      <c r="V2" s="1114"/>
      <c r="W2" s="1114"/>
    </row>
    <row r="3" spans="1:23" ht="43" thickBot="1" x14ac:dyDescent="0.2">
      <c r="B3" s="565" t="s">
        <v>3</v>
      </c>
      <c r="C3" s="566" t="s">
        <v>4</v>
      </c>
      <c r="D3" s="567" t="s">
        <v>5</v>
      </c>
      <c r="E3" s="568">
        <v>2018</v>
      </c>
      <c r="F3" s="569">
        <v>43466</v>
      </c>
      <c r="G3" s="570">
        <v>43647</v>
      </c>
      <c r="H3" s="569">
        <v>43831</v>
      </c>
      <c r="I3" s="571">
        <v>44013</v>
      </c>
      <c r="J3" s="571">
        <v>44197</v>
      </c>
      <c r="K3" s="572">
        <v>2022</v>
      </c>
      <c r="L3" s="573" t="s">
        <v>7</v>
      </c>
      <c r="M3" s="573" t="s">
        <v>8</v>
      </c>
      <c r="N3" s="573" t="s">
        <v>346</v>
      </c>
      <c r="O3" s="573" t="s">
        <v>10</v>
      </c>
      <c r="P3" s="573" t="s">
        <v>11</v>
      </c>
      <c r="Q3" s="574"/>
      <c r="S3" s="21" t="s">
        <v>12</v>
      </c>
      <c r="T3" s="22" t="s">
        <v>13</v>
      </c>
      <c r="U3" s="22" t="s">
        <v>14</v>
      </c>
      <c r="V3" s="22" t="s">
        <v>15</v>
      </c>
      <c r="W3" s="22" t="s">
        <v>16</v>
      </c>
    </row>
    <row r="4" spans="1:23" ht="14" thickBot="1" x14ac:dyDescent="0.2">
      <c r="B4" s="1120" t="s">
        <v>17</v>
      </c>
      <c r="C4" s="1121"/>
      <c r="D4" s="1121"/>
      <c r="E4" s="553"/>
      <c r="F4" s="575"/>
      <c r="G4" s="553"/>
      <c r="H4" s="575"/>
      <c r="I4" s="576"/>
      <c r="J4" s="553"/>
      <c r="K4" s="553"/>
      <c r="L4" s="552"/>
      <c r="M4" s="553"/>
      <c r="N4" s="553"/>
      <c r="O4" s="553"/>
      <c r="P4" s="554"/>
      <c r="Q4" s="564"/>
      <c r="S4" s="1111"/>
      <c r="T4" s="1112"/>
      <c r="U4" s="1112"/>
      <c r="V4" s="1112"/>
      <c r="W4" s="1113"/>
    </row>
    <row r="5" spans="1:23" x14ac:dyDescent="0.15">
      <c r="B5" s="577" t="s">
        <v>347</v>
      </c>
      <c r="C5" s="578" t="s">
        <v>19</v>
      </c>
      <c r="D5" s="578" t="s">
        <v>19</v>
      </c>
      <c r="E5" s="579">
        <v>0.16300000000000001</v>
      </c>
      <c r="F5" s="579">
        <v>0.17199999999999999</v>
      </c>
      <c r="G5" s="580">
        <v>0.17100000000000001</v>
      </c>
      <c r="H5" s="579">
        <v>0.17499999999999999</v>
      </c>
      <c r="I5" s="581">
        <v>0.17399999999999999</v>
      </c>
      <c r="J5" s="580">
        <v>0.17499999999999999</v>
      </c>
      <c r="K5" s="580">
        <v>0.17899999999999999</v>
      </c>
      <c r="L5" s="582"/>
      <c r="M5" s="583" t="s">
        <v>20</v>
      </c>
      <c r="N5" s="584" t="s">
        <v>21</v>
      </c>
      <c r="O5" s="584" t="s">
        <v>21</v>
      </c>
      <c r="P5" s="585" t="s">
        <v>21</v>
      </c>
      <c r="Q5" s="586"/>
      <c r="S5" s="587" t="s">
        <v>348</v>
      </c>
      <c r="T5" s="37"/>
      <c r="U5" s="167"/>
      <c r="V5" s="37"/>
      <c r="W5" s="588"/>
    </row>
    <row r="6" spans="1:23" x14ac:dyDescent="0.15">
      <c r="B6" s="86" t="s">
        <v>327</v>
      </c>
      <c r="C6" s="87" t="s">
        <v>19</v>
      </c>
      <c r="D6" s="87" t="s">
        <v>19</v>
      </c>
      <c r="E6" s="31">
        <v>0.192</v>
      </c>
      <c r="F6" s="31">
        <v>0.20399999999999999</v>
      </c>
      <c r="G6" s="589">
        <v>0.20399999999999999</v>
      </c>
      <c r="H6" s="31">
        <v>0.20899999999999999</v>
      </c>
      <c r="I6" s="590">
        <v>0.20699999999999999</v>
      </c>
      <c r="J6" s="589">
        <v>0.20899999999999999</v>
      </c>
      <c r="K6" s="589">
        <v>0.21299999999999999</v>
      </c>
      <c r="L6" s="591"/>
      <c r="M6" s="592" t="s">
        <v>20</v>
      </c>
      <c r="N6" s="330" t="s">
        <v>21</v>
      </c>
      <c r="O6" s="330" t="s">
        <v>21</v>
      </c>
      <c r="P6" s="593" t="s">
        <v>21</v>
      </c>
      <c r="Q6" s="594"/>
      <c r="S6" s="92"/>
      <c r="T6" s="35"/>
      <c r="V6" s="35"/>
      <c r="W6" s="38"/>
    </row>
    <row r="7" spans="1:23" x14ac:dyDescent="0.15">
      <c r="B7" s="86" t="s">
        <v>328</v>
      </c>
      <c r="C7" s="87" t="s">
        <v>19</v>
      </c>
      <c r="D7" s="87" t="s">
        <v>19</v>
      </c>
      <c r="E7" s="31">
        <v>0.32600000000000001</v>
      </c>
      <c r="F7" s="31">
        <v>0.34599999999999997</v>
      </c>
      <c r="G7" s="589">
        <v>0.34599999999999997</v>
      </c>
      <c r="H7" s="31">
        <v>0.35499999999999998</v>
      </c>
      <c r="I7" s="590">
        <v>0.35215999999999997</v>
      </c>
      <c r="J7" s="589">
        <v>0.35499999999999998</v>
      </c>
      <c r="K7" s="589">
        <v>0.36299999999999999</v>
      </c>
      <c r="L7" s="591"/>
      <c r="M7" s="592" t="s">
        <v>20</v>
      </c>
      <c r="N7" s="330" t="s">
        <v>21</v>
      </c>
      <c r="O7" s="330" t="s">
        <v>21</v>
      </c>
      <c r="P7" s="593" t="s">
        <v>21</v>
      </c>
      <c r="Q7" s="595"/>
      <c r="S7" s="92"/>
      <c r="T7" s="35"/>
      <c r="V7" s="35"/>
      <c r="W7" s="38"/>
    </row>
    <row r="8" spans="1:23" ht="14" thickBot="1" x14ac:dyDescent="0.2">
      <c r="B8" s="93" t="s">
        <v>349</v>
      </c>
      <c r="C8" s="94" t="s">
        <v>19</v>
      </c>
      <c r="D8" s="94" t="s">
        <v>19</v>
      </c>
      <c r="E8" s="414">
        <v>1.5</v>
      </c>
      <c r="F8" s="414">
        <v>1.5</v>
      </c>
      <c r="G8" s="596">
        <v>1.5</v>
      </c>
      <c r="H8" s="414">
        <v>1.5</v>
      </c>
      <c r="I8" s="597">
        <v>1.5</v>
      </c>
      <c r="J8" s="596">
        <v>1.5</v>
      </c>
      <c r="K8" s="596">
        <v>2.4500000000000002</v>
      </c>
      <c r="L8" s="598"/>
      <c r="M8" s="599" t="s">
        <v>20</v>
      </c>
      <c r="N8" s="336" t="s">
        <v>21</v>
      </c>
      <c r="O8" s="336" t="s">
        <v>21</v>
      </c>
      <c r="P8" s="600" t="s">
        <v>21</v>
      </c>
      <c r="Q8" s="594"/>
      <c r="S8" s="92"/>
      <c r="T8" s="35"/>
      <c r="V8" s="35"/>
      <c r="W8" s="38"/>
    </row>
    <row r="9" spans="1:23" ht="14" thickBot="1" x14ac:dyDescent="0.2">
      <c r="B9" s="125" t="s">
        <v>36</v>
      </c>
      <c r="C9" s="126"/>
      <c r="D9" s="126"/>
      <c r="E9" s="601"/>
      <c r="F9" s="602"/>
      <c r="G9" s="601"/>
      <c r="H9" s="602"/>
      <c r="I9" s="603"/>
      <c r="J9" s="601"/>
      <c r="K9" s="601"/>
      <c r="L9" s="254"/>
      <c r="M9" s="601"/>
      <c r="N9" s="601"/>
      <c r="O9" s="601"/>
      <c r="P9" s="604"/>
      <c r="Q9" s="564"/>
      <c r="S9" s="92"/>
      <c r="T9" s="35"/>
      <c r="V9" s="35"/>
      <c r="W9" s="38"/>
    </row>
    <row r="10" spans="1:23" x14ac:dyDescent="0.15">
      <c r="B10" s="418" t="s">
        <v>350</v>
      </c>
      <c r="C10" s="605">
        <v>8103</v>
      </c>
      <c r="D10" s="605">
        <v>8103</v>
      </c>
      <c r="E10" s="130" t="s">
        <v>19</v>
      </c>
      <c r="F10" s="285" t="s">
        <v>19</v>
      </c>
      <c r="G10" s="508"/>
      <c r="H10" s="285"/>
      <c r="I10" s="606"/>
      <c r="J10" s="323"/>
      <c r="K10" s="323"/>
      <c r="L10" s="524"/>
      <c r="M10" s="371" t="s">
        <v>20</v>
      </c>
      <c r="N10" s="371" t="s">
        <v>21</v>
      </c>
      <c r="O10" s="371" t="s">
        <v>21</v>
      </c>
      <c r="P10" s="525" t="s">
        <v>21</v>
      </c>
      <c r="Q10" s="594"/>
      <c r="S10" s="92"/>
      <c r="T10" s="35"/>
      <c r="V10" s="35"/>
      <c r="W10" s="38"/>
    </row>
    <row r="11" spans="1:23" x14ac:dyDescent="0.15">
      <c r="B11" s="424" t="s">
        <v>351</v>
      </c>
      <c r="C11" s="609">
        <v>7230</v>
      </c>
      <c r="D11" s="609">
        <v>7231</v>
      </c>
      <c r="E11" s="199">
        <v>15</v>
      </c>
      <c r="F11" s="212">
        <v>16</v>
      </c>
      <c r="G11" s="213"/>
      <c r="H11" s="212">
        <v>16</v>
      </c>
      <c r="I11" s="607">
        <v>16</v>
      </c>
      <c r="J11" s="200">
        <v>16</v>
      </c>
      <c r="K11" s="200">
        <v>17</v>
      </c>
      <c r="L11" s="530"/>
      <c r="M11" s="372" t="s">
        <v>20</v>
      </c>
      <c r="N11" s="372" t="s">
        <v>20</v>
      </c>
      <c r="O11" s="372" t="s">
        <v>20</v>
      </c>
      <c r="P11" s="531" t="s">
        <v>20</v>
      </c>
      <c r="Q11" s="594"/>
      <c r="S11" s="92"/>
      <c r="T11" s="35"/>
      <c r="V11" s="35"/>
      <c r="W11" s="38"/>
    </row>
    <row r="12" spans="1:23" x14ac:dyDescent="0.15">
      <c r="B12" s="424" t="s">
        <v>352</v>
      </c>
      <c r="C12" s="609">
        <v>7230</v>
      </c>
      <c r="D12" s="609">
        <v>7232</v>
      </c>
      <c r="E12" s="199">
        <v>15</v>
      </c>
      <c r="F12" s="212">
        <v>16</v>
      </c>
      <c r="G12" s="213"/>
      <c r="H12" s="212">
        <v>16</v>
      </c>
      <c r="I12" s="607">
        <v>16</v>
      </c>
      <c r="J12" s="200">
        <v>16</v>
      </c>
      <c r="K12" s="200">
        <v>17</v>
      </c>
      <c r="L12" s="530"/>
      <c r="M12" s="372" t="s">
        <v>20</v>
      </c>
      <c r="N12" s="372" t="s">
        <v>20</v>
      </c>
      <c r="O12" s="372" t="s">
        <v>20</v>
      </c>
      <c r="P12" s="531" t="s">
        <v>20</v>
      </c>
      <c r="Q12" s="594"/>
      <c r="S12" s="92"/>
      <c r="T12" s="35"/>
      <c r="V12" s="35"/>
      <c r="W12" s="38"/>
    </row>
    <row r="13" spans="1:23" x14ac:dyDescent="0.15">
      <c r="B13" s="424" t="s">
        <v>353</v>
      </c>
      <c r="C13" s="609">
        <v>7230</v>
      </c>
      <c r="D13" s="609">
        <v>7233</v>
      </c>
      <c r="E13" s="199">
        <v>15</v>
      </c>
      <c r="F13" s="212">
        <v>16</v>
      </c>
      <c r="G13" s="213"/>
      <c r="H13" s="212">
        <v>16</v>
      </c>
      <c r="I13" s="607">
        <v>16</v>
      </c>
      <c r="J13" s="200">
        <v>16</v>
      </c>
      <c r="K13" s="200">
        <v>17</v>
      </c>
      <c r="L13" s="530"/>
      <c r="M13" s="372" t="s">
        <v>20</v>
      </c>
      <c r="N13" s="372" t="s">
        <v>20</v>
      </c>
      <c r="O13" s="372" t="s">
        <v>20</v>
      </c>
      <c r="P13" s="531" t="s">
        <v>20</v>
      </c>
      <c r="Q13" s="594"/>
      <c r="S13" s="92"/>
      <c r="T13" s="35"/>
      <c r="V13" s="35"/>
      <c r="W13" s="38"/>
    </row>
    <row r="14" spans="1:23" x14ac:dyDescent="0.15">
      <c r="B14" s="424" t="s">
        <v>354</v>
      </c>
      <c r="C14" s="609">
        <v>7230</v>
      </c>
      <c r="D14" s="609">
        <v>7234</v>
      </c>
      <c r="E14" s="199">
        <v>15</v>
      </c>
      <c r="F14" s="212">
        <v>16</v>
      </c>
      <c r="G14" s="213"/>
      <c r="H14" s="212">
        <v>16</v>
      </c>
      <c r="I14" s="607">
        <v>16</v>
      </c>
      <c r="J14" s="200">
        <v>16</v>
      </c>
      <c r="K14" s="200">
        <v>17</v>
      </c>
      <c r="L14" s="530"/>
      <c r="M14" s="372" t="s">
        <v>20</v>
      </c>
      <c r="N14" s="372" t="s">
        <v>20</v>
      </c>
      <c r="O14" s="372" t="s">
        <v>20</v>
      </c>
      <c r="P14" s="531" t="s">
        <v>20</v>
      </c>
      <c r="Q14" s="594"/>
      <c r="S14" s="92"/>
      <c r="T14" s="35"/>
      <c r="V14" s="35"/>
      <c r="W14" s="38"/>
    </row>
    <row r="15" spans="1:23" x14ac:dyDescent="0.15">
      <c r="B15" s="424" t="s">
        <v>329</v>
      </c>
      <c r="C15" s="609">
        <v>7240</v>
      </c>
      <c r="D15" s="609">
        <v>7241</v>
      </c>
      <c r="E15" s="199">
        <v>25</v>
      </c>
      <c r="F15" s="212">
        <v>26</v>
      </c>
      <c r="G15" s="213"/>
      <c r="H15" s="212">
        <v>27</v>
      </c>
      <c r="I15" s="607">
        <v>27</v>
      </c>
      <c r="J15" s="200">
        <v>27</v>
      </c>
      <c r="K15" s="200">
        <v>28</v>
      </c>
      <c r="L15" s="530"/>
      <c r="M15" s="372" t="s">
        <v>20</v>
      </c>
      <c r="N15" s="372" t="s">
        <v>20</v>
      </c>
      <c r="O15" s="372" t="s">
        <v>20</v>
      </c>
      <c r="P15" s="531" t="s">
        <v>20</v>
      </c>
      <c r="Q15" s="594"/>
      <c r="S15" s="92"/>
      <c r="T15" s="35"/>
      <c r="V15" s="35"/>
      <c r="W15" s="38"/>
    </row>
    <row r="16" spans="1:23" x14ac:dyDescent="0.15">
      <c r="B16" s="424" t="s">
        <v>330</v>
      </c>
      <c r="C16" s="609">
        <v>7240</v>
      </c>
      <c r="D16" s="609">
        <v>7242</v>
      </c>
      <c r="E16" s="199">
        <v>25</v>
      </c>
      <c r="F16" s="212">
        <v>26</v>
      </c>
      <c r="G16" s="213"/>
      <c r="H16" s="212">
        <v>27</v>
      </c>
      <c r="I16" s="607">
        <v>27</v>
      </c>
      <c r="J16" s="200">
        <v>27</v>
      </c>
      <c r="K16" s="200">
        <v>28</v>
      </c>
      <c r="L16" s="530"/>
      <c r="M16" s="372" t="s">
        <v>20</v>
      </c>
      <c r="N16" s="372" t="s">
        <v>20</v>
      </c>
      <c r="O16" s="372" t="s">
        <v>20</v>
      </c>
      <c r="P16" s="531" t="s">
        <v>20</v>
      </c>
      <c r="Q16" s="594"/>
      <c r="S16" s="92"/>
      <c r="T16" s="35"/>
      <c r="V16" s="35"/>
      <c r="W16" s="38"/>
    </row>
    <row r="17" spans="2:23" x14ac:dyDescent="0.15">
      <c r="B17" s="424" t="s">
        <v>331</v>
      </c>
      <c r="C17" s="609">
        <v>7240</v>
      </c>
      <c r="D17" s="609">
        <v>7243</v>
      </c>
      <c r="E17" s="199">
        <v>25</v>
      </c>
      <c r="F17" s="212">
        <v>26</v>
      </c>
      <c r="G17" s="213"/>
      <c r="H17" s="212">
        <v>27</v>
      </c>
      <c r="I17" s="607">
        <v>27</v>
      </c>
      <c r="J17" s="200">
        <v>27</v>
      </c>
      <c r="K17" s="200">
        <v>28</v>
      </c>
      <c r="L17" s="530"/>
      <c r="M17" s="372" t="s">
        <v>20</v>
      </c>
      <c r="N17" s="372" t="s">
        <v>20</v>
      </c>
      <c r="O17" s="372" t="s">
        <v>20</v>
      </c>
      <c r="P17" s="531" t="s">
        <v>20</v>
      </c>
      <c r="Q17" s="594"/>
      <c r="S17" s="92"/>
      <c r="T17" s="35"/>
      <c r="V17" s="35"/>
      <c r="W17" s="38"/>
    </row>
    <row r="18" spans="2:23" x14ac:dyDescent="0.15">
      <c r="B18" s="424" t="s">
        <v>332</v>
      </c>
      <c r="C18" s="609">
        <v>7240</v>
      </c>
      <c r="D18" s="609">
        <v>7244</v>
      </c>
      <c r="E18" s="199">
        <v>25</v>
      </c>
      <c r="F18" s="212">
        <v>26</v>
      </c>
      <c r="G18" s="213"/>
      <c r="H18" s="212">
        <v>27</v>
      </c>
      <c r="I18" s="607">
        <v>27</v>
      </c>
      <c r="J18" s="200">
        <v>27</v>
      </c>
      <c r="K18" s="200">
        <v>28</v>
      </c>
      <c r="L18" s="530"/>
      <c r="M18" s="372" t="s">
        <v>20</v>
      </c>
      <c r="N18" s="372" t="s">
        <v>20</v>
      </c>
      <c r="O18" s="372" t="s">
        <v>20</v>
      </c>
      <c r="P18" s="531" t="s">
        <v>20</v>
      </c>
      <c r="Q18" s="594"/>
      <c r="S18" s="92"/>
      <c r="T18" s="35"/>
      <c r="V18" s="35"/>
      <c r="W18" s="38"/>
    </row>
    <row r="19" spans="2:23" x14ac:dyDescent="0.15">
      <c r="B19" s="332" t="s">
        <v>355</v>
      </c>
      <c r="C19" s="227">
        <v>2870</v>
      </c>
      <c r="D19" s="227">
        <v>2870</v>
      </c>
      <c r="E19" s="198">
        <v>133.5</v>
      </c>
      <c r="F19" s="198">
        <v>131.72</v>
      </c>
      <c r="G19" s="200">
        <v>129.54</v>
      </c>
      <c r="H19" s="198">
        <v>129.54</v>
      </c>
      <c r="I19" s="607">
        <v>126.49</v>
      </c>
      <c r="J19" s="200">
        <v>126.49</v>
      </c>
      <c r="K19" s="200">
        <v>129.16999999999999</v>
      </c>
      <c r="L19" s="530"/>
      <c r="M19" s="372" t="s">
        <v>20</v>
      </c>
      <c r="N19" s="372" t="s">
        <v>20</v>
      </c>
      <c r="O19" s="372" t="s">
        <v>20</v>
      </c>
      <c r="P19" s="531" t="s">
        <v>20</v>
      </c>
      <c r="Q19" s="594"/>
      <c r="S19" s="92"/>
      <c r="T19" s="35"/>
      <c r="V19" s="35"/>
      <c r="W19" s="38"/>
    </row>
    <row r="20" spans="2:23" x14ac:dyDescent="0.15">
      <c r="B20" s="332" t="s">
        <v>356</v>
      </c>
      <c r="C20" s="227">
        <v>2870</v>
      </c>
      <c r="D20" s="227">
        <v>2871</v>
      </c>
      <c r="E20" s="198">
        <v>112.5</v>
      </c>
      <c r="F20" s="198">
        <v>117.32</v>
      </c>
      <c r="G20" s="200">
        <v>122.14</v>
      </c>
      <c r="H20" s="198">
        <v>122.14</v>
      </c>
      <c r="I20" s="607">
        <v>126.49</v>
      </c>
      <c r="J20" s="200">
        <v>126.49</v>
      </c>
      <c r="K20" s="200">
        <v>129.16999999999999</v>
      </c>
      <c r="L20" s="530"/>
      <c r="M20" s="372" t="s">
        <v>20</v>
      </c>
      <c r="N20" s="372" t="s">
        <v>20</v>
      </c>
      <c r="O20" s="372" t="s">
        <v>20</v>
      </c>
      <c r="P20" s="531" t="s">
        <v>20</v>
      </c>
      <c r="Q20" s="594"/>
      <c r="S20" s="92"/>
      <c r="T20" s="35"/>
      <c r="V20" s="35"/>
      <c r="W20" s="38"/>
    </row>
    <row r="21" spans="2:23" x14ac:dyDescent="0.15">
      <c r="B21" s="332" t="s">
        <v>357</v>
      </c>
      <c r="C21" s="227">
        <v>2870</v>
      </c>
      <c r="D21" s="227">
        <v>2872</v>
      </c>
      <c r="E21" s="198">
        <v>112.5</v>
      </c>
      <c r="F21" s="198">
        <v>117.32</v>
      </c>
      <c r="G21" s="200">
        <v>122.14</v>
      </c>
      <c r="H21" s="198">
        <v>122.14</v>
      </c>
      <c r="I21" s="607">
        <v>126.49</v>
      </c>
      <c r="J21" s="200">
        <v>126.49</v>
      </c>
      <c r="K21" s="200">
        <v>129.16999999999999</v>
      </c>
      <c r="L21" s="530"/>
      <c r="M21" s="372" t="s">
        <v>20</v>
      </c>
      <c r="N21" s="372" t="s">
        <v>20</v>
      </c>
      <c r="O21" s="372" t="s">
        <v>20</v>
      </c>
      <c r="P21" s="531" t="s">
        <v>20</v>
      </c>
      <c r="Q21" s="594"/>
      <c r="S21" s="92"/>
      <c r="T21" s="35"/>
      <c r="V21" s="35"/>
      <c r="W21" s="38"/>
    </row>
    <row r="22" spans="2:23" x14ac:dyDescent="0.15">
      <c r="B22" s="332" t="s">
        <v>358</v>
      </c>
      <c r="C22" s="227">
        <v>2870</v>
      </c>
      <c r="D22" s="227">
        <v>2873</v>
      </c>
      <c r="E22" s="198">
        <v>133.5</v>
      </c>
      <c r="F22" s="198">
        <v>131.72</v>
      </c>
      <c r="G22" s="200">
        <v>129.54</v>
      </c>
      <c r="H22" s="198">
        <v>129.54</v>
      </c>
      <c r="I22" s="607">
        <v>126.49</v>
      </c>
      <c r="J22" s="200">
        <v>126.49</v>
      </c>
      <c r="K22" s="200">
        <v>129.16999999999999</v>
      </c>
      <c r="L22" s="530"/>
      <c r="M22" s="372" t="s">
        <v>20</v>
      </c>
      <c r="N22" s="372" t="s">
        <v>20</v>
      </c>
      <c r="O22" s="372" t="s">
        <v>20</v>
      </c>
      <c r="P22" s="531" t="s">
        <v>20</v>
      </c>
      <c r="Q22" s="594"/>
      <c r="S22" s="92"/>
      <c r="T22" s="35"/>
      <c r="V22" s="35"/>
      <c r="W22" s="38"/>
    </row>
    <row r="23" spans="2:23" x14ac:dyDescent="0.15">
      <c r="B23" s="332" t="s">
        <v>359</v>
      </c>
      <c r="C23" s="227">
        <v>2870</v>
      </c>
      <c r="D23" s="227">
        <v>2874</v>
      </c>
      <c r="E23" s="198">
        <v>133.5</v>
      </c>
      <c r="F23" s="198">
        <v>131.72</v>
      </c>
      <c r="G23" s="200">
        <v>129.54</v>
      </c>
      <c r="H23" s="198">
        <v>129.54</v>
      </c>
      <c r="I23" s="607">
        <v>126.49</v>
      </c>
      <c r="J23" s="200">
        <v>126.49</v>
      </c>
      <c r="K23" s="200">
        <v>129.16999999999999</v>
      </c>
      <c r="L23" s="530"/>
      <c r="M23" s="372" t="s">
        <v>20</v>
      </c>
      <c r="N23" s="372" t="s">
        <v>20</v>
      </c>
      <c r="O23" s="372" t="s">
        <v>20</v>
      </c>
      <c r="P23" s="531" t="s">
        <v>20</v>
      </c>
      <c r="Q23" s="594"/>
      <c r="S23" s="92"/>
      <c r="T23" s="35"/>
      <c r="V23" s="35"/>
      <c r="W23" s="38"/>
    </row>
    <row r="24" spans="2:23" x14ac:dyDescent="0.15">
      <c r="B24" s="608" t="s">
        <v>360</v>
      </c>
      <c r="C24" s="609">
        <v>2450</v>
      </c>
      <c r="D24" s="609">
        <v>2450</v>
      </c>
      <c r="E24" s="198">
        <v>170</v>
      </c>
      <c r="F24" s="198">
        <v>164.66</v>
      </c>
      <c r="G24" s="200">
        <v>158.63</v>
      </c>
      <c r="H24" s="198">
        <v>158.63</v>
      </c>
      <c r="I24" s="607">
        <v>151.35</v>
      </c>
      <c r="J24" s="200">
        <v>151.35</v>
      </c>
      <c r="K24" s="200">
        <v>154.56</v>
      </c>
      <c r="L24" s="530"/>
      <c r="M24" s="372" t="s">
        <v>20</v>
      </c>
      <c r="N24" s="372" t="s">
        <v>20</v>
      </c>
      <c r="O24" s="372" t="s">
        <v>20</v>
      </c>
      <c r="P24" s="531" t="s">
        <v>20</v>
      </c>
      <c r="Q24" s="594"/>
      <c r="S24" s="92"/>
      <c r="T24" s="35"/>
      <c r="V24" s="35"/>
      <c r="W24" s="38"/>
    </row>
    <row r="25" spans="2:23" x14ac:dyDescent="0.15">
      <c r="B25" s="332" t="s">
        <v>361</v>
      </c>
      <c r="C25" s="227">
        <v>2450</v>
      </c>
      <c r="D25" s="227">
        <v>2451</v>
      </c>
      <c r="E25" s="198">
        <v>131.75</v>
      </c>
      <c r="F25" s="198">
        <v>138.41</v>
      </c>
      <c r="G25" s="200">
        <v>145.13999999999999</v>
      </c>
      <c r="H25" s="198">
        <v>145.13999999999999</v>
      </c>
      <c r="I25" s="607">
        <v>151.35</v>
      </c>
      <c r="J25" s="200">
        <v>151.35</v>
      </c>
      <c r="K25" s="200">
        <v>154.56</v>
      </c>
      <c r="L25" s="530"/>
      <c r="M25" s="372" t="s">
        <v>20</v>
      </c>
      <c r="N25" s="372" t="s">
        <v>20</v>
      </c>
      <c r="O25" s="372" t="s">
        <v>20</v>
      </c>
      <c r="P25" s="531" t="s">
        <v>20</v>
      </c>
      <c r="Q25" s="594"/>
      <c r="S25" s="92"/>
      <c r="T25" s="35"/>
      <c r="V25" s="35"/>
      <c r="W25" s="38"/>
    </row>
    <row r="26" spans="2:23" x14ac:dyDescent="0.15">
      <c r="B26" s="332" t="s">
        <v>362</v>
      </c>
      <c r="C26" s="227">
        <v>2450</v>
      </c>
      <c r="D26" s="227">
        <v>2452</v>
      </c>
      <c r="E26" s="198">
        <v>131.75</v>
      </c>
      <c r="F26" s="198">
        <v>138.41</v>
      </c>
      <c r="G26" s="200">
        <v>145.13999999999999</v>
      </c>
      <c r="H26" s="198">
        <v>145.13999999999999</v>
      </c>
      <c r="I26" s="607">
        <v>151.35</v>
      </c>
      <c r="J26" s="200">
        <v>151.35</v>
      </c>
      <c r="K26" s="200">
        <v>154.56</v>
      </c>
      <c r="L26" s="530"/>
      <c r="M26" s="372" t="s">
        <v>20</v>
      </c>
      <c r="N26" s="372" t="s">
        <v>20</v>
      </c>
      <c r="O26" s="372" t="s">
        <v>20</v>
      </c>
      <c r="P26" s="531" t="s">
        <v>20</v>
      </c>
      <c r="Q26" s="594"/>
      <c r="S26" s="92"/>
      <c r="T26" s="35"/>
      <c r="V26" s="35"/>
      <c r="W26" s="38"/>
    </row>
    <row r="27" spans="2:23" x14ac:dyDescent="0.15">
      <c r="B27" s="332" t="s">
        <v>363</v>
      </c>
      <c r="C27" s="227">
        <v>2450</v>
      </c>
      <c r="D27" s="227">
        <v>2453</v>
      </c>
      <c r="E27" s="198">
        <v>170</v>
      </c>
      <c r="F27" s="198">
        <v>164.66</v>
      </c>
      <c r="G27" s="200">
        <v>158.63</v>
      </c>
      <c r="H27" s="198">
        <v>158.63</v>
      </c>
      <c r="I27" s="607">
        <v>151.35</v>
      </c>
      <c r="J27" s="200">
        <v>151.35</v>
      </c>
      <c r="K27" s="200">
        <v>154.56</v>
      </c>
      <c r="L27" s="530"/>
      <c r="M27" s="372" t="s">
        <v>20</v>
      </c>
      <c r="N27" s="372" t="s">
        <v>20</v>
      </c>
      <c r="O27" s="372" t="s">
        <v>20</v>
      </c>
      <c r="P27" s="531" t="s">
        <v>20</v>
      </c>
      <c r="Q27" s="594"/>
      <c r="S27" s="92"/>
      <c r="T27" s="35"/>
      <c r="V27" s="35"/>
      <c r="W27" s="38"/>
    </row>
    <row r="28" spans="2:23" x14ac:dyDescent="0.15">
      <c r="B28" s="332" t="s">
        <v>364</v>
      </c>
      <c r="C28" s="227">
        <v>2450</v>
      </c>
      <c r="D28" s="227">
        <v>2454</v>
      </c>
      <c r="E28" s="198">
        <v>170</v>
      </c>
      <c r="F28" s="198">
        <v>164.66</v>
      </c>
      <c r="G28" s="200">
        <v>158.63</v>
      </c>
      <c r="H28" s="198">
        <v>158.63</v>
      </c>
      <c r="I28" s="607">
        <v>151.35</v>
      </c>
      <c r="J28" s="200">
        <v>151.35</v>
      </c>
      <c r="K28" s="200">
        <v>154.56</v>
      </c>
      <c r="L28" s="530"/>
      <c r="M28" s="372" t="s">
        <v>20</v>
      </c>
      <c r="N28" s="372" t="s">
        <v>20</v>
      </c>
      <c r="O28" s="372" t="s">
        <v>20</v>
      </c>
      <c r="P28" s="531" t="s">
        <v>20</v>
      </c>
      <c r="Q28" s="594"/>
      <c r="S28" s="92"/>
      <c r="T28" s="35"/>
      <c r="V28" s="35"/>
      <c r="W28" s="38"/>
    </row>
    <row r="29" spans="2:23" x14ac:dyDescent="0.15">
      <c r="B29" s="86" t="s">
        <v>365</v>
      </c>
      <c r="C29" s="227">
        <v>7250</v>
      </c>
      <c r="D29" s="227">
        <v>7251</v>
      </c>
      <c r="E29" s="199">
        <v>50</v>
      </c>
      <c r="F29" s="198">
        <v>53</v>
      </c>
      <c r="G29" s="200"/>
      <c r="H29" s="198">
        <v>54</v>
      </c>
      <c r="I29" s="607">
        <v>54</v>
      </c>
      <c r="J29" s="200">
        <v>54</v>
      </c>
      <c r="K29" s="200">
        <v>55</v>
      </c>
      <c r="L29" s="530"/>
      <c r="M29" s="372" t="s">
        <v>20</v>
      </c>
      <c r="N29" s="372" t="s">
        <v>20</v>
      </c>
      <c r="O29" s="372" t="s">
        <v>20</v>
      </c>
      <c r="P29" s="531" t="s">
        <v>20</v>
      </c>
      <c r="Q29" s="594"/>
      <c r="S29" s="92"/>
      <c r="T29" s="35"/>
      <c r="V29" s="35"/>
      <c r="W29" s="38"/>
    </row>
    <row r="30" spans="2:23" x14ac:dyDescent="0.15">
      <c r="B30" s="86" t="s">
        <v>366</v>
      </c>
      <c r="C30" s="227">
        <v>7250</v>
      </c>
      <c r="D30" s="227">
        <v>7252</v>
      </c>
      <c r="E30" s="199">
        <v>50</v>
      </c>
      <c r="F30" s="198">
        <v>53</v>
      </c>
      <c r="G30" s="200"/>
      <c r="H30" s="198">
        <v>54</v>
      </c>
      <c r="I30" s="607">
        <v>54</v>
      </c>
      <c r="J30" s="200">
        <v>54</v>
      </c>
      <c r="K30" s="200">
        <v>55</v>
      </c>
      <c r="L30" s="530"/>
      <c r="M30" s="372" t="s">
        <v>20</v>
      </c>
      <c r="N30" s="372" t="s">
        <v>20</v>
      </c>
      <c r="O30" s="372" t="s">
        <v>20</v>
      </c>
      <c r="P30" s="531" t="s">
        <v>20</v>
      </c>
      <c r="Q30" s="594"/>
      <c r="S30" s="92"/>
      <c r="T30" s="35"/>
      <c r="V30" s="35"/>
      <c r="W30" s="38"/>
    </row>
    <row r="31" spans="2:23" x14ac:dyDescent="0.15">
      <c r="B31" s="86" t="s">
        <v>367</v>
      </c>
      <c r="C31" s="227">
        <v>7250</v>
      </c>
      <c r="D31" s="227">
        <v>7253</v>
      </c>
      <c r="E31" s="199">
        <v>50</v>
      </c>
      <c r="F31" s="198">
        <v>53</v>
      </c>
      <c r="G31" s="200"/>
      <c r="H31" s="198">
        <v>54</v>
      </c>
      <c r="I31" s="607">
        <v>54</v>
      </c>
      <c r="J31" s="200">
        <v>54</v>
      </c>
      <c r="K31" s="200">
        <v>55</v>
      </c>
      <c r="L31" s="530"/>
      <c r="M31" s="372" t="s">
        <v>20</v>
      </c>
      <c r="N31" s="372" t="s">
        <v>20</v>
      </c>
      <c r="O31" s="372" t="s">
        <v>20</v>
      </c>
      <c r="P31" s="531" t="s">
        <v>20</v>
      </c>
      <c r="Q31" s="594"/>
      <c r="S31" s="92"/>
      <c r="T31" s="35"/>
      <c r="V31" s="35"/>
      <c r="W31" s="38"/>
    </row>
    <row r="32" spans="2:23" x14ac:dyDescent="0.15">
      <c r="B32" s="86" t="s">
        <v>368</v>
      </c>
      <c r="C32" s="227">
        <v>7250</v>
      </c>
      <c r="D32" s="227">
        <v>7254</v>
      </c>
      <c r="E32" s="199">
        <v>50</v>
      </c>
      <c r="F32" s="198">
        <v>53</v>
      </c>
      <c r="G32" s="200"/>
      <c r="H32" s="198">
        <v>54</v>
      </c>
      <c r="I32" s="607">
        <v>54</v>
      </c>
      <c r="J32" s="200">
        <v>54</v>
      </c>
      <c r="K32" s="200">
        <v>55</v>
      </c>
      <c r="L32" s="530"/>
      <c r="M32" s="372" t="s">
        <v>20</v>
      </c>
      <c r="N32" s="372" t="s">
        <v>20</v>
      </c>
      <c r="O32" s="372" t="s">
        <v>20</v>
      </c>
      <c r="P32" s="531" t="s">
        <v>20</v>
      </c>
      <c r="Q32" s="594"/>
      <c r="S32" s="92"/>
      <c r="T32" s="35"/>
      <c r="V32" s="35"/>
      <c r="W32" s="38"/>
    </row>
    <row r="33" spans="2:23" x14ac:dyDescent="0.15">
      <c r="B33" s="86" t="s">
        <v>333</v>
      </c>
      <c r="C33" s="227">
        <v>7260</v>
      </c>
      <c r="D33" s="227">
        <v>7261</v>
      </c>
      <c r="E33" s="199">
        <v>75</v>
      </c>
      <c r="F33" s="198">
        <v>79</v>
      </c>
      <c r="G33" s="200"/>
      <c r="H33" s="198">
        <v>81</v>
      </c>
      <c r="I33" s="607">
        <v>81</v>
      </c>
      <c r="J33" s="200">
        <v>81</v>
      </c>
      <c r="K33" s="200">
        <v>83</v>
      </c>
      <c r="L33" s="530"/>
      <c r="M33" s="372" t="s">
        <v>20</v>
      </c>
      <c r="N33" s="372" t="s">
        <v>20</v>
      </c>
      <c r="O33" s="372" t="s">
        <v>20</v>
      </c>
      <c r="P33" s="531" t="s">
        <v>20</v>
      </c>
      <c r="Q33" s="594"/>
      <c r="S33" s="92"/>
      <c r="T33" s="35"/>
      <c r="V33" s="35"/>
      <c r="W33" s="38"/>
    </row>
    <row r="34" spans="2:23" x14ac:dyDescent="0.15">
      <c r="B34" s="86" t="s">
        <v>334</v>
      </c>
      <c r="C34" s="227">
        <v>7260</v>
      </c>
      <c r="D34" s="227">
        <v>7262</v>
      </c>
      <c r="E34" s="199">
        <v>75</v>
      </c>
      <c r="F34" s="198">
        <v>79</v>
      </c>
      <c r="G34" s="200"/>
      <c r="H34" s="198">
        <v>81</v>
      </c>
      <c r="I34" s="607">
        <v>81</v>
      </c>
      <c r="J34" s="200">
        <v>81</v>
      </c>
      <c r="K34" s="200">
        <v>83</v>
      </c>
      <c r="L34" s="530"/>
      <c r="M34" s="372" t="s">
        <v>20</v>
      </c>
      <c r="N34" s="372" t="s">
        <v>20</v>
      </c>
      <c r="O34" s="372" t="s">
        <v>20</v>
      </c>
      <c r="P34" s="531" t="s">
        <v>20</v>
      </c>
      <c r="Q34" s="594"/>
      <c r="S34" s="92"/>
      <c r="T34" s="35"/>
      <c r="V34" s="35"/>
      <c r="W34" s="38"/>
    </row>
    <row r="35" spans="2:23" x14ac:dyDescent="0.15">
      <c r="B35" s="86" t="s">
        <v>335</v>
      </c>
      <c r="C35" s="227">
        <v>7260</v>
      </c>
      <c r="D35" s="227">
        <v>7263</v>
      </c>
      <c r="E35" s="199">
        <v>75</v>
      </c>
      <c r="F35" s="198">
        <v>79</v>
      </c>
      <c r="G35" s="200"/>
      <c r="H35" s="198">
        <v>81</v>
      </c>
      <c r="I35" s="607">
        <v>81</v>
      </c>
      <c r="J35" s="200">
        <v>81</v>
      </c>
      <c r="K35" s="200">
        <v>83</v>
      </c>
      <c r="L35" s="530"/>
      <c r="M35" s="372" t="s">
        <v>20</v>
      </c>
      <c r="N35" s="372" t="s">
        <v>20</v>
      </c>
      <c r="O35" s="372" t="s">
        <v>20</v>
      </c>
      <c r="P35" s="531" t="s">
        <v>20</v>
      </c>
      <c r="Q35" s="594"/>
      <c r="S35" s="92"/>
      <c r="T35" s="35"/>
      <c r="V35" s="35"/>
      <c r="W35" s="38"/>
    </row>
    <row r="36" spans="2:23" ht="14" thickBot="1" x14ac:dyDescent="0.2">
      <c r="B36" s="93" t="s">
        <v>336</v>
      </c>
      <c r="C36" s="242">
        <v>7260</v>
      </c>
      <c r="D36" s="242">
        <v>7264</v>
      </c>
      <c r="E36" s="135">
        <v>75</v>
      </c>
      <c r="F36" s="65">
        <v>79</v>
      </c>
      <c r="G36" s="67"/>
      <c r="H36" s="65">
        <v>81</v>
      </c>
      <c r="I36" s="610">
        <v>81</v>
      </c>
      <c r="J36" s="67">
        <v>81</v>
      </c>
      <c r="K36" s="67">
        <v>83</v>
      </c>
      <c r="L36" s="538"/>
      <c r="M36" s="373" t="s">
        <v>20</v>
      </c>
      <c r="N36" s="373" t="s">
        <v>20</v>
      </c>
      <c r="O36" s="373" t="s">
        <v>20</v>
      </c>
      <c r="P36" s="539" t="s">
        <v>20</v>
      </c>
      <c r="Q36" s="594"/>
      <c r="S36" s="92"/>
      <c r="T36" s="35"/>
      <c r="V36" s="35"/>
      <c r="W36" s="38"/>
    </row>
    <row r="37" spans="2:23" ht="14" thickBot="1" x14ac:dyDescent="0.2">
      <c r="B37" s="125" t="s">
        <v>48</v>
      </c>
      <c r="C37" s="126"/>
      <c r="D37" s="126"/>
      <c r="E37" s="601"/>
      <c r="F37" s="602"/>
      <c r="G37" s="601"/>
      <c r="H37" s="602"/>
      <c r="I37" s="603"/>
      <c r="J37" s="601"/>
      <c r="K37" s="601"/>
      <c r="L37" s="601"/>
      <c r="M37" s="601"/>
      <c r="N37" s="601"/>
      <c r="O37" s="601"/>
      <c r="P37" s="604"/>
      <c r="Q37" s="564"/>
      <c r="S37" s="92"/>
      <c r="T37" s="35"/>
      <c r="V37" s="35"/>
      <c r="W37" s="38"/>
    </row>
    <row r="38" spans="2:23" x14ac:dyDescent="0.15">
      <c r="B38" s="367" t="s">
        <v>355</v>
      </c>
      <c r="C38" s="284">
        <v>2875</v>
      </c>
      <c r="D38" s="284">
        <v>2875</v>
      </c>
      <c r="E38" s="77">
        <v>360.23</v>
      </c>
      <c r="F38" s="77">
        <v>355.5</v>
      </c>
      <c r="G38" s="132">
        <v>349.69</v>
      </c>
      <c r="H38" s="77">
        <v>349.69</v>
      </c>
      <c r="I38" s="611">
        <v>341.51</v>
      </c>
      <c r="J38" s="132">
        <v>341.51</v>
      </c>
      <c r="K38" s="612">
        <v>348.75</v>
      </c>
      <c r="L38" s="524"/>
      <c r="M38" s="325" t="s">
        <v>20</v>
      </c>
      <c r="N38" s="325" t="s">
        <v>20</v>
      </c>
      <c r="O38" s="325" t="s">
        <v>20</v>
      </c>
      <c r="P38" s="613" t="s">
        <v>20</v>
      </c>
      <c r="Q38" s="594"/>
      <c r="S38" s="92"/>
      <c r="T38" s="35"/>
      <c r="V38" s="35"/>
      <c r="W38" s="38"/>
    </row>
    <row r="39" spans="2:23" x14ac:dyDescent="0.15">
      <c r="B39" s="86" t="s">
        <v>356</v>
      </c>
      <c r="C39" s="227">
        <v>2875</v>
      </c>
      <c r="D39" s="227">
        <v>2876</v>
      </c>
      <c r="E39" s="45">
        <v>304.35000000000002</v>
      </c>
      <c r="F39" s="45">
        <v>317.17</v>
      </c>
      <c r="G39" s="247">
        <v>329.99</v>
      </c>
      <c r="H39" s="45">
        <v>329.99</v>
      </c>
      <c r="I39" s="614">
        <v>341.51</v>
      </c>
      <c r="J39" s="247">
        <v>341.51</v>
      </c>
      <c r="K39" s="247">
        <v>348.75</v>
      </c>
      <c r="L39" s="530"/>
      <c r="M39" s="330" t="s">
        <v>20</v>
      </c>
      <c r="N39" s="330" t="s">
        <v>20</v>
      </c>
      <c r="O39" s="330" t="s">
        <v>20</v>
      </c>
      <c r="P39" s="593" t="s">
        <v>20</v>
      </c>
      <c r="Q39" s="594"/>
      <c r="S39" s="92"/>
      <c r="T39" s="35"/>
      <c r="V39" s="35"/>
      <c r="W39" s="38"/>
    </row>
    <row r="40" spans="2:23" x14ac:dyDescent="0.15">
      <c r="B40" s="86" t="s">
        <v>357</v>
      </c>
      <c r="C40" s="227">
        <v>2875</v>
      </c>
      <c r="D40" s="227">
        <v>2877</v>
      </c>
      <c r="E40" s="45">
        <v>304.35000000000002</v>
      </c>
      <c r="F40" s="45">
        <v>317.17</v>
      </c>
      <c r="G40" s="247">
        <v>329.99</v>
      </c>
      <c r="H40" s="45">
        <v>329.99</v>
      </c>
      <c r="I40" s="614">
        <v>341.51</v>
      </c>
      <c r="J40" s="247">
        <v>341.51</v>
      </c>
      <c r="K40" s="247">
        <v>348.75</v>
      </c>
      <c r="L40" s="530"/>
      <c r="M40" s="330" t="s">
        <v>20</v>
      </c>
      <c r="N40" s="330" t="s">
        <v>20</v>
      </c>
      <c r="O40" s="330" t="s">
        <v>20</v>
      </c>
      <c r="P40" s="593" t="s">
        <v>20</v>
      </c>
      <c r="Q40" s="594"/>
      <c r="S40" s="92"/>
      <c r="T40" s="35"/>
      <c r="V40" s="35"/>
      <c r="W40" s="38"/>
    </row>
    <row r="41" spans="2:23" x14ac:dyDescent="0.15">
      <c r="B41" s="86" t="s">
        <v>358</v>
      </c>
      <c r="C41" s="227">
        <v>2875</v>
      </c>
      <c r="D41" s="227">
        <v>2878</v>
      </c>
      <c r="E41" s="45">
        <v>360.23</v>
      </c>
      <c r="F41" s="45">
        <v>355.5</v>
      </c>
      <c r="G41" s="247">
        <v>349.69</v>
      </c>
      <c r="H41" s="45">
        <v>349.69</v>
      </c>
      <c r="I41" s="614">
        <v>341.51</v>
      </c>
      <c r="J41" s="247">
        <v>341.51</v>
      </c>
      <c r="K41" s="247">
        <v>348.75</v>
      </c>
      <c r="L41" s="530"/>
      <c r="M41" s="330" t="s">
        <v>20</v>
      </c>
      <c r="N41" s="330" t="s">
        <v>20</v>
      </c>
      <c r="O41" s="330" t="s">
        <v>20</v>
      </c>
      <c r="P41" s="593" t="s">
        <v>20</v>
      </c>
      <c r="Q41" s="594"/>
      <c r="S41" s="92"/>
      <c r="T41" s="35"/>
      <c r="V41" s="35"/>
      <c r="W41" s="38"/>
    </row>
    <row r="42" spans="2:23" x14ac:dyDescent="0.15">
      <c r="B42" s="86" t="s">
        <v>359</v>
      </c>
      <c r="C42" s="227">
        <v>2875</v>
      </c>
      <c r="D42" s="227">
        <v>2879</v>
      </c>
      <c r="E42" s="45">
        <v>360.23</v>
      </c>
      <c r="F42" s="45">
        <v>355.5</v>
      </c>
      <c r="G42" s="247">
        <v>349.69</v>
      </c>
      <c r="H42" s="45">
        <v>349.69</v>
      </c>
      <c r="I42" s="614">
        <v>341.51</v>
      </c>
      <c r="J42" s="247">
        <v>341.51</v>
      </c>
      <c r="K42" s="615">
        <v>348.75</v>
      </c>
      <c r="L42" s="530"/>
      <c r="M42" s="330" t="s">
        <v>20</v>
      </c>
      <c r="N42" s="330" t="s">
        <v>20</v>
      </c>
      <c r="O42" s="330" t="s">
        <v>20</v>
      </c>
      <c r="P42" s="593" t="s">
        <v>20</v>
      </c>
      <c r="Q42" s="594"/>
      <c r="S42" s="92"/>
      <c r="T42" s="35"/>
      <c r="V42" s="35"/>
      <c r="W42" s="38"/>
    </row>
    <row r="43" spans="2:23" x14ac:dyDescent="0.15">
      <c r="B43" s="86" t="s">
        <v>360</v>
      </c>
      <c r="C43" s="227">
        <v>2885</v>
      </c>
      <c r="D43" s="227">
        <v>2885</v>
      </c>
      <c r="E43" s="45">
        <v>445.5</v>
      </c>
      <c r="F43" s="45">
        <v>435.31</v>
      </c>
      <c r="G43" s="247">
        <v>423.53</v>
      </c>
      <c r="H43" s="45">
        <v>423.53</v>
      </c>
      <c r="I43" s="614">
        <v>408.65</v>
      </c>
      <c r="J43" s="247">
        <v>408.65</v>
      </c>
      <c r="K43" s="247">
        <v>417.31</v>
      </c>
      <c r="L43" s="530"/>
      <c r="M43" s="330" t="s">
        <v>20</v>
      </c>
      <c r="N43" s="330" t="s">
        <v>20</v>
      </c>
      <c r="O43" s="330" t="s">
        <v>20</v>
      </c>
      <c r="P43" s="593" t="s">
        <v>20</v>
      </c>
      <c r="Q43" s="594"/>
      <c r="S43" s="92"/>
      <c r="T43" s="35"/>
      <c r="V43" s="35"/>
      <c r="W43" s="38"/>
    </row>
    <row r="44" spans="2:23" x14ac:dyDescent="0.15">
      <c r="B44" s="86" t="s">
        <v>361</v>
      </c>
      <c r="C44" s="227">
        <v>2885</v>
      </c>
      <c r="D44" s="227">
        <v>2886</v>
      </c>
      <c r="E44" s="45">
        <v>343.88</v>
      </c>
      <c r="F44" s="45">
        <v>365.59</v>
      </c>
      <c r="G44" s="247">
        <v>387.71</v>
      </c>
      <c r="H44" s="45">
        <v>387.71</v>
      </c>
      <c r="I44" s="614">
        <v>408.65</v>
      </c>
      <c r="J44" s="247">
        <v>408.65</v>
      </c>
      <c r="K44" s="247">
        <v>417.31</v>
      </c>
      <c r="L44" s="530"/>
      <c r="M44" s="330" t="s">
        <v>20</v>
      </c>
      <c r="N44" s="330" t="s">
        <v>20</v>
      </c>
      <c r="O44" s="330" t="s">
        <v>20</v>
      </c>
      <c r="P44" s="593" t="s">
        <v>20</v>
      </c>
      <c r="Q44" s="594"/>
      <c r="S44" s="92"/>
      <c r="T44" s="35"/>
      <c r="V44" s="35"/>
      <c r="W44" s="38"/>
    </row>
    <row r="45" spans="2:23" x14ac:dyDescent="0.15">
      <c r="B45" s="86" t="s">
        <v>362</v>
      </c>
      <c r="C45" s="227">
        <v>2885</v>
      </c>
      <c r="D45" s="227">
        <v>2887</v>
      </c>
      <c r="E45" s="45">
        <v>343.88</v>
      </c>
      <c r="F45" s="45">
        <v>365.59</v>
      </c>
      <c r="G45" s="247">
        <v>387.71</v>
      </c>
      <c r="H45" s="45">
        <v>387.71</v>
      </c>
      <c r="I45" s="614">
        <v>408.65</v>
      </c>
      <c r="J45" s="247">
        <v>408.65</v>
      </c>
      <c r="K45" s="247">
        <v>417.31</v>
      </c>
      <c r="L45" s="530"/>
      <c r="M45" s="330" t="s">
        <v>20</v>
      </c>
      <c r="N45" s="330" t="s">
        <v>20</v>
      </c>
      <c r="O45" s="330" t="s">
        <v>20</v>
      </c>
      <c r="P45" s="593" t="s">
        <v>20</v>
      </c>
      <c r="Q45" s="594"/>
      <c r="S45" s="92"/>
      <c r="T45" s="35"/>
      <c r="V45" s="35"/>
      <c r="W45" s="38"/>
    </row>
    <row r="46" spans="2:23" x14ac:dyDescent="0.15">
      <c r="B46" s="86" t="s">
        <v>363</v>
      </c>
      <c r="C46" s="227">
        <v>2885</v>
      </c>
      <c r="D46" s="227">
        <v>2888</v>
      </c>
      <c r="E46" s="45">
        <v>445.5</v>
      </c>
      <c r="F46" s="45">
        <v>435.31</v>
      </c>
      <c r="G46" s="247">
        <v>423.53</v>
      </c>
      <c r="H46" s="45">
        <v>423.53</v>
      </c>
      <c r="I46" s="614">
        <v>408.65</v>
      </c>
      <c r="J46" s="247">
        <v>408.65</v>
      </c>
      <c r="K46" s="247">
        <v>417.31</v>
      </c>
      <c r="L46" s="530"/>
      <c r="M46" s="330" t="s">
        <v>20</v>
      </c>
      <c r="N46" s="330" t="s">
        <v>20</v>
      </c>
      <c r="O46" s="330" t="s">
        <v>20</v>
      </c>
      <c r="P46" s="593" t="s">
        <v>20</v>
      </c>
      <c r="Q46" s="594"/>
      <c r="S46" s="92"/>
      <c r="T46" s="35"/>
      <c r="V46" s="35"/>
      <c r="W46" s="38"/>
    </row>
    <row r="47" spans="2:23" ht="14" thickBot="1" x14ac:dyDescent="0.2">
      <c r="B47" s="93" t="s">
        <v>364</v>
      </c>
      <c r="C47" s="242">
        <v>2885</v>
      </c>
      <c r="D47" s="242">
        <v>2889</v>
      </c>
      <c r="E47" s="95">
        <v>445.5</v>
      </c>
      <c r="F47" s="95">
        <v>435.31</v>
      </c>
      <c r="G47" s="122">
        <v>423.53</v>
      </c>
      <c r="H47" s="95">
        <v>423.53</v>
      </c>
      <c r="I47" s="616">
        <v>408.65</v>
      </c>
      <c r="J47" s="122">
        <v>408.65</v>
      </c>
      <c r="K47" s="122">
        <v>417.31</v>
      </c>
      <c r="L47" s="538"/>
      <c r="M47" s="336" t="s">
        <v>20</v>
      </c>
      <c r="N47" s="336" t="s">
        <v>20</v>
      </c>
      <c r="O47" s="336" t="s">
        <v>20</v>
      </c>
      <c r="P47" s="600" t="s">
        <v>20</v>
      </c>
      <c r="Q47" s="594"/>
      <c r="S47" s="92"/>
      <c r="T47" s="35"/>
      <c r="V47" s="35"/>
      <c r="W47" s="38"/>
    </row>
    <row r="48" spans="2:23" ht="14" thickBot="1" x14ac:dyDescent="0.2">
      <c r="B48" s="125" t="s">
        <v>50</v>
      </c>
      <c r="C48" s="126"/>
      <c r="D48" s="126"/>
      <c r="E48" s="601"/>
      <c r="F48" s="602"/>
      <c r="G48" s="601"/>
      <c r="H48" s="602"/>
      <c r="I48" s="603"/>
      <c r="J48" s="601"/>
      <c r="K48" s="601"/>
      <c r="L48" s="254"/>
      <c r="M48" s="601"/>
      <c r="N48" s="601"/>
      <c r="O48" s="601"/>
      <c r="P48" s="604"/>
      <c r="Q48" s="564"/>
      <c r="S48" s="92"/>
      <c r="T48" s="35"/>
      <c r="V48" s="35"/>
      <c r="W48" s="38"/>
    </row>
    <row r="49" spans="2:23" x14ac:dyDescent="0.15">
      <c r="B49" s="418" t="s">
        <v>351</v>
      </c>
      <c r="C49" s="831">
        <v>7235</v>
      </c>
      <c r="D49" s="831">
        <v>7236</v>
      </c>
      <c r="E49" s="77">
        <v>150</v>
      </c>
      <c r="F49" s="77">
        <v>160</v>
      </c>
      <c r="G49" s="132"/>
      <c r="H49" s="77">
        <v>160</v>
      </c>
      <c r="I49" s="611">
        <v>160</v>
      </c>
      <c r="J49" s="132">
        <v>160</v>
      </c>
      <c r="K49" s="612">
        <v>170</v>
      </c>
      <c r="L49" s="524"/>
      <c r="M49" s="325" t="s">
        <v>20</v>
      </c>
      <c r="N49" s="325" t="s">
        <v>20</v>
      </c>
      <c r="O49" s="325" t="s">
        <v>20</v>
      </c>
      <c r="P49" s="613" t="s">
        <v>20</v>
      </c>
      <c r="Q49" s="594"/>
      <c r="S49" s="92"/>
      <c r="T49" s="35"/>
      <c r="V49" s="35"/>
      <c r="W49" s="38"/>
    </row>
    <row r="50" spans="2:23" x14ac:dyDescent="0.15">
      <c r="B50" s="424" t="s">
        <v>352</v>
      </c>
      <c r="C50" s="609">
        <v>7235</v>
      </c>
      <c r="D50" s="609">
        <v>7237</v>
      </c>
      <c r="E50" s="45">
        <v>150</v>
      </c>
      <c r="F50" s="45">
        <v>160</v>
      </c>
      <c r="G50" s="247"/>
      <c r="H50" s="109">
        <v>160</v>
      </c>
      <c r="I50" s="614">
        <v>160</v>
      </c>
      <c r="J50" s="247">
        <v>160</v>
      </c>
      <c r="K50" s="247">
        <v>170</v>
      </c>
      <c r="L50" s="530"/>
      <c r="M50" s="330" t="s">
        <v>20</v>
      </c>
      <c r="N50" s="330" t="s">
        <v>20</v>
      </c>
      <c r="O50" s="330" t="s">
        <v>20</v>
      </c>
      <c r="P50" s="593" t="s">
        <v>20</v>
      </c>
      <c r="Q50" s="594"/>
      <c r="S50" s="92"/>
      <c r="T50" s="35"/>
      <c r="V50" s="35"/>
      <c r="W50" s="38"/>
    </row>
    <row r="51" spans="2:23" x14ac:dyDescent="0.15">
      <c r="B51" s="424" t="s">
        <v>353</v>
      </c>
      <c r="C51" s="609">
        <v>7235</v>
      </c>
      <c r="D51" s="609">
        <v>7238</v>
      </c>
      <c r="E51" s="45">
        <v>150</v>
      </c>
      <c r="F51" s="45">
        <v>160</v>
      </c>
      <c r="G51" s="247"/>
      <c r="H51" s="109">
        <v>160</v>
      </c>
      <c r="I51" s="614">
        <v>160</v>
      </c>
      <c r="J51" s="247">
        <v>160</v>
      </c>
      <c r="K51" s="247">
        <v>170</v>
      </c>
      <c r="L51" s="530"/>
      <c r="M51" s="330" t="s">
        <v>20</v>
      </c>
      <c r="N51" s="330" t="s">
        <v>20</v>
      </c>
      <c r="O51" s="330" t="s">
        <v>20</v>
      </c>
      <c r="P51" s="593" t="s">
        <v>20</v>
      </c>
      <c r="Q51" s="594"/>
      <c r="S51" s="92"/>
      <c r="T51" s="35"/>
      <c r="V51" s="35"/>
      <c r="W51" s="38"/>
    </row>
    <row r="52" spans="2:23" x14ac:dyDescent="0.15">
      <c r="B52" s="424" t="s">
        <v>354</v>
      </c>
      <c r="C52" s="609">
        <v>7235</v>
      </c>
      <c r="D52" s="609">
        <v>7239</v>
      </c>
      <c r="E52" s="45">
        <v>150</v>
      </c>
      <c r="F52" s="45">
        <v>160</v>
      </c>
      <c r="G52" s="247"/>
      <c r="H52" s="109">
        <v>160</v>
      </c>
      <c r="I52" s="614">
        <v>160</v>
      </c>
      <c r="J52" s="247">
        <v>160</v>
      </c>
      <c r="K52" s="247">
        <v>170</v>
      </c>
      <c r="L52" s="530"/>
      <c r="M52" s="330" t="s">
        <v>20</v>
      </c>
      <c r="N52" s="330" t="s">
        <v>20</v>
      </c>
      <c r="O52" s="330" t="s">
        <v>20</v>
      </c>
      <c r="P52" s="593" t="s">
        <v>20</v>
      </c>
      <c r="Q52" s="594"/>
      <c r="S52" s="92"/>
      <c r="T52" s="35"/>
      <c r="V52" s="35"/>
      <c r="W52" s="38"/>
    </row>
    <row r="53" spans="2:23" x14ac:dyDescent="0.15">
      <c r="B53" s="424" t="s">
        <v>329</v>
      </c>
      <c r="C53" s="609">
        <v>7245</v>
      </c>
      <c r="D53" s="609">
        <v>7246</v>
      </c>
      <c r="E53" s="45">
        <v>250</v>
      </c>
      <c r="F53" s="45">
        <v>260</v>
      </c>
      <c r="G53" s="247"/>
      <c r="H53" s="109">
        <v>270</v>
      </c>
      <c r="I53" s="614">
        <v>270</v>
      </c>
      <c r="J53" s="247">
        <v>270</v>
      </c>
      <c r="K53" s="247">
        <v>280</v>
      </c>
      <c r="L53" s="530"/>
      <c r="M53" s="330" t="s">
        <v>20</v>
      </c>
      <c r="N53" s="330" t="s">
        <v>20</v>
      </c>
      <c r="O53" s="330" t="s">
        <v>20</v>
      </c>
      <c r="P53" s="593" t="s">
        <v>20</v>
      </c>
      <c r="Q53" s="594"/>
      <c r="S53" s="92"/>
      <c r="T53" s="35"/>
      <c r="V53" s="35"/>
      <c r="W53" s="38"/>
    </row>
    <row r="54" spans="2:23" x14ac:dyDescent="0.15">
      <c r="B54" s="424" t="s">
        <v>330</v>
      </c>
      <c r="C54" s="609">
        <v>7245</v>
      </c>
      <c r="D54" s="609">
        <v>7247</v>
      </c>
      <c r="E54" s="45">
        <v>250</v>
      </c>
      <c r="F54" s="45">
        <v>260</v>
      </c>
      <c r="G54" s="247"/>
      <c r="H54" s="109">
        <v>270</v>
      </c>
      <c r="I54" s="614">
        <v>270</v>
      </c>
      <c r="J54" s="247">
        <v>270</v>
      </c>
      <c r="K54" s="247">
        <v>280</v>
      </c>
      <c r="L54" s="530"/>
      <c r="M54" s="330" t="s">
        <v>20</v>
      </c>
      <c r="N54" s="330" t="s">
        <v>20</v>
      </c>
      <c r="O54" s="330" t="s">
        <v>20</v>
      </c>
      <c r="P54" s="593" t="s">
        <v>20</v>
      </c>
      <c r="Q54" s="594"/>
      <c r="S54" s="92"/>
      <c r="T54" s="35"/>
      <c r="V54" s="35"/>
      <c r="W54" s="38"/>
    </row>
    <row r="55" spans="2:23" x14ac:dyDescent="0.15">
      <c r="B55" s="424" t="s">
        <v>331</v>
      </c>
      <c r="C55" s="609">
        <v>7245</v>
      </c>
      <c r="D55" s="609">
        <v>7248</v>
      </c>
      <c r="E55" s="45">
        <v>250</v>
      </c>
      <c r="F55" s="45">
        <v>260</v>
      </c>
      <c r="G55" s="247"/>
      <c r="H55" s="109">
        <v>270</v>
      </c>
      <c r="I55" s="614">
        <v>270</v>
      </c>
      <c r="J55" s="247">
        <v>270</v>
      </c>
      <c r="K55" s="247">
        <v>280</v>
      </c>
      <c r="L55" s="530"/>
      <c r="M55" s="330" t="s">
        <v>20</v>
      </c>
      <c r="N55" s="330" t="s">
        <v>20</v>
      </c>
      <c r="O55" s="330" t="s">
        <v>20</v>
      </c>
      <c r="P55" s="593" t="s">
        <v>20</v>
      </c>
      <c r="Q55" s="594"/>
      <c r="S55" s="92"/>
      <c r="T55" s="35"/>
      <c r="V55" s="35"/>
      <c r="W55" s="38"/>
    </row>
    <row r="56" spans="2:23" x14ac:dyDescent="0.15">
      <c r="B56" s="424" t="s">
        <v>332</v>
      </c>
      <c r="C56" s="609">
        <v>7245</v>
      </c>
      <c r="D56" s="609">
        <v>7249</v>
      </c>
      <c r="E56" s="45">
        <v>250</v>
      </c>
      <c r="F56" s="45">
        <v>260</v>
      </c>
      <c r="G56" s="247"/>
      <c r="H56" s="109">
        <v>270</v>
      </c>
      <c r="I56" s="614">
        <v>270</v>
      </c>
      <c r="J56" s="247">
        <v>270</v>
      </c>
      <c r="K56" s="247">
        <v>280</v>
      </c>
      <c r="L56" s="530"/>
      <c r="M56" s="330" t="s">
        <v>20</v>
      </c>
      <c r="N56" s="330" t="s">
        <v>20</v>
      </c>
      <c r="O56" s="330" t="s">
        <v>20</v>
      </c>
      <c r="P56" s="593" t="s">
        <v>20</v>
      </c>
      <c r="Q56" s="594"/>
      <c r="S56" s="92"/>
      <c r="T56" s="35"/>
      <c r="V56" s="35"/>
      <c r="W56" s="38"/>
    </row>
    <row r="57" spans="2:23" ht="14" thickBot="1" x14ac:dyDescent="0.2">
      <c r="B57" s="424" t="s">
        <v>350</v>
      </c>
      <c r="C57" s="609">
        <v>8102</v>
      </c>
      <c r="D57" s="609">
        <v>8102</v>
      </c>
      <c r="E57" s="45" t="s">
        <v>19</v>
      </c>
      <c r="F57" s="31" t="s">
        <v>19</v>
      </c>
      <c r="G57" s="589"/>
      <c r="H57" s="109"/>
      <c r="I57" s="614"/>
      <c r="J57" s="247"/>
      <c r="K57" s="247"/>
      <c r="L57" s="530"/>
      <c r="M57" s="330" t="s">
        <v>20</v>
      </c>
      <c r="N57" s="330" t="s">
        <v>20</v>
      </c>
      <c r="O57" s="330" t="s">
        <v>20</v>
      </c>
      <c r="P57" s="593" t="s">
        <v>20</v>
      </c>
      <c r="Q57" s="594"/>
      <c r="S57" s="92"/>
      <c r="T57" s="35"/>
      <c r="V57" s="35"/>
      <c r="W57" s="38"/>
    </row>
    <row r="58" spans="2:23" x14ac:dyDescent="0.15">
      <c r="B58" s="418" t="s">
        <v>1072</v>
      </c>
      <c r="C58" s="609">
        <v>1630</v>
      </c>
      <c r="D58" s="609">
        <v>1631</v>
      </c>
      <c r="E58" s="45"/>
      <c r="F58" s="31"/>
      <c r="G58" s="589"/>
      <c r="H58" s="109"/>
      <c r="I58" s="614"/>
      <c r="J58" s="247"/>
      <c r="K58" s="247"/>
      <c r="L58" s="530"/>
      <c r="M58" s="330" t="s">
        <v>20</v>
      </c>
      <c r="N58" s="330" t="s">
        <v>21</v>
      </c>
      <c r="O58" s="330"/>
      <c r="P58" s="330"/>
      <c r="Q58" s="594"/>
      <c r="S58" s="92"/>
      <c r="T58" s="35"/>
      <c r="V58" s="35"/>
      <c r="W58" s="38"/>
    </row>
    <row r="59" spans="2:23" x14ac:dyDescent="0.15">
      <c r="B59" s="424" t="s">
        <v>1073</v>
      </c>
      <c r="C59" s="609">
        <v>1630</v>
      </c>
      <c r="D59" s="609">
        <v>1632</v>
      </c>
      <c r="E59" s="45"/>
      <c r="F59" s="31"/>
      <c r="G59" s="589"/>
      <c r="H59" s="109"/>
      <c r="I59" s="614"/>
      <c r="J59" s="247"/>
      <c r="K59" s="247"/>
      <c r="L59" s="530"/>
      <c r="M59" s="330" t="s">
        <v>20</v>
      </c>
      <c r="N59" s="330" t="s">
        <v>21</v>
      </c>
      <c r="O59" s="330"/>
      <c r="P59" s="330"/>
      <c r="Q59" s="594"/>
      <c r="S59" s="92"/>
      <c r="T59" s="35"/>
      <c r="V59" s="35"/>
      <c r="W59" s="38"/>
    </row>
    <row r="60" spans="2:23" x14ac:dyDescent="0.15">
      <c r="B60" s="424" t="s">
        <v>1074</v>
      </c>
      <c r="C60" s="609">
        <v>1630</v>
      </c>
      <c r="D60" s="609">
        <v>1633</v>
      </c>
      <c r="E60" s="45"/>
      <c r="F60" s="31"/>
      <c r="G60" s="589"/>
      <c r="H60" s="109"/>
      <c r="I60" s="614"/>
      <c r="J60" s="247"/>
      <c r="K60" s="247"/>
      <c r="L60" s="530"/>
      <c r="M60" s="330" t="s">
        <v>20</v>
      </c>
      <c r="N60" s="330" t="s">
        <v>21</v>
      </c>
      <c r="O60" s="330"/>
      <c r="P60" s="330"/>
      <c r="Q60" s="594"/>
      <c r="S60" s="92"/>
      <c r="T60" s="35"/>
      <c r="V60" s="35"/>
      <c r="W60" s="38"/>
    </row>
    <row r="61" spans="2:23" x14ac:dyDescent="0.15">
      <c r="B61" s="424" t="s">
        <v>1075</v>
      </c>
      <c r="C61" s="609">
        <v>1630</v>
      </c>
      <c r="D61" s="609">
        <v>1634</v>
      </c>
      <c r="E61" s="45"/>
      <c r="F61" s="31"/>
      <c r="G61" s="589"/>
      <c r="H61" s="109"/>
      <c r="I61" s="614"/>
      <c r="J61" s="247"/>
      <c r="K61" s="247"/>
      <c r="L61" s="530"/>
      <c r="M61" s="330" t="s">
        <v>20</v>
      </c>
      <c r="N61" s="330" t="s">
        <v>21</v>
      </c>
      <c r="O61" s="330"/>
      <c r="P61" s="330"/>
      <c r="Q61" s="594"/>
      <c r="S61" s="92"/>
      <c r="T61" s="35"/>
      <c r="V61" s="35"/>
      <c r="W61" s="38"/>
    </row>
    <row r="62" spans="2:23" x14ac:dyDescent="0.15">
      <c r="B62" s="424" t="s">
        <v>355</v>
      </c>
      <c r="C62" s="609">
        <v>2880</v>
      </c>
      <c r="D62" s="609">
        <v>2880</v>
      </c>
      <c r="E62" s="45">
        <v>1186.75</v>
      </c>
      <c r="F62" s="45">
        <v>1221.28</v>
      </c>
      <c r="G62" s="247">
        <v>1184.27</v>
      </c>
      <c r="H62" s="45">
        <v>1184.27</v>
      </c>
      <c r="I62" s="614">
        <v>1138.3800000000001</v>
      </c>
      <c r="J62" s="247">
        <v>1138.3800000000001</v>
      </c>
      <c r="K62" s="247">
        <v>1162.51</v>
      </c>
      <c r="L62" s="617"/>
      <c r="M62" s="330" t="s">
        <v>20</v>
      </c>
      <c r="N62" s="330" t="s">
        <v>20</v>
      </c>
      <c r="O62" s="330" t="s">
        <v>20</v>
      </c>
      <c r="P62" s="593" t="s">
        <v>20</v>
      </c>
      <c r="Q62" s="594"/>
      <c r="S62" s="92"/>
      <c r="T62" s="35"/>
      <c r="V62" s="35"/>
      <c r="W62" s="38"/>
    </row>
    <row r="63" spans="2:23" x14ac:dyDescent="0.15">
      <c r="B63" s="424" t="s">
        <v>356</v>
      </c>
      <c r="C63" s="609">
        <v>2880</v>
      </c>
      <c r="D63" s="609">
        <v>2881</v>
      </c>
      <c r="E63" s="45">
        <v>1055.25</v>
      </c>
      <c r="F63" s="45">
        <v>1085.19</v>
      </c>
      <c r="G63" s="247">
        <v>1114.3399999999999</v>
      </c>
      <c r="H63" s="45">
        <v>1114.3399999999999</v>
      </c>
      <c r="I63" s="614">
        <v>1138.3800000000001</v>
      </c>
      <c r="J63" s="247">
        <v>1138.3800000000001</v>
      </c>
      <c r="K63" s="247">
        <v>1162.51</v>
      </c>
      <c r="L63" s="617"/>
      <c r="M63" s="330" t="s">
        <v>20</v>
      </c>
      <c r="N63" s="330" t="s">
        <v>20</v>
      </c>
      <c r="O63" s="330" t="s">
        <v>20</v>
      </c>
      <c r="P63" s="593" t="s">
        <v>20</v>
      </c>
      <c r="Q63" s="594"/>
      <c r="S63" s="92"/>
      <c r="T63" s="35"/>
      <c r="V63" s="35"/>
      <c r="W63" s="38"/>
    </row>
    <row r="64" spans="2:23" x14ac:dyDescent="0.15">
      <c r="B64" s="424" t="s">
        <v>357</v>
      </c>
      <c r="C64" s="609">
        <v>2880</v>
      </c>
      <c r="D64" s="609">
        <v>2882</v>
      </c>
      <c r="E64" s="45">
        <v>1055.25</v>
      </c>
      <c r="F64" s="45">
        <v>1085.19</v>
      </c>
      <c r="G64" s="247">
        <v>1114.3399999999999</v>
      </c>
      <c r="H64" s="45">
        <v>1114.3399999999999</v>
      </c>
      <c r="I64" s="614">
        <v>1138.3800000000001</v>
      </c>
      <c r="J64" s="247">
        <v>1138.3800000000001</v>
      </c>
      <c r="K64" s="247">
        <v>1162.51</v>
      </c>
      <c r="L64" s="617"/>
      <c r="M64" s="330" t="s">
        <v>20</v>
      </c>
      <c r="N64" s="330" t="s">
        <v>20</v>
      </c>
      <c r="O64" s="330" t="s">
        <v>20</v>
      </c>
      <c r="P64" s="593" t="s">
        <v>20</v>
      </c>
      <c r="Q64" s="594"/>
      <c r="S64" s="92"/>
      <c r="T64" s="35"/>
      <c r="V64" s="35"/>
      <c r="W64" s="38"/>
    </row>
    <row r="65" spans="2:23" x14ac:dyDescent="0.15">
      <c r="B65" s="424" t="s">
        <v>358</v>
      </c>
      <c r="C65" s="609">
        <v>2880</v>
      </c>
      <c r="D65" s="609">
        <v>2883</v>
      </c>
      <c r="E65" s="45">
        <v>1253.6300000000001</v>
      </c>
      <c r="F65" s="45">
        <v>1221.28</v>
      </c>
      <c r="G65" s="247">
        <v>1184.27</v>
      </c>
      <c r="H65" s="45">
        <v>1184.27</v>
      </c>
      <c r="I65" s="614">
        <v>1138.3800000000001</v>
      </c>
      <c r="J65" s="247">
        <v>1138.3800000000001</v>
      </c>
      <c r="K65" s="247">
        <v>1162.51</v>
      </c>
      <c r="L65" s="617"/>
      <c r="M65" s="330" t="s">
        <v>20</v>
      </c>
      <c r="N65" s="330" t="s">
        <v>20</v>
      </c>
      <c r="O65" s="330" t="s">
        <v>20</v>
      </c>
      <c r="P65" s="593" t="s">
        <v>20</v>
      </c>
      <c r="Q65" s="594"/>
      <c r="S65" s="92"/>
      <c r="T65" s="35"/>
      <c r="V65" s="35"/>
      <c r="W65" s="38"/>
    </row>
    <row r="66" spans="2:23" x14ac:dyDescent="0.15">
      <c r="B66" s="424" t="s">
        <v>359</v>
      </c>
      <c r="C66" s="609">
        <v>2880</v>
      </c>
      <c r="D66" s="609">
        <v>2884</v>
      </c>
      <c r="E66" s="45">
        <v>1253.6300000000001</v>
      </c>
      <c r="F66" s="45">
        <v>1221.28</v>
      </c>
      <c r="G66" s="247">
        <v>1184.27</v>
      </c>
      <c r="H66" s="45">
        <v>1184.27</v>
      </c>
      <c r="I66" s="614">
        <v>1138.3800000000001</v>
      </c>
      <c r="J66" s="247">
        <v>1138.3800000000001</v>
      </c>
      <c r="K66" s="247">
        <v>1162.51</v>
      </c>
      <c r="L66" s="617"/>
      <c r="M66" s="330" t="s">
        <v>20</v>
      </c>
      <c r="N66" s="330" t="s">
        <v>20</v>
      </c>
      <c r="O66" s="330" t="s">
        <v>20</v>
      </c>
      <c r="P66" s="593" t="s">
        <v>20</v>
      </c>
      <c r="Q66" s="594"/>
      <c r="S66" s="92"/>
      <c r="T66" s="35"/>
      <c r="V66" s="35"/>
      <c r="W66" s="38"/>
    </row>
    <row r="67" spans="2:23" x14ac:dyDescent="0.15">
      <c r="B67" s="424" t="s">
        <v>360</v>
      </c>
      <c r="C67" s="609">
        <v>2455</v>
      </c>
      <c r="D67" s="609">
        <v>2455</v>
      </c>
      <c r="E67" s="45">
        <v>1565</v>
      </c>
      <c r="F67" s="45">
        <v>1553.94</v>
      </c>
      <c r="G67" s="247">
        <v>1538.66</v>
      </c>
      <c r="H67" s="45">
        <v>1538.66</v>
      </c>
      <c r="I67" s="614">
        <v>1513.52</v>
      </c>
      <c r="J67" s="247">
        <v>1513.52</v>
      </c>
      <c r="K67" s="247">
        <v>1545.61</v>
      </c>
      <c r="L67" s="617"/>
      <c r="M67" s="330" t="s">
        <v>20</v>
      </c>
      <c r="N67" s="330" t="s">
        <v>20</v>
      </c>
      <c r="O67" s="330" t="s">
        <v>20</v>
      </c>
      <c r="P67" s="593" t="s">
        <v>20</v>
      </c>
      <c r="Q67" s="594"/>
      <c r="S67" s="92"/>
      <c r="T67" s="35"/>
      <c r="V67" s="35"/>
      <c r="W67" s="38"/>
    </row>
    <row r="68" spans="2:23" x14ac:dyDescent="0.15">
      <c r="B68" s="424" t="s">
        <v>361</v>
      </c>
      <c r="C68" s="609">
        <v>2455</v>
      </c>
      <c r="D68" s="609">
        <v>2456</v>
      </c>
      <c r="E68" s="45">
        <v>1244.3800000000001</v>
      </c>
      <c r="F68" s="45">
        <v>1333.97</v>
      </c>
      <c r="G68" s="247">
        <v>1425.64</v>
      </c>
      <c r="H68" s="45">
        <v>1425.64</v>
      </c>
      <c r="I68" s="614">
        <v>1513.52</v>
      </c>
      <c r="J68" s="247">
        <v>1513.52</v>
      </c>
      <c r="K68" s="247">
        <v>1545.61</v>
      </c>
      <c r="L68" s="617"/>
      <c r="M68" s="330" t="s">
        <v>20</v>
      </c>
      <c r="N68" s="330" t="s">
        <v>20</v>
      </c>
      <c r="O68" s="330" t="s">
        <v>20</v>
      </c>
      <c r="P68" s="593" t="s">
        <v>20</v>
      </c>
      <c r="Q68" s="594"/>
      <c r="S68" s="92"/>
      <c r="T68" s="35"/>
      <c r="V68" s="35"/>
      <c r="W68" s="38"/>
    </row>
    <row r="69" spans="2:23" x14ac:dyDescent="0.15">
      <c r="B69" s="424" t="s">
        <v>362</v>
      </c>
      <c r="C69" s="609">
        <v>2455</v>
      </c>
      <c r="D69" s="609">
        <v>2457</v>
      </c>
      <c r="E69" s="45">
        <v>1244.3800000000001</v>
      </c>
      <c r="F69" s="45">
        <v>1333.97</v>
      </c>
      <c r="G69" s="247">
        <v>1425.64</v>
      </c>
      <c r="H69" s="45">
        <v>1425.64</v>
      </c>
      <c r="I69" s="614">
        <v>1513.52</v>
      </c>
      <c r="J69" s="247">
        <v>1513.52</v>
      </c>
      <c r="K69" s="247">
        <v>1545.61</v>
      </c>
      <c r="L69" s="617"/>
      <c r="M69" s="330" t="s">
        <v>20</v>
      </c>
      <c r="N69" s="330" t="s">
        <v>20</v>
      </c>
      <c r="O69" s="330" t="s">
        <v>20</v>
      </c>
      <c r="P69" s="593" t="s">
        <v>20</v>
      </c>
      <c r="Q69" s="594"/>
      <c r="S69" s="92"/>
      <c r="T69" s="35"/>
      <c r="V69" s="35"/>
      <c r="W69" s="38"/>
    </row>
    <row r="70" spans="2:23" x14ac:dyDescent="0.15">
      <c r="B70" s="424" t="s">
        <v>363</v>
      </c>
      <c r="C70" s="609">
        <v>2455</v>
      </c>
      <c r="D70" s="609">
        <v>2458</v>
      </c>
      <c r="E70" s="45">
        <v>1565</v>
      </c>
      <c r="F70" s="45">
        <v>1553.94</v>
      </c>
      <c r="G70" s="247">
        <v>1538.66</v>
      </c>
      <c r="H70" s="45">
        <v>1538.66</v>
      </c>
      <c r="I70" s="614">
        <v>1513.52</v>
      </c>
      <c r="J70" s="247">
        <v>1513.52</v>
      </c>
      <c r="K70" s="247">
        <v>1545.61</v>
      </c>
      <c r="L70" s="617"/>
      <c r="M70" s="330" t="s">
        <v>20</v>
      </c>
      <c r="N70" s="330" t="s">
        <v>20</v>
      </c>
      <c r="O70" s="330" t="s">
        <v>20</v>
      </c>
      <c r="P70" s="593" t="s">
        <v>20</v>
      </c>
      <c r="Q70" s="594"/>
      <c r="S70" s="92"/>
      <c r="T70" s="35"/>
      <c r="V70" s="35"/>
      <c r="W70" s="38"/>
    </row>
    <row r="71" spans="2:23" x14ac:dyDescent="0.15">
      <c r="B71" s="424" t="s">
        <v>364</v>
      </c>
      <c r="C71" s="609">
        <v>2455</v>
      </c>
      <c r="D71" s="609">
        <v>2459</v>
      </c>
      <c r="E71" s="45">
        <v>1565</v>
      </c>
      <c r="F71" s="45">
        <v>1553.94</v>
      </c>
      <c r="G71" s="247">
        <v>1538.66</v>
      </c>
      <c r="H71" s="45">
        <v>1538.66</v>
      </c>
      <c r="I71" s="614">
        <v>1513.52</v>
      </c>
      <c r="J71" s="247">
        <v>1513.52</v>
      </c>
      <c r="K71" s="247">
        <v>1545.61</v>
      </c>
      <c r="L71" s="617"/>
      <c r="M71" s="330" t="s">
        <v>20</v>
      </c>
      <c r="N71" s="330" t="s">
        <v>20</v>
      </c>
      <c r="O71" s="330" t="s">
        <v>20</v>
      </c>
      <c r="P71" s="593" t="s">
        <v>20</v>
      </c>
      <c r="Q71" s="594"/>
      <c r="S71" s="92"/>
      <c r="T71" s="35"/>
      <c r="V71" s="35"/>
      <c r="W71" s="38"/>
    </row>
    <row r="72" spans="2:23" x14ac:dyDescent="0.15">
      <c r="B72" s="86" t="s">
        <v>369</v>
      </c>
      <c r="C72" s="227">
        <v>7220</v>
      </c>
      <c r="D72" s="227">
        <v>7221</v>
      </c>
      <c r="E72" s="45">
        <v>15</v>
      </c>
      <c r="F72" s="45">
        <v>16</v>
      </c>
      <c r="G72" s="247"/>
      <c r="H72" s="45">
        <v>16</v>
      </c>
      <c r="I72" s="614">
        <v>16</v>
      </c>
      <c r="J72" s="247">
        <v>16</v>
      </c>
      <c r="K72" s="247">
        <v>17</v>
      </c>
      <c r="L72" s="530"/>
      <c r="M72" s="330" t="s">
        <v>20</v>
      </c>
      <c r="N72" s="330" t="s">
        <v>20</v>
      </c>
      <c r="O72" s="330" t="s">
        <v>20</v>
      </c>
      <c r="P72" s="593" t="s">
        <v>20</v>
      </c>
      <c r="Q72" s="594"/>
      <c r="S72" s="92"/>
      <c r="T72" s="35"/>
      <c r="V72" s="35"/>
      <c r="W72" s="38"/>
    </row>
    <row r="73" spans="2:23" x14ac:dyDescent="0.15">
      <c r="B73" s="86" t="s">
        <v>370</v>
      </c>
      <c r="C73" s="227">
        <v>7220</v>
      </c>
      <c r="D73" s="227">
        <v>7222</v>
      </c>
      <c r="E73" s="45">
        <v>15</v>
      </c>
      <c r="F73" s="45">
        <v>16</v>
      </c>
      <c r="G73" s="247"/>
      <c r="H73" s="45">
        <v>16</v>
      </c>
      <c r="I73" s="614">
        <v>16</v>
      </c>
      <c r="J73" s="247">
        <v>16</v>
      </c>
      <c r="K73" s="247">
        <v>17</v>
      </c>
      <c r="L73" s="530"/>
      <c r="M73" s="330" t="s">
        <v>20</v>
      </c>
      <c r="N73" s="330" t="s">
        <v>20</v>
      </c>
      <c r="O73" s="330" t="s">
        <v>20</v>
      </c>
      <c r="P73" s="593" t="s">
        <v>20</v>
      </c>
      <c r="Q73" s="594"/>
      <c r="S73" s="92"/>
      <c r="T73" s="35"/>
      <c r="V73" s="35"/>
      <c r="W73" s="38"/>
    </row>
    <row r="74" spans="2:23" x14ac:dyDescent="0.15">
      <c r="B74" s="86" t="s">
        <v>371</v>
      </c>
      <c r="C74" s="227">
        <v>7220</v>
      </c>
      <c r="D74" s="227">
        <v>7223</v>
      </c>
      <c r="E74" s="45">
        <v>15</v>
      </c>
      <c r="F74" s="45">
        <v>16</v>
      </c>
      <c r="G74" s="247"/>
      <c r="H74" s="45">
        <v>16</v>
      </c>
      <c r="I74" s="614">
        <v>16</v>
      </c>
      <c r="J74" s="247">
        <v>16</v>
      </c>
      <c r="K74" s="247">
        <v>17</v>
      </c>
      <c r="L74" s="530"/>
      <c r="M74" s="330" t="s">
        <v>20</v>
      </c>
      <c r="N74" s="330" t="s">
        <v>20</v>
      </c>
      <c r="O74" s="330" t="s">
        <v>20</v>
      </c>
      <c r="P74" s="593" t="s">
        <v>20</v>
      </c>
      <c r="Q74" s="594"/>
      <c r="S74" s="92"/>
      <c r="T74" s="35"/>
      <c r="V74" s="35"/>
      <c r="W74" s="38"/>
    </row>
    <row r="75" spans="2:23" x14ac:dyDescent="0.15">
      <c r="B75" s="86" t="s">
        <v>372</v>
      </c>
      <c r="C75" s="227">
        <v>7220</v>
      </c>
      <c r="D75" s="227">
        <v>7224</v>
      </c>
      <c r="E75" s="45">
        <v>15</v>
      </c>
      <c r="F75" s="45">
        <v>16</v>
      </c>
      <c r="G75" s="247"/>
      <c r="H75" s="45">
        <v>16</v>
      </c>
      <c r="I75" s="614">
        <v>16</v>
      </c>
      <c r="J75" s="247">
        <v>16</v>
      </c>
      <c r="K75" s="247">
        <v>17</v>
      </c>
      <c r="L75" s="530"/>
      <c r="M75" s="330" t="s">
        <v>20</v>
      </c>
      <c r="N75" s="330" t="s">
        <v>20</v>
      </c>
      <c r="O75" s="330" t="s">
        <v>20</v>
      </c>
      <c r="P75" s="593" t="s">
        <v>20</v>
      </c>
      <c r="Q75" s="594"/>
      <c r="S75" s="92"/>
      <c r="T75" s="35"/>
      <c r="V75" s="35"/>
      <c r="W75" s="38"/>
    </row>
    <row r="76" spans="2:23" x14ac:dyDescent="0.15">
      <c r="B76" s="86" t="s">
        <v>337</v>
      </c>
      <c r="C76" s="227">
        <v>7225</v>
      </c>
      <c r="D76" s="227">
        <v>7226</v>
      </c>
      <c r="E76" s="45">
        <v>20</v>
      </c>
      <c r="F76" s="45">
        <v>21</v>
      </c>
      <c r="G76" s="247"/>
      <c r="H76" s="45">
        <v>22</v>
      </c>
      <c r="I76" s="614">
        <v>22</v>
      </c>
      <c r="J76" s="247">
        <v>22</v>
      </c>
      <c r="K76" s="247">
        <v>22</v>
      </c>
      <c r="L76" s="530"/>
      <c r="M76" s="330" t="s">
        <v>20</v>
      </c>
      <c r="N76" s="330" t="s">
        <v>20</v>
      </c>
      <c r="O76" s="330" t="s">
        <v>20</v>
      </c>
      <c r="P76" s="593" t="s">
        <v>20</v>
      </c>
      <c r="Q76" s="594"/>
      <c r="S76" s="92"/>
      <c r="T76" s="35"/>
      <c r="V76" s="35"/>
      <c r="W76" s="38"/>
    </row>
    <row r="77" spans="2:23" x14ac:dyDescent="0.15">
      <c r="B77" s="86" t="s">
        <v>338</v>
      </c>
      <c r="C77" s="227">
        <v>7225</v>
      </c>
      <c r="D77" s="227">
        <v>7227</v>
      </c>
      <c r="E77" s="45">
        <v>20</v>
      </c>
      <c r="F77" s="45">
        <v>21</v>
      </c>
      <c r="G77" s="247"/>
      <c r="H77" s="45">
        <v>22</v>
      </c>
      <c r="I77" s="614">
        <v>22</v>
      </c>
      <c r="J77" s="247">
        <v>22</v>
      </c>
      <c r="K77" s="247">
        <v>22</v>
      </c>
      <c r="L77" s="530"/>
      <c r="M77" s="330" t="s">
        <v>20</v>
      </c>
      <c r="N77" s="330" t="s">
        <v>20</v>
      </c>
      <c r="O77" s="330" t="s">
        <v>20</v>
      </c>
      <c r="P77" s="593" t="s">
        <v>20</v>
      </c>
      <c r="Q77" s="594"/>
      <c r="S77" s="92"/>
      <c r="T77" s="35"/>
      <c r="V77" s="35"/>
      <c r="W77" s="38"/>
    </row>
    <row r="78" spans="2:23" x14ac:dyDescent="0.15">
      <c r="B78" s="86" t="s">
        <v>339</v>
      </c>
      <c r="C78" s="227">
        <v>7225</v>
      </c>
      <c r="D78" s="227">
        <v>7228</v>
      </c>
      <c r="E78" s="45">
        <v>20</v>
      </c>
      <c r="F78" s="45">
        <v>21</v>
      </c>
      <c r="G78" s="247"/>
      <c r="H78" s="45">
        <v>22</v>
      </c>
      <c r="I78" s="614">
        <v>22</v>
      </c>
      <c r="J78" s="247">
        <v>22</v>
      </c>
      <c r="K78" s="247">
        <v>22</v>
      </c>
      <c r="L78" s="530"/>
      <c r="M78" s="330" t="s">
        <v>20</v>
      </c>
      <c r="N78" s="330" t="s">
        <v>20</v>
      </c>
      <c r="O78" s="330" t="s">
        <v>20</v>
      </c>
      <c r="P78" s="593" t="s">
        <v>20</v>
      </c>
      <c r="Q78" s="594"/>
      <c r="S78" s="92"/>
      <c r="T78" s="35"/>
      <c r="V78" s="35"/>
      <c r="W78" s="38"/>
    </row>
    <row r="79" spans="2:23" x14ac:dyDescent="0.15">
      <c r="B79" s="86" t="s">
        <v>340</v>
      </c>
      <c r="C79" s="227">
        <v>7225</v>
      </c>
      <c r="D79" s="227">
        <v>7229</v>
      </c>
      <c r="E79" s="45">
        <v>20</v>
      </c>
      <c r="F79" s="45">
        <v>21</v>
      </c>
      <c r="G79" s="247"/>
      <c r="H79" s="45">
        <v>22</v>
      </c>
      <c r="I79" s="614">
        <v>22</v>
      </c>
      <c r="J79" s="247">
        <v>22</v>
      </c>
      <c r="K79" s="247">
        <v>22</v>
      </c>
      <c r="L79" s="530"/>
      <c r="M79" s="330" t="s">
        <v>20</v>
      </c>
      <c r="N79" s="330" t="s">
        <v>20</v>
      </c>
      <c r="O79" s="330" t="s">
        <v>20</v>
      </c>
      <c r="P79" s="593" t="s">
        <v>20</v>
      </c>
      <c r="Q79" s="594"/>
      <c r="S79" s="92"/>
      <c r="T79" s="35"/>
      <c r="V79" s="35"/>
      <c r="W79" s="38"/>
    </row>
    <row r="80" spans="2:23" x14ac:dyDescent="0.15">
      <c r="B80" s="86" t="s">
        <v>365</v>
      </c>
      <c r="C80" s="227">
        <v>7255</v>
      </c>
      <c r="D80" s="227">
        <v>7256</v>
      </c>
      <c r="E80" s="45">
        <v>500</v>
      </c>
      <c r="F80" s="45">
        <v>530</v>
      </c>
      <c r="G80" s="247"/>
      <c r="H80" s="45">
        <v>540</v>
      </c>
      <c r="I80" s="614">
        <v>540</v>
      </c>
      <c r="J80" s="247">
        <v>540</v>
      </c>
      <c r="K80" s="247">
        <v>550</v>
      </c>
      <c r="L80" s="530"/>
      <c r="M80" s="330" t="s">
        <v>20</v>
      </c>
      <c r="N80" s="330" t="s">
        <v>20</v>
      </c>
      <c r="O80" s="330" t="s">
        <v>20</v>
      </c>
      <c r="P80" s="593" t="s">
        <v>20</v>
      </c>
      <c r="Q80" s="594"/>
      <c r="S80" s="92"/>
      <c r="T80" s="35"/>
      <c r="V80" s="35"/>
      <c r="W80" s="38"/>
    </row>
    <row r="81" spans="2:23" x14ac:dyDescent="0.15">
      <c r="B81" s="86" t="s">
        <v>366</v>
      </c>
      <c r="C81" s="227">
        <v>7255</v>
      </c>
      <c r="D81" s="227">
        <v>7257</v>
      </c>
      <c r="E81" s="45">
        <v>500</v>
      </c>
      <c r="F81" s="45">
        <v>530</v>
      </c>
      <c r="G81" s="247"/>
      <c r="H81" s="45">
        <v>540</v>
      </c>
      <c r="I81" s="614">
        <v>540</v>
      </c>
      <c r="J81" s="247">
        <v>540</v>
      </c>
      <c r="K81" s="247">
        <v>550</v>
      </c>
      <c r="L81" s="530"/>
      <c r="M81" s="330" t="s">
        <v>20</v>
      </c>
      <c r="N81" s="330" t="s">
        <v>20</v>
      </c>
      <c r="O81" s="330" t="s">
        <v>20</v>
      </c>
      <c r="P81" s="593" t="s">
        <v>20</v>
      </c>
      <c r="Q81" s="594"/>
      <c r="S81" s="92"/>
      <c r="T81" s="35"/>
      <c r="V81" s="35"/>
      <c r="W81" s="38"/>
    </row>
    <row r="82" spans="2:23" x14ac:dyDescent="0.15">
      <c r="B82" s="86" t="s">
        <v>367</v>
      </c>
      <c r="C82" s="227">
        <v>7255</v>
      </c>
      <c r="D82" s="227">
        <v>7258</v>
      </c>
      <c r="E82" s="45">
        <v>500</v>
      </c>
      <c r="F82" s="45">
        <v>530</v>
      </c>
      <c r="G82" s="247"/>
      <c r="H82" s="45">
        <v>540</v>
      </c>
      <c r="I82" s="614">
        <v>540</v>
      </c>
      <c r="J82" s="247">
        <v>540</v>
      </c>
      <c r="K82" s="247">
        <v>550</v>
      </c>
      <c r="L82" s="530"/>
      <c r="M82" s="330" t="s">
        <v>20</v>
      </c>
      <c r="N82" s="330" t="s">
        <v>20</v>
      </c>
      <c r="O82" s="330" t="s">
        <v>20</v>
      </c>
      <c r="P82" s="593" t="s">
        <v>20</v>
      </c>
      <c r="Q82" s="594"/>
      <c r="S82" s="92"/>
      <c r="T82" s="35"/>
      <c r="V82" s="35"/>
      <c r="W82" s="38"/>
    </row>
    <row r="83" spans="2:23" x14ac:dyDescent="0.15">
      <c r="B83" s="86" t="s">
        <v>368</v>
      </c>
      <c r="C83" s="227">
        <v>7255</v>
      </c>
      <c r="D83" s="227">
        <v>7259</v>
      </c>
      <c r="E83" s="45">
        <v>500</v>
      </c>
      <c r="F83" s="45">
        <v>530</v>
      </c>
      <c r="G83" s="247"/>
      <c r="H83" s="45">
        <v>540</v>
      </c>
      <c r="I83" s="614">
        <v>540</v>
      </c>
      <c r="J83" s="247">
        <v>540</v>
      </c>
      <c r="K83" s="247">
        <v>550</v>
      </c>
      <c r="L83" s="530"/>
      <c r="M83" s="330" t="s">
        <v>20</v>
      </c>
      <c r="N83" s="330" t="s">
        <v>20</v>
      </c>
      <c r="O83" s="330" t="s">
        <v>20</v>
      </c>
      <c r="P83" s="593" t="s">
        <v>20</v>
      </c>
      <c r="Q83" s="594"/>
      <c r="S83" s="92"/>
      <c r="T83" s="35"/>
      <c r="V83" s="35"/>
      <c r="W83" s="38"/>
    </row>
    <row r="84" spans="2:23" x14ac:dyDescent="0.15">
      <c r="B84" s="86" t="s">
        <v>333</v>
      </c>
      <c r="C84" s="227">
        <v>7265</v>
      </c>
      <c r="D84" s="227">
        <v>7266</v>
      </c>
      <c r="E84" s="45">
        <v>750</v>
      </c>
      <c r="F84" s="45">
        <v>790</v>
      </c>
      <c r="G84" s="247"/>
      <c r="H84" s="45">
        <v>810</v>
      </c>
      <c r="I84" s="614">
        <v>810</v>
      </c>
      <c r="J84" s="247">
        <v>810</v>
      </c>
      <c r="K84" s="247">
        <v>830</v>
      </c>
      <c r="L84" s="530"/>
      <c r="M84" s="330" t="s">
        <v>20</v>
      </c>
      <c r="N84" s="330" t="s">
        <v>20</v>
      </c>
      <c r="O84" s="330" t="s">
        <v>20</v>
      </c>
      <c r="P84" s="593" t="s">
        <v>20</v>
      </c>
      <c r="Q84" s="594"/>
      <c r="S84" s="92"/>
      <c r="T84" s="35"/>
      <c r="V84" s="35"/>
      <c r="W84" s="38"/>
    </row>
    <row r="85" spans="2:23" x14ac:dyDescent="0.15">
      <c r="B85" s="86" t="s">
        <v>334</v>
      </c>
      <c r="C85" s="227">
        <v>7265</v>
      </c>
      <c r="D85" s="227">
        <v>7267</v>
      </c>
      <c r="E85" s="45">
        <v>750</v>
      </c>
      <c r="F85" s="45">
        <v>790</v>
      </c>
      <c r="G85" s="247"/>
      <c r="H85" s="45">
        <v>810</v>
      </c>
      <c r="I85" s="614">
        <v>810</v>
      </c>
      <c r="J85" s="247">
        <v>810</v>
      </c>
      <c r="K85" s="247">
        <v>830</v>
      </c>
      <c r="L85" s="530"/>
      <c r="M85" s="330" t="s">
        <v>20</v>
      </c>
      <c r="N85" s="330" t="s">
        <v>20</v>
      </c>
      <c r="O85" s="330" t="s">
        <v>20</v>
      </c>
      <c r="P85" s="593" t="s">
        <v>20</v>
      </c>
      <c r="Q85" s="594"/>
      <c r="S85" s="92"/>
      <c r="T85" s="35"/>
      <c r="V85" s="35"/>
      <c r="W85" s="38"/>
    </row>
    <row r="86" spans="2:23" x14ac:dyDescent="0.15">
      <c r="B86" s="86" t="s">
        <v>335</v>
      </c>
      <c r="C86" s="227">
        <v>7265</v>
      </c>
      <c r="D86" s="227">
        <v>7268</v>
      </c>
      <c r="E86" s="45">
        <v>750</v>
      </c>
      <c r="F86" s="45">
        <v>790</v>
      </c>
      <c r="G86" s="247"/>
      <c r="H86" s="45">
        <v>810</v>
      </c>
      <c r="I86" s="614">
        <v>810</v>
      </c>
      <c r="J86" s="247">
        <v>810</v>
      </c>
      <c r="K86" s="247">
        <v>830</v>
      </c>
      <c r="L86" s="530"/>
      <c r="M86" s="330" t="s">
        <v>20</v>
      </c>
      <c r="N86" s="330" t="s">
        <v>20</v>
      </c>
      <c r="O86" s="330" t="s">
        <v>20</v>
      </c>
      <c r="P86" s="593" t="s">
        <v>20</v>
      </c>
      <c r="Q86" s="594"/>
      <c r="S86" s="92"/>
      <c r="T86" s="35"/>
      <c r="V86" s="35"/>
      <c r="W86" s="38"/>
    </row>
    <row r="87" spans="2:23" x14ac:dyDescent="0.15">
      <c r="B87" s="86" t="s">
        <v>336</v>
      </c>
      <c r="C87" s="227">
        <v>7265</v>
      </c>
      <c r="D87" s="227">
        <v>7269</v>
      </c>
      <c r="E87" s="45">
        <v>750</v>
      </c>
      <c r="F87" s="45">
        <v>790</v>
      </c>
      <c r="G87" s="247"/>
      <c r="H87" s="45">
        <v>810</v>
      </c>
      <c r="I87" s="614">
        <v>810</v>
      </c>
      <c r="J87" s="247">
        <v>810</v>
      </c>
      <c r="K87" s="247">
        <v>830</v>
      </c>
      <c r="L87" s="530"/>
      <c r="M87" s="330" t="s">
        <v>20</v>
      </c>
      <c r="N87" s="330" t="s">
        <v>20</v>
      </c>
      <c r="O87" s="330" t="s">
        <v>20</v>
      </c>
      <c r="P87" s="593" t="s">
        <v>20</v>
      </c>
      <c r="Q87" s="594"/>
      <c r="S87" s="92"/>
      <c r="T87" s="35"/>
      <c r="V87" s="35"/>
      <c r="W87" s="38"/>
    </row>
    <row r="88" spans="2:23" x14ac:dyDescent="0.15">
      <c r="B88" s="86" t="s">
        <v>373</v>
      </c>
      <c r="C88" s="227">
        <v>7270</v>
      </c>
      <c r="D88" s="227">
        <v>7271</v>
      </c>
      <c r="E88" s="45">
        <v>150</v>
      </c>
      <c r="F88" s="45">
        <v>159</v>
      </c>
      <c r="G88" s="247"/>
      <c r="H88" s="45">
        <v>162</v>
      </c>
      <c r="I88" s="614">
        <v>162</v>
      </c>
      <c r="J88" s="247">
        <v>162</v>
      </c>
      <c r="K88" s="247">
        <v>166</v>
      </c>
      <c r="L88" s="530"/>
      <c r="M88" s="330" t="s">
        <v>20</v>
      </c>
      <c r="N88" s="330" t="s">
        <v>20</v>
      </c>
      <c r="O88" s="330" t="s">
        <v>20</v>
      </c>
      <c r="P88" s="593" t="s">
        <v>20</v>
      </c>
      <c r="Q88" s="594"/>
      <c r="S88" s="92"/>
      <c r="T88" s="35"/>
      <c r="V88" s="35"/>
      <c r="W88" s="38"/>
    </row>
    <row r="89" spans="2:23" x14ac:dyDescent="0.15">
      <c r="B89" s="86" t="s">
        <v>374</v>
      </c>
      <c r="C89" s="227">
        <v>7270</v>
      </c>
      <c r="D89" s="227">
        <v>7272</v>
      </c>
      <c r="E89" s="45">
        <v>150</v>
      </c>
      <c r="F89" s="45">
        <v>159</v>
      </c>
      <c r="G89" s="247"/>
      <c r="H89" s="45">
        <v>162</v>
      </c>
      <c r="I89" s="614">
        <v>162</v>
      </c>
      <c r="J89" s="247">
        <v>162</v>
      </c>
      <c r="K89" s="247">
        <v>166</v>
      </c>
      <c r="L89" s="530"/>
      <c r="M89" s="330" t="s">
        <v>20</v>
      </c>
      <c r="N89" s="330" t="s">
        <v>20</v>
      </c>
      <c r="O89" s="330" t="s">
        <v>20</v>
      </c>
      <c r="P89" s="593" t="s">
        <v>20</v>
      </c>
      <c r="Q89" s="594"/>
      <c r="S89" s="92"/>
      <c r="T89" s="35"/>
      <c r="V89" s="35"/>
      <c r="W89" s="38"/>
    </row>
    <row r="90" spans="2:23" x14ac:dyDescent="0.15">
      <c r="B90" s="86" t="s">
        <v>375</v>
      </c>
      <c r="C90" s="227">
        <v>7270</v>
      </c>
      <c r="D90" s="227">
        <v>7273</v>
      </c>
      <c r="E90" s="45">
        <v>150</v>
      </c>
      <c r="F90" s="45">
        <v>159</v>
      </c>
      <c r="G90" s="247"/>
      <c r="H90" s="45">
        <v>162</v>
      </c>
      <c r="I90" s="614">
        <v>162</v>
      </c>
      <c r="J90" s="247">
        <v>162</v>
      </c>
      <c r="K90" s="247">
        <v>166</v>
      </c>
      <c r="L90" s="530"/>
      <c r="M90" s="330" t="s">
        <v>20</v>
      </c>
      <c r="N90" s="330" t="s">
        <v>20</v>
      </c>
      <c r="O90" s="330" t="s">
        <v>20</v>
      </c>
      <c r="P90" s="593" t="s">
        <v>20</v>
      </c>
      <c r="Q90" s="594"/>
      <c r="S90" s="92"/>
      <c r="T90" s="35"/>
      <c r="V90" s="35"/>
      <c r="W90" s="38"/>
    </row>
    <row r="91" spans="2:23" x14ac:dyDescent="0.15">
      <c r="B91" s="86" t="s">
        <v>376</v>
      </c>
      <c r="C91" s="227">
        <v>7270</v>
      </c>
      <c r="D91" s="227">
        <v>7274</v>
      </c>
      <c r="E91" s="45">
        <v>150</v>
      </c>
      <c r="F91" s="45">
        <v>159</v>
      </c>
      <c r="G91" s="247"/>
      <c r="H91" s="45">
        <v>162</v>
      </c>
      <c r="I91" s="614">
        <v>162</v>
      </c>
      <c r="J91" s="247">
        <v>162</v>
      </c>
      <c r="K91" s="247">
        <v>166</v>
      </c>
      <c r="L91" s="530"/>
      <c r="M91" s="330" t="s">
        <v>20</v>
      </c>
      <c r="N91" s="330" t="s">
        <v>20</v>
      </c>
      <c r="O91" s="330" t="s">
        <v>20</v>
      </c>
      <c r="P91" s="593" t="s">
        <v>20</v>
      </c>
      <c r="Q91" s="594"/>
      <c r="S91" s="92"/>
      <c r="T91" s="35"/>
      <c r="V91" s="35"/>
      <c r="W91" s="38"/>
    </row>
    <row r="92" spans="2:23" x14ac:dyDescent="0.15">
      <c r="B92" s="86" t="s">
        <v>341</v>
      </c>
      <c r="C92" s="227">
        <v>7275</v>
      </c>
      <c r="D92" s="227">
        <v>7276</v>
      </c>
      <c r="E92" s="45">
        <v>200</v>
      </c>
      <c r="F92" s="45">
        <v>212</v>
      </c>
      <c r="G92" s="247"/>
      <c r="H92" s="45">
        <v>216</v>
      </c>
      <c r="I92" s="614">
        <v>216</v>
      </c>
      <c r="J92" s="247">
        <v>216</v>
      </c>
      <c r="K92" s="247">
        <v>221</v>
      </c>
      <c r="L92" s="530"/>
      <c r="M92" s="330" t="s">
        <v>20</v>
      </c>
      <c r="N92" s="330" t="s">
        <v>20</v>
      </c>
      <c r="O92" s="330" t="s">
        <v>20</v>
      </c>
      <c r="P92" s="593" t="s">
        <v>20</v>
      </c>
      <c r="Q92" s="594"/>
      <c r="S92" s="92"/>
      <c r="T92" s="35"/>
      <c r="V92" s="35"/>
      <c r="W92" s="38"/>
    </row>
    <row r="93" spans="2:23" x14ac:dyDescent="0.15">
      <c r="B93" s="86" t="s">
        <v>342</v>
      </c>
      <c r="C93" s="227">
        <v>7275</v>
      </c>
      <c r="D93" s="227">
        <v>7277</v>
      </c>
      <c r="E93" s="45">
        <v>200</v>
      </c>
      <c r="F93" s="45">
        <v>212</v>
      </c>
      <c r="G93" s="247"/>
      <c r="H93" s="45">
        <v>216</v>
      </c>
      <c r="I93" s="614">
        <v>216</v>
      </c>
      <c r="J93" s="247">
        <v>216</v>
      </c>
      <c r="K93" s="247">
        <v>221</v>
      </c>
      <c r="L93" s="530"/>
      <c r="M93" s="330" t="s">
        <v>20</v>
      </c>
      <c r="N93" s="330" t="s">
        <v>20</v>
      </c>
      <c r="O93" s="330" t="s">
        <v>20</v>
      </c>
      <c r="P93" s="593" t="s">
        <v>20</v>
      </c>
      <c r="Q93" s="594"/>
      <c r="S93" s="92"/>
      <c r="T93" s="35"/>
      <c r="V93" s="35"/>
      <c r="W93" s="38"/>
    </row>
    <row r="94" spans="2:23" x14ac:dyDescent="0.15">
      <c r="B94" s="86" t="s">
        <v>343</v>
      </c>
      <c r="C94" s="227">
        <v>7275</v>
      </c>
      <c r="D94" s="227">
        <v>7278</v>
      </c>
      <c r="E94" s="45">
        <v>200</v>
      </c>
      <c r="F94" s="45">
        <v>212</v>
      </c>
      <c r="G94" s="247"/>
      <c r="H94" s="45">
        <v>216</v>
      </c>
      <c r="I94" s="614">
        <v>216</v>
      </c>
      <c r="J94" s="247">
        <v>216</v>
      </c>
      <c r="K94" s="247">
        <v>221</v>
      </c>
      <c r="L94" s="530"/>
      <c r="M94" s="330" t="s">
        <v>20</v>
      </c>
      <c r="N94" s="330" t="s">
        <v>20</v>
      </c>
      <c r="O94" s="330" t="s">
        <v>20</v>
      </c>
      <c r="P94" s="593" t="s">
        <v>20</v>
      </c>
      <c r="Q94" s="594"/>
      <c r="S94" s="92"/>
      <c r="T94" s="35"/>
      <c r="V94" s="35"/>
      <c r="W94" s="38"/>
    </row>
    <row r="95" spans="2:23" ht="14" thickBot="1" x14ac:dyDescent="0.2">
      <c r="B95" s="93" t="s">
        <v>344</v>
      </c>
      <c r="C95" s="242">
        <v>7275</v>
      </c>
      <c r="D95" s="242">
        <v>7279</v>
      </c>
      <c r="E95" s="95">
        <v>200</v>
      </c>
      <c r="F95" s="95">
        <v>212</v>
      </c>
      <c r="G95" s="122"/>
      <c r="H95" s="95">
        <v>216</v>
      </c>
      <c r="I95" s="616">
        <v>216</v>
      </c>
      <c r="J95" s="122">
        <v>216</v>
      </c>
      <c r="K95" s="122">
        <v>221</v>
      </c>
      <c r="L95" s="538"/>
      <c r="M95" s="336" t="s">
        <v>20</v>
      </c>
      <c r="N95" s="336" t="s">
        <v>20</v>
      </c>
      <c r="O95" s="336" t="s">
        <v>20</v>
      </c>
      <c r="P95" s="600" t="s">
        <v>20</v>
      </c>
      <c r="Q95" s="594"/>
      <c r="S95" s="92"/>
      <c r="T95" s="35"/>
      <c r="V95" s="35"/>
      <c r="W95" s="38"/>
    </row>
    <row r="96" spans="2:23" ht="14" thickBot="1" x14ac:dyDescent="0.2">
      <c r="B96" s="1122" t="s">
        <v>69</v>
      </c>
      <c r="C96" s="1123"/>
      <c r="D96" s="1123"/>
      <c r="E96" s="601"/>
      <c r="F96" s="602"/>
      <c r="G96" s="601"/>
      <c r="H96" s="602"/>
      <c r="I96" s="603"/>
      <c r="J96" s="601"/>
      <c r="K96" s="601"/>
      <c r="L96" s="254"/>
      <c r="M96" s="601"/>
      <c r="N96" s="601"/>
      <c r="O96" s="601"/>
      <c r="P96" s="604"/>
      <c r="Q96" s="564"/>
      <c r="S96" s="92"/>
      <c r="T96" s="35"/>
      <c r="V96" s="35"/>
      <c r="W96" s="38"/>
    </row>
    <row r="97" spans="1:23" x14ac:dyDescent="0.15">
      <c r="B97" s="367" t="s">
        <v>377</v>
      </c>
      <c r="C97" s="308" t="s">
        <v>19</v>
      </c>
      <c r="D97" s="308" t="s">
        <v>19</v>
      </c>
      <c r="E97" s="132">
        <v>1</v>
      </c>
      <c r="F97" s="77">
        <v>1.1000000000000001</v>
      </c>
      <c r="G97" s="132"/>
      <c r="H97" s="611">
        <v>1.1499999999999999</v>
      </c>
      <c r="I97" s="611">
        <v>1.1499999999999999</v>
      </c>
      <c r="J97" s="132">
        <v>1.1499999999999999</v>
      </c>
      <c r="K97" s="132">
        <v>1.2</v>
      </c>
      <c r="L97" s="524"/>
      <c r="M97" s="325" t="s">
        <v>21</v>
      </c>
      <c r="N97" s="325" t="s">
        <v>19</v>
      </c>
      <c r="O97" s="325" t="s">
        <v>19</v>
      </c>
      <c r="P97" s="613" t="s">
        <v>19</v>
      </c>
      <c r="Q97" s="594"/>
      <c r="S97" s="92"/>
      <c r="T97" s="35"/>
      <c r="V97" s="35"/>
      <c r="W97" s="38"/>
    </row>
    <row r="98" spans="1:23" x14ac:dyDescent="0.15">
      <c r="B98" s="86" t="s">
        <v>378</v>
      </c>
      <c r="C98" s="87" t="s">
        <v>19</v>
      </c>
      <c r="D98" s="87" t="s">
        <v>19</v>
      </c>
      <c r="E98" s="247">
        <v>16.5</v>
      </c>
      <c r="F98" s="45">
        <v>17.5</v>
      </c>
      <c r="G98" s="247"/>
      <c r="H98" s="614">
        <v>18</v>
      </c>
      <c r="I98" s="614">
        <v>18</v>
      </c>
      <c r="J98" s="247">
        <v>18</v>
      </c>
      <c r="K98" s="247">
        <v>18.5</v>
      </c>
      <c r="L98" s="530"/>
      <c r="M98" s="330" t="s">
        <v>21</v>
      </c>
      <c r="N98" s="330" t="s">
        <v>19</v>
      </c>
      <c r="O98" s="330" t="s">
        <v>19</v>
      </c>
      <c r="P98" s="593" t="s">
        <v>19</v>
      </c>
      <c r="Q98" s="594"/>
      <c r="S98" s="92"/>
      <c r="T98" s="35"/>
      <c r="V98" s="35"/>
      <c r="W98" s="38"/>
    </row>
    <row r="99" spans="1:23" x14ac:dyDescent="0.15">
      <c r="B99" s="86" t="s">
        <v>379</v>
      </c>
      <c r="C99" s="87" t="s">
        <v>19</v>
      </c>
      <c r="D99" s="87" t="s">
        <v>19</v>
      </c>
      <c r="E99" s="247">
        <v>10</v>
      </c>
      <c r="F99" s="45">
        <v>11.5</v>
      </c>
      <c r="G99" s="247"/>
      <c r="H99" s="614">
        <v>12</v>
      </c>
      <c r="I99" s="614">
        <v>11.75</v>
      </c>
      <c r="J99" s="247">
        <v>12</v>
      </c>
      <c r="K99" s="247">
        <v>12</v>
      </c>
      <c r="L99" s="530"/>
      <c r="M99" s="330" t="s">
        <v>21</v>
      </c>
      <c r="N99" s="330" t="s">
        <v>19</v>
      </c>
      <c r="O99" s="330" t="s">
        <v>19</v>
      </c>
      <c r="P99" s="593" t="s">
        <v>19</v>
      </c>
      <c r="Q99" s="594"/>
      <c r="S99" s="92"/>
      <c r="T99" s="35"/>
      <c r="V99" s="35"/>
      <c r="W99" s="38"/>
    </row>
    <row r="100" spans="1:23" x14ac:dyDescent="0.15">
      <c r="B100" s="86" t="s">
        <v>380</v>
      </c>
      <c r="C100" s="87" t="s">
        <v>19</v>
      </c>
      <c r="D100" s="87" t="s">
        <v>19</v>
      </c>
      <c r="E100" s="247">
        <v>2</v>
      </c>
      <c r="F100" s="45">
        <v>2.2999999999999998</v>
      </c>
      <c r="G100" s="247"/>
      <c r="H100" s="614">
        <v>2.35</v>
      </c>
      <c r="I100" s="614">
        <v>2.35</v>
      </c>
      <c r="J100" s="247">
        <v>2.4</v>
      </c>
      <c r="K100" s="247">
        <v>2.4500000000000002</v>
      </c>
      <c r="L100" s="530"/>
      <c r="M100" s="330" t="s">
        <v>21</v>
      </c>
      <c r="N100" s="330" t="s">
        <v>19</v>
      </c>
      <c r="O100" s="330" t="s">
        <v>19</v>
      </c>
      <c r="P100" s="593" t="s">
        <v>19</v>
      </c>
      <c r="Q100" s="594"/>
      <c r="S100" s="92"/>
      <c r="T100" s="35"/>
      <c r="V100" s="35"/>
      <c r="W100" s="38"/>
    </row>
    <row r="101" spans="1:23" x14ac:dyDescent="0.15">
      <c r="B101" s="86" t="s">
        <v>381</v>
      </c>
      <c r="C101" s="87" t="s">
        <v>19</v>
      </c>
      <c r="D101" s="87" t="s">
        <v>19</v>
      </c>
      <c r="E101" s="247"/>
      <c r="F101" s="45">
        <v>1.5</v>
      </c>
      <c r="G101" s="247"/>
      <c r="H101" s="614">
        <v>1.5</v>
      </c>
      <c r="I101" s="614">
        <v>1.5</v>
      </c>
      <c r="J101" s="247">
        <v>1.5</v>
      </c>
      <c r="K101" s="247">
        <v>2.4500000000000002</v>
      </c>
      <c r="L101" s="530"/>
      <c r="M101" s="330" t="s">
        <v>21</v>
      </c>
      <c r="N101" s="330" t="s">
        <v>19</v>
      </c>
      <c r="O101" s="330" t="s">
        <v>19</v>
      </c>
      <c r="P101" s="593" t="s">
        <v>19</v>
      </c>
      <c r="Q101" s="594"/>
      <c r="S101" s="92"/>
      <c r="T101" s="35"/>
      <c r="V101" s="35"/>
      <c r="W101" s="38"/>
    </row>
    <row r="102" spans="1:23" x14ac:dyDescent="0.15">
      <c r="A102" s="557"/>
      <c r="B102" s="86" t="s">
        <v>382</v>
      </c>
      <c r="C102" s="87" t="s">
        <v>19</v>
      </c>
      <c r="D102" s="87" t="s">
        <v>19</v>
      </c>
      <c r="E102" s="45">
        <v>2.5</v>
      </c>
      <c r="F102" s="45">
        <v>2.2999999999999998</v>
      </c>
      <c r="G102" s="247"/>
      <c r="H102" s="614">
        <v>2.35</v>
      </c>
      <c r="I102" s="614">
        <v>2.35</v>
      </c>
      <c r="J102" s="247">
        <v>2.4</v>
      </c>
      <c r="K102" s="247">
        <v>2.4500000000000002</v>
      </c>
      <c r="L102" s="530"/>
      <c r="M102" s="330" t="s">
        <v>21</v>
      </c>
      <c r="N102" s="330" t="s">
        <v>19</v>
      </c>
      <c r="O102" s="330" t="s">
        <v>19</v>
      </c>
      <c r="P102" s="593" t="s">
        <v>19</v>
      </c>
      <c r="Q102" s="594"/>
      <c r="S102" s="92"/>
      <c r="T102" s="35"/>
      <c r="V102" s="35"/>
      <c r="W102" s="38"/>
    </row>
    <row r="103" spans="1:23" x14ac:dyDescent="0.15">
      <c r="A103" s="557"/>
      <c r="B103" s="86" t="s">
        <v>383</v>
      </c>
      <c r="C103" s="87" t="s">
        <v>19</v>
      </c>
      <c r="D103" s="87" t="s">
        <v>19</v>
      </c>
      <c r="E103" s="45">
        <v>1.6</v>
      </c>
      <c r="F103" s="45">
        <v>1.7</v>
      </c>
      <c r="G103" s="247"/>
      <c r="H103" s="614">
        <v>1.75</v>
      </c>
      <c r="I103" s="614">
        <v>1.75</v>
      </c>
      <c r="J103" s="247">
        <v>1.75</v>
      </c>
      <c r="K103" s="247">
        <v>1.8</v>
      </c>
      <c r="L103" s="530"/>
      <c r="M103" s="330" t="s">
        <v>21</v>
      </c>
      <c r="N103" s="330" t="s">
        <v>19</v>
      </c>
      <c r="O103" s="330" t="s">
        <v>19</v>
      </c>
      <c r="P103" s="593" t="s">
        <v>19</v>
      </c>
      <c r="Q103" s="594"/>
      <c r="S103" s="92"/>
      <c r="T103" s="35"/>
      <c r="V103" s="35"/>
      <c r="W103" s="38"/>
    </row>
    <row r="104" spans="1:23" x14ac:dyDescent="0.15">
      <c r="A104" s="557"/>
      <c r="B104" s="86" t="s">
        <v>384</v>
      </c>
      <c r="C104" s="87" t="s">
        <v>19</v>
      </c>
      <c r="D104" s="87" t="s">
        <v>19</v>
      </c>
      <c r="E104" s="45">
        <v>20</v>
      </c>
      <c r="F104" s="45">
        <v>21.15</v>
      </c>
      <c r="G104" s="247"/>
      <c r="H104" s="614">
        <v>21.6</v>
      </c>
      <c r="I104" s="614">
        <v>21.6</v>
      </c>
      <c r="J104" s="247">
        <v>21.8</v>
      </c>
      <c r="K104" s="247" t="s">
        <v>19</v>
      </c>
      <c r="L104" s="530"/>
      <c r="M104" s="330" t="s">
        <v>21</v>
      </c>
      <c r="N104" s="330" t="s">
        <v>19</v>
      </c>
      <c r="O104" s="330" t="s">
        <v>19</v>
      </c>
      <c r="P104" s="593" t="s">
        <v>19</v>
      </c>
      <c r="Q104" s="594"/>
      <c r="S104" s="92"/>
      <c r="T104" s="35"/>
      <c r="V104" s="35"/>
      <c r="W104" s="38"/>
    </row>
    <row r="105" spans="1:23" ht="14" thickBot="1" x14ac:dyDescent="0.2">
      <c r="A105" s="557"/>
      <c r="B105" s="93" t="s">
        <v>385</v>
      </c>
      <c r="C105" s="94" t="s">
        <v>19</v>
      </c>
      <c r="D105" s="94" t="s">
        <v>19</v>
      </c>
      <c r="E105" s="95">
        <v>13</v>
      </c>
      <c r="F105" s="95">
        <v>13.75</v>
      </c>
      <c r="G105" s="122"/>
      <c r="H105" s="616">
        <v>14</v>
      </c>
      <c r="I105" s="616">
        <v>14</v>
      </c>
      <c r="J105" s="122">
        <v>14.2</v>
      </c>
      <c r="K105" s="122" t="s">
        <v>19</v>
      </c>
      <c r="L105" s="538"/>
      <c r="M105" s="336" t="s">
        <v>21</v>
      </c>
      <c r="N105" s="336" t="s">
        <v>19</v>
      </c>
      <c r="O105" s="336" t="s">
        <v>19</v>
      </c>
      <c r="P105" s="600" t="s">
        <v>19</v>
      </c>
      <c r="Q105" s="594"/>
      <c r="S105" s="92"/>
      <c r="T105" s="35"/>
      <c r="V105" s="35"/>
      <c r="W105" s="38"/>
    </row>
    <row r="106" spans="1:23" ht="14" thickBot="1" x14ac:dyDescent="0.2">
      <c r="B106" s="1122" t="s">
        <v>297</v>
      </c>
      <c r="C106" s="1123"/>
      <c r="D106" s="1123"/>
      <c r="E106" s="601"/>
      <c r="F106" s="602"/>
      <c r="G106" s="601"/>
      <c r="H106" s="601"/>
      <c r="I106" s="603"/>
      <c r="J106" s="601"/>
      <c r="K106" s="601"/>
      <c r="L106" s="254"/>
      <c r="M106" s="601"/>
      <c r="N106" s="601"/>
      <c r="O106" s="601"/>
      <c r="P106" s="604"/>
      <c r="Q106" s="564"/>
      <c r="S106" s="92"/>
      <c r="T106" s="35"/>
      <c r="V106" s="35"/>
      <c r="W106" s="38"/>
    </row>
    <row r="107" spans="1:23" x14ac:dyDescent="0.15">
      <c r="B107" s="367" t="s">
        <v>386</v>
      </c>
      <c r="C107" s="308" t="s">
        <v>19</v>
      </c>
      <c r="D107" s="308" t="s">
        <v>19</v>
      </c>
      <c r="E107" s="132">
        <v>4</v>
      </c>
      <c r="F107" s="77">
        <v>4.5999999999999996</v>
      </c>
      <c r="G107" s="132"/>
      <c r="H107" s="611">
        <v>4.7</v>
      </c>
      <c r="I107" s="611">
        <v>4.7</v>
      </c>
      <c r="J107" s="132">
        <f>J100*2</f>
        <v>4.8</v>
      </c>
      <c r="K107" s="132">
        <v>4.9000000000000004</v>
      </c>
      <c r="L107" s="524"/>
      <c r="M107" s="325" t="s">
        <v>21</v>
      </c>
      <c r="N107" s="325" t="s">
        <v>19</v>
      </c>
      <c r="O107" s="325" t="s">
        <v>19</v>
      </c>
      <c r="P107" s="613" t="s">
        <v>19</v>
      </c>
      <c r="Q107" s="594"/>
      <c r="S107" s="92"/>
      <c r="T107" s="35"/>
      <c r="V107" s="35"/>
      <c r="W107" s="38"/>
    </row>
    <row r="108" spans="1:23" x14ac:dyDescent="0.15">
      <c r="B108" s="86" t="s">
        <v>387</v>
      </c>
      <c r="C108" s="87" t="s">
        <v>19</v>
      </c>
      <c r="D108" s="87" t="s">
        <v>19</v>
      </c>
      <c r="E108" s="247">
        <v>6</v>
      </c>
      <c r="F108" s="45">
        <v>6.9</v>
      </c>
      <c r="G108" s="247"/>
      <c r="H108" s="614">
        <v>7.0500000000000007</v>
      </c>
      <c r="I108" s="614">
        <v>7.0500000000000007</v>
      </c>
      <c r="J108" s="247">
        <f>J100*3</f>
        <v>7.1999999999999993</v>
      </c>
      <c r="K108" s="247">
        <v>7.35</v>
      </c>
      <c r="L108" s="530"/>
      <c r="M108" s="330" t="s">
        <v>21</v>
      </c>
      <c r="N108" s="330" t="s">
        <v>19</v>
      </c>
      <c r="O108" s="330" t="s">
        <v>19</v>
      </c>
      <c r="P108" s="593" t="s">
        <v>19</v>
      </c>
      <c r="Q108" s="594"/>
      <c r="S108" s="92"/>
      <c r="T108" s="35"/>
      <c r="V108" s="35"/>
      <c r="W108" s="38"/>
    </row>
    <row r="109" spans="1:23" x14ac:dyDescent="0.15">
      <c r="B109" s="86" t="s">
        <v>388</v>
      </c>
      <c r="C109" s="87" t="s">
        <v>19</v>
      </c>
      <c r="D109" s="87" t="s">
        <v>19</v>
      </c>
      <c r="E109" s="618" t="s">
        <v>19</v>
      </c>
      <c r="F109" s="45" t="s">
        <v>19</v>
      </c>
      <c r="G109" s="247"/>
      <c r="H109" s="614"/>
      <c r="I109" s="614">
        <v>25</v>
      </c>
      <c r="J109" s="247">
        <v>25</v>
      </c>
      <c r="K109" s="247">
        <v>26</v>
      </c>
      <c r="L109" s="105"/>
      <c r="M109" s="330" t="s">
        <v>21</v>
      </c>
      <c r="N109" s="330" t="s">
        <v>19</v>
      </c>
      <c r="O109" s="87" t="s">
        <v>19</v>
      </c>
      <c r="P109" s="619" t="s">
        <v>19</v>
      </c>
      <c r="Q109" s="620"/>
      <c r="S109" s="92"/>
      <c r="T109" s="35"/>
      <c r="V109" s="35"/>
      <c r="W109" s="38"/>
    </row>
    <row r="110" spans="1:23" ht="14" thickBot="1" x14ac:dyDescent="0.2">
      <c r="B110" s="93" t="s">
        <v>389</v>
      </c>
      <c r="C110" s="94" t="s">
        <v>19</v>
      </c>
      <c r="D110" s="94" t="s">
        <v>19</v>
      </c>
      <c r="E110" s="121" t="s">
        <v>19</v>
      </c>
      <c r="F110" s="95" t="s">
        <v>19</v>
      </c>
      <c r="G110" s="121"/>
      <c r="H110" s="616"/>
      <c r="I110" s="616">
        <v>35</v>
      </c>
      <c r="J110" s="121">
        <v>35.5</v>
      </c>
      <c r="K110" s="121">
        <v>36</v>
      </c>
      <c r="L110" s="434"/>
      <c r="M110" s="336" t="s">
        <v>21</v>
      </c>
      <c r="N110" s="336" t="s">
        <v>19</v>
      </c>
      <c r="O110" s="94" t="s">
        <v>19</v>
      </c>
      <c r="P110" s="621" t="s">
        <v>19</v>
      </c>
      <c r="Q110" s="620"/>
      <c r="S110" s="92"/>
      <c r="T110" s="35"/>
      <c r="V110" s="35"/>
      <c r="W110" s="38"/>
    </row>
    <row r="111" spans="1:23" ht="14" thickBot="1" x14ac:dyDescent="0.2">
      <c r="B111" s="1122" t="s">
        <v>390</v>
      </c>
      <c r="C111" s="1123"/>
      <c r="D111" s="1123"/>
      <c r="E111" s="601"/>
      <c r="F111" s="602"/>
      <c r="G111" s="601"/>
      <c r="H111" s="601"/>
      <c r="I111" s="603"/>
      <c r="J111" s="601"/>
      <c r="K111" s="601"/>
      <c r="L111" s="254"/>
      <c r="M111" s="601"/>
      <c r="N111" s="601"/>
      <c r="O111" s="601"/>
      <c r="P111" s="604"/>
      <c r="Q111" s="620"/>
    </row>
    <row r="112" spans="1:23" x14ac:dyDescent="0.15">
      <c r="B112" s="622" t="s">
        <v>391</v>
      </c>
      <c r="C112" s="623">
        <v>8140</v>
      </c>
      <c r="D112" s="623">
        <v>8141</v>
      </c>
      <c r="E112" s="624"/>
      <c r="F112" s="625">
        <v>1054.5</v>
      </c>
      <c r="G112" s="625"/>
      <c r="H112" s="626">
        <v>1078</v>
      </c>
      <c r="I112" s="627"/>
      <c r="J112" s="625">
        <v>1088</v>
      </c>
      <c r="K112" s="628">
        <f>1088*1.0212</f>
        <v>1111.0656000000001</v>
      </c>
      <c r="L112" s="629"/>
      <c r="M112" s="630" t="s">
        <v>20</v>
      </c>
      <c r="N112" s="630" t="s">
        <v>21</v>
      </c>
      <c r="O112" s="630" t="s">
        <v>20</v>
      </c>
      <c r="P112" s="631" t="s">
        <v>21</v>
      </c>
      <c r="Q112" s="632"/>
      <c r="R112" s="633"/>
      <c r="S112" s="633"/>
    </row>
    <row r="113" spans="2:19" x14ac:dyDescent="0.15">
      <c r="B113" s="634" t="s">
        <v>391</v>
      </c>
      <c r="C113" s="91">
        <v>8140</v>
      </c>
      <c r="D113" s="91">
        <v>8142</v>
      </c>
      <c r="E113" s="249"/>
      <c r="F113" s="635">
        <v>1054.5</v>
      </c>
      <c r="G113" s="635"/>
      <c r="H113" s="636">
        <v>1078</v>
      </c>
      <c r="I113" s="637"/>
      <c r="J113" s="635">
        <v>1088</v>
      </c>
      <c r="K113" s="635">
        <f>1088*1.0212</f>
        <v>1111.0656000000001</v>
      </c>
      <c r="L113" s="638"/>
      <c r="M113" s="639" t="s">
        <v>20</v>
      </c>
      <c r="N113" s="639" t="s">
        <v>21</v>
      </c>
      <c r="O113" s="639" t="s">
        <v>20</v>
      </c>
      <c r="P113" s="107" t="s">
        <v>21</v>
      </c>
      <c r="Q113" s="632"/>
      <c r="R113" s="633"/>
      <c r="S113" s="633"/>
    </row>
    <row r="114" spans="2:19" x14ac:dyDescent="0.15">
      <c r="B114" s="634" t="s">
        <v>391</v>
      </c>
      <c r="C114" s="91">
        <v>8140</v>
      </c>
      <c r="D114" s="91">
        <v>8143</v>
      </c>
      <c r="E114" s="249"/>
      <c r="F114" s="635">
        <v>1054.5</v>
      </c>
      <c r="G114" s="635"/>
      <c r="H114" s="636">
        <v>1078</v>
      </c>
      <c r="I114" s="637"/>
      <c r="J114" s="635">
        <v>1088</v>
      </c>
      <c r="K114" s="640">
        <f>1088*1.0212</f>
        <v>1111.0656000000001</v>
      </c>
      <c r="L114" s="638"/>
      <c r="M114" s="639" t="s">
        <v>20</v>
      </c>
      <c r="N114" s="639" t="s">
        <v>21</v>
      </c>
      <c r="O114" s="639" t="s">
        <v>20</v>
      </c>
      <c r="P114" s="107" t="s">
        <v>21</v>
      </c>
      <c r="Q114" s="632"/>
      <c r="R114" s="633"/>
      <c r="S114" s="633"/>
    </row>
    <row r="115" spans="2:19" x14ac:dyDescent="0.15">
      <c r="B115" s="634" t="s">
        <v>391</v>
      </c>
      <c r="C115" s="91">
        <v>8140</v>
      </c>
      <c r="D115" s="91">
        <v>8144</v>
      </c>
      <c r="E115" s="249"/>
      <c r="F115" s="635">
        <v>1054.5</v>
      </c>
      <c r="G115" s="635"/>
      <c r="H115" s="636">
        <v>1078</v>
      </c>
      <c r="I115" s="637"/>
      <c r="J115" s="635">
        <v>1088</v>
      </c>
      <c r="K115" s="640">
        <f>1088*1.0212</f>
        <v>1111.0656000000001</v>
      </c>
      <c r="L115" s="638"/>
      <c r="M115" s="639" t="s">
        <v>20</v>
      </c>
      <c r="N115" s="639" t="s">
        <v>21</v>
      </c>
      <c r="O115" s="639" t="s">
        <v>20</v>
      </c>
      <c r="P115" s="107" t="s">
        <v>21</v>
      </c>
      <c r="Q115" s="632"/>
      <c r="R115" s="633"/>
      <c r="S115" s="633"/>
    </row>
    <row r="116" spans="2:19" x14ac:dyDescent="0.15">
      <c r="B116" s="641" t="s">
        <v>392</v>
      </c>
      <c r="C116" s="91">
        <v>8145</v>
      </c>
      <c r="D116" s="91">
        <v>8146</v>
      </c>
      <c r="E116" s="635"/>
      <c r="F116" s="635">
        <v>1296.25</v>
      </c>
      <c r="G116" s="635"/>
      <c r="H116" s="635">
        <v>1325</v>
      </c>
      <c r="I116" s="637"/>
      <c r="J116" s="635">
        <v>1337</v>
      </c>
      <c r="K116" s="635">
        <f t="shared" ref="K116:K136" si="0">J116*1.0212</f>
        <v>1365.3444000000002</v>
      </c>
      <c r="L116" s="642"/>
      <c r="M116" s="639" t="s">
        <v>20</v>
      </c>
      <c r="N116" s="639" t="s">
        <v>21</v>
      </c>
      <c r="O116" s="639" t="s">
        <v>20</v>
      </c>
      <c r="P116" s="107" t="s">
        <v>21</v>
      </c>
      <c r="Q116" s="632"/>
      <c r="R116" s="633"/>
      <c r="S116" s="633"/>
    </row>
    <row r="117" spans="2:19" x14ac:dyDescent="0.15">
      <c r="B117" s="641" t="s">
        <v>392</v>
      </c>
      <c r="C117" s="91">
        <v>8145</v>
      </c>
      <c r="D117" s="91">
        <v>8147</v>
      </c>
      <c r="E117" s="635"/>
      <c r="F117" s="635">
        <v>1296.25</v>
      </c>
      <c r="G117" s="635"/>
      <c r="H117" s="635">
        <v>1325</v>
      </c>
      <c r="I117" s="637"/>
      <c r="J117" s="635">
        <v>1337</v>
      </c>
      <c r="K117" s="635">
        <f t="shared" si="0"/>
        <v>1365.3444000000002</v>
      </c>
      <c r="L117" s="642"/>
      <c r="M117" s="639" t="s">
        <v>20</v>
      </c>
      <c r="N117" s="639" t="s">
        <v>21</v>
      </c>
      <c r="O117" s="639" t="s">
        <v>20</v>
      </c>
      <c r="P117" s="107" t="s">
        <v>21</v>
      </c>
      <c r="Q117" s="632"/>
      <c r="R117" s="633"/>
      <c r="S117" s="633"/>
    </row>
    <row r="118" spans="2:19" x14ac:dyDescent="0.15">
      <c r="B118" s="641" t="s">
        <v>392</v>
      </c>
      <c r="C118" s="91">
        <v>8145</v>
      </c>
      <c r="D118" s="91">
        <v>8148</v>
      </c>
      <c r="E118" s="635"/>
      <c r="F118" s="635">
        <v>1296.25</v>
      </c>
      <c r="G118" s="635"/>
      <c r="H118" s="635">
        <v>1325</v>
      </c>
      <c r="I118" s="637"/>
      <c r="J118" s="635">
        <v>1337</v>
      </c>
      <c r="K118" s="635">
        <f t="shared" si="0"/>
        <v>1365.3444000000002</v>
      </c>
      <c r="L118" s="642"/>
      <c r="M118" s="639" t="s">
        <v>20</v>
      </c>
      <c r="N118" s="639" t="s">
        <v>21</v>
      </c>
      <c r="O118" s="639" t="s">
        <v>20</v>
      </c>
      <c r="P118" s="107" t="s">
        <v>21</v>
      </c>
      <c r="Q118" s="632"/>
      <c r="R118" s="633"/>
      <c r="S118" s="633"/>
    </row>
    <row r="119" spans="2:19" x14ac:dyDescent="0.15">
      <c r="B119" s="641" t="s">
        <v>392</v>
      </c>
      <c r="C119" s="91">
        <v>8145</v>
      </c>
      <c r="D119" s="91">
        <v>8149</v>
      </c>
      <c r="E119" s="635"/>
      <c r="F119" s="635">
        <v>1296.25</v>
      </c>
      <c r="G119" s="635"/>
      <c r="H119" s="635">
        <v>1325</v>
      </c>
      <c r="I119" s="637"/>
      <c r="J119" s="635">
        <v>1337</v>
      </c>
      <c r="K119" s="635">
        <f t="shared" si="0"/>
        <v>1365.3444000000002</v>
      </c>
      <c r="L119" s="642"/>
      <c r="M119" s="639" t="s">
        <v>20</v>
      </c>
      <c r="N119" s="639" t="s">
        <v>21</v>
      </c>
      <c r="O119" s="639" t="s">
        <v>20</v>
      </c>
      <c r="P119" s="107" t="s">
        <v>21</v>
      </c>
      <c r="Q119" s="632"/>
      <c r="R119" s="633"/>
      <c r="S119" s="633"/>
    </row>
    <row r="120" spans="2:19" x14ac:dyDescent="0.15">
      <c r="B120" s="634" t="s">
        <v>393</v>
      </c>
      <c r="C120" s="91">
        <v>8150</v>
      </c>
      <c r="D120" s="91">
        <v>8151</v>
      </c>
      <c r="E120" s="635"/>
      <c r="F120" s="635">
        <v>350</v>
      </c>
      <c r="G120" s="635"/>
      <c r="H120" s="636">
        <v>358</v>
      </c>
      <c r="I120" s="637"/>
      <c r="J120" s="635">
        <v>361</v>
      </c>
      <c r="K120" s="635">
        <f t="shared" si="0"/>
        <v>368.65320000000003</v>
      </c>
      <c r="L120" s="642"/>
      <c r="M120" s="639" t="s">
        <v>20</v>
      </c>
      <c r="N120" s="639" t="s">
        <v>21</v>
      </c>
      <c r="O120" s="639" t="s">
        <v>20</v>
      </c>
      <c r="P120" s="107" t="s">
        <v>21</v>
      </c>
      <c r="Q120" s="632"/>
      <c r="R120" s="633"/>
      <c r="S120" s="633"/>
    </row>
    <row r="121" spans="2:19" x14ac:dyDescent="0.15">
      <c r="B121" s="634" t="s">
        <v>393</v>
      </c>
      <c r="C121" s="91">
        <v>8150</v>
      </c>
      <c r="D121" s="91">
        <v>8152</v>
      </c>
      <c r="E121" s="635"/>
      <c r="F121" s="635">
        <v>350</v>
      </c>
      <c r="G121" s="635"/>
      <c r="H121" s="636">
        <v>358</v>
      </c>
      <c r="I121" s="637"/>
      <c r="J121" s="635">
        <v>361</v>
      </c>
      <c r="K121" s="635">
        <f t="shared" si="0"/>
        <v>368.65320000000003</v>
      </c>
      <c r="L121" s="642"/>
      <c r="M121" s="639" t="s">
        <v>20</v>
      </c>
      <c r="N121" s="639" t="s">
        <v>21</v>
      </c>
      <c r="O121" s="639" t="s">
        <v>20</v>
      </c>
      <c r="P121" s="107" t="s">
        <v>21</v>
      </c>
      <c r="Q121" s="632"/>
      <c r="R121" s="633"/>
      <c r="S121" s="633"/>
    </row>
    <row r="122" spans="2:19" x14ac:dyDescent="0.15">
      <c r="B122" s="634" t="s">
        <v>393</v>
      </c>
      <c r="C122" s="91">
        <v>8150</v>
      </c>
      <c r="D122" s="91">
        <v>8153</v>
      </c>
      <c r="E122" s="635"/>
      <c r="F122" s="635">
        <v>350</v>
      </c>
      <c r="G122" s="635"/>
      <c r="H122" s="636">
        <v>358</v>
      </c>
      <c r="I122" s="637"/>
      <c r="J122" s="635">
        <v>361</v>
      </c>
      <c r="K122" s="635">
        <f t="shared" si="0"/>
        <v>368.65320000000003</v>
      </c>
      <c r="L122" s="642"/>
      <c r="M122" s="639" t="s">
        <v>20</v>
      </c>
      <c r="N122" s="639" t="s">
        <v>21</v>
      </c>
      <c r="O122" s="639" t="s">
        <v>20</v>
      </c>
      <c r="P122" s="107" t="s">
        <v>21</v>
      </c>
      <c r="Q122" s="632"/>
      <c r="R122" s="633"/>
      <c r="S122" s="633"/>
    </row>
    <row r="123" spans="2:19" x14ac:dyDescent="0.15">
      <c r="B123" s="634" t="s">
        <v>393</v>
      </c>
      <c r="C123" s="91">
        <v>8150</v>
      </c>
      <c r="D123" s="91">
        <v>8154</v>
      </c>
      <c r="E123" s="635"/>
      <c r="F123" s="635">
        <v>350</v>
      </c>
      <c r="G123" s="635"/>
      <c r="H123" s="636">
        <v>358</v>
      </c>
      <c r="I123" s="637"/>
      <c r="J123" s="635">
        <v>361</v>
      </c>
      <c r="K123" s="635">
        <f t="shared" si="0"/>
        <v>368.65320000000003</v>
      </c>
      <c r="L123" s="642"/>
      <c r="M123" s="639" t="s">
        <v>20</v>
      </c>
      <c r="N123" s="639" t="s">
        <v>21</v>
      </c>
      <c r="O123" s="639" t="s">
        <v>20</v>
      </c>
      <c r="P123" s="107" t="s">
        <v>21</v>
      </c>
      <c r="Q123" s="632"/>
      <c r="R123" s="633"/>
      <c r="S123" s="633"/>
    </row>
    <row r="124" spans="2:19" x14ac:dyDescent="0.15">
      <c r="B124" s="634" t="s">
        <v>394</v>
      </c>
      <c r="C124" s="91">
        <v>8155</v>
      </c>
      <c r="D124" s="91">
        <v>8156</v>
      </c>
      <c r="E124" s="635"/>
      <c r="F124" s="635">
        <v>525</v>
      </c>
      <c r="G124" s="635"/>
      <c r="H124" s="635">
        <v>537</v>
      </c>
      <c r="I124" s="637"/>
      <c r="J124" s="635">
        <v>542</v>
      </c>
      <c r="K124" s="635">
        <f t="shared" si="0"/>
        <v>553.49040000000002</v>
      </c>
      <c r="L124" s="642"/>
      <c r="M124" s="639" t="s">
        <v>20</v>
      </c>
      <c r="N124" s="639" t="s">
        <v>21</v>
      </c>
      <c r="O124" s="639" t="s">
        <v>20</v>
      </c>
      <c r="P124" s="107" t="s">
        <v>21</v>
      </c>
      <c r="Q124" s="632"/>
      <c r="R124" s="633"/>
      <c r="S124" s="633"/>
    </row>
    <row r="125" spans="2:19" x14ac:dyDescent="0.15">
      <c r="B125" s="634" t="s">
        <v>394</v>
      </c>
      <c r="C125" s="91">
        <v>8155</v>
      </c>
      <c r="D125" s="91">
        <v>8157</v>
      </c>
      <c r="E125" s="635"/>
      <c r="F125" s="635">
        <v>525</v>
      </c>
      <c r="G125" s="635"/>
      <c r="H125" s="635">
        <v>537</v>
      </c>
      <c r="I125" s="637"/>
      <c r="J125" s="635">
        <v>542</v>
      </c>
      <c r="K125" s="635">
        <f t="shared" si="0"/>
        <v>553.49040000000002</v>
      </c>
      <c r="L125" s="642"/>
      <c r="M125" s="639" t="s">
        <v>20</v>
      </c>
      <c r="N125" s="639" t="s">
        <v>21</v>
      </c>
      <c r="O125" s="639" t="s">
        <v>20</v>
      </c>
      <c r="P125" s="107" t="s">
        <v>21</v>
      </c>
      <c r="Q125" s="632"/>
      <c r="R125" s="633"/>
      <c r="S125" s="633"/>
    </row>
    <row r="126" spans="2:19" x14ac:dyDescent="0.15">
      <c r="B126" s="634" t="s">
        <v>394</v>
      </c>
      <c r="C126" s="91">
        <v>8155</v>
      </c>
      <c r="D126" s="91">
        <v>8158</v>
      </c>
      <c r="E126" s="635"/>
      <c r="F126" s="635">
        <v>525</v>
      </c>
      <c r="G126" s="635"/>
      <c r="H126" s="635">
        <v>537</v>
      </c>
      <c r="I126" s="637"/>
      <c r="J126" s="635">
        <v>542</v>
      </c>
      <c r="K126" s="635">
        <f t="shared" si="0"/>
        <v>553.49040000000002</v>
      </c>
      <c r="L126" s="642"/>
      <c r="M126" s="639" t="s">
        <v>20</v>
      </c>
      <c r="N126" s="639" t="s">
        <v>21</v>
      </c>
      <c r="O126" s="639" t="s">
        <v>20</v>
      </c>
      <c r="P126" s="107" t="s">
        <v>21</v>
      </c>
      <c r="Q126" s="632"/>
      <c r="R126" s="633"/>
      <c r="S126" s="633"/>
    </row>
    <row r="127" spans="2:19" x14ac:dyDescent="0.15">
      <c r="B127" s="634" t="s">
        <v>394</v>
      </c>
      <c r="C127" s="91">
        <v>8155</v>
      </c>
      <c r="D127" s="91">
        <v>8159</v>
      </c>
      <c r="E127" s="635"/>
      <c r="F127" s="635">
        <v>525</v>
      </c>
      <c r="G127" s="635"/>
      <c r="H127" s="635">
        <v>537</v>
      </c>
      <c r="I127" s="637"/>
      <c r="J127" s="635">
        <v>542</v>
      </c>
      <c r="K127" s="635">
        <f t="shared" si="0"/>
        <v>553.49040000000002</v>
      </c>
      <c r="L127" s="642"/>
      <c r="M127" s="91" t="s">
        <v>20</v>
      </c>
      <c r="N127" s="91" t="s">
        <v>21</v>
      </c>
      <c r="O127" s="91" t="s">
        <v>20</v>
      </c>
      <c r="P127" s="107" t="s">
        <v>21</v>
      </c>
      <c r="Q127" s="632"/>
      <c r="R127" s="633"/>
      <c r="S127" s="633"/>
    </row>
    <row r="128" spans="2:19" x14ac:dyDescent="0.15">
      <c r="B128" s="424" t="s">
        <v>395</v>
      </c>
      <c r="C128" s="1089">
        <v>2925</v>
      </c>
      <c r="D128" s="1089">
        <v>2925</v>
      </c>
      <c r="E128" s="45">
        <v>325</v>
      </c>
      <c r="F128" s="45">
        <v>325</v>
      </c>
      <c r="G128" s="247"/>
      <c r="H128" s="247">
        <v>325</v>
      </c>
      <c r="I128" s="637"/>
      <c r="J128" s="635">
        <v>328</v>
      </c>
      <c r="K128" s="635">
        <f t="shared" si="0"/>
        <v>334.95360000000005</v>
      </c>
      <c r="L128" s="530"/>
      <c r="M128" s="330" t="s">
        <v>20</v>
      </c>
      <c r="N128" s="330" t="s">
        <v>20</v>
      </c>
      <c r="O128" s="330" t="s">
        <v>20</v>
      </c>
      <c r="P128" s="593" t="s">
        <v>21</v>
      </c>
      <c r="Q128" s="632"/>
      <c r="R128" s="633"/>
      <c r="S128" s="633"/>
    </row>
    <row r="129" spans="2:19" x14ac:dyDescent="0.15">
      <c r="B129" s="424" t="s">
        <v>396</v>
      </c>
      <c r="C129" s="1089">
        <v>2925</v>
      </c>
      <c r="D129" s="1089">
        <v>2926</v>
      </c>
      <c r="E129" s="45">
        <v>325</v>
      </c>
      <c r="F129" s="45">
        <v>325</v>
      </c>
      <c r="G129" s="247"/>
      <c r="H129" s="247">
        <v>325</v>
      </c>
      <c r="I129" s="637"/>
      <c r="J129" s="635">
        <v>328</v>
      </c>
      <c r="K129" s="635">
        <f t="shared" si="0"/>
        <v>334.95360000000005</v>
      </c>
      <c r="L129" s="530"/>
      <c r="M129" s="330" t="s">
        <v>20</v>
      </c>
      <c r="N129" s="330" t="s">
        <v>20</v>
      </c>
      <c r="O129" s="330" t="s">
        <v>20</v>
      </c>
      <c r="P129" s="593" t="s">
        <v>21</v>
      </c>
      <c r="Q129" s="632"/>
      <c r="R129" s="633"/>
      <c r="S129" s="633"/>
    </row>
    <row r="130" spans="2:19" x14ac:dyDescent="0.15">
      <c r="B130" s="424" t="s">
        <v>397</v>
      </c>
      <c r="C130" s="1089">
        <v>2925</v>
      </c>
      <c r="D130" s="1089">
        <v>2927</v>
      </c>
      <c r="E130" s="45">
        <v>325</v>
      </c>
      <c r="F130" s="45">
        <v>325</v>
      </c>
      <c r="G130" s="247"/>
      <c r="H130" s="247">
        <v>325</v>
      </c>
      <c r="I130" s="637"/>
      <c r="J130" s="635">
        <v>328</v>
      </c>
      <c r="K130" s="635">
        <f t="shared" si="0"/>
        <v>334.95360000000005</v>
      </c>
      <c r="L130" s="530"/>
      <c r="M130" s="330" t="s">
        <v>20</v>
      </c>
      <c r="N130" s="330" t="s">
        <v>20</v>
      </c>
      <c r="O130" s="330" t="s">
        <v>20</v>
      </c>
      <c r="P130" s="593" t="s">
        <v>21</v>
      </c>
      <c r="Q130" s="632"/>
      <c r="R130" s="633"/>
      <c r="S130" s="633"/>
    </row>
    <row r="131" spans="2:19" x14ac:dyDescent="0.15">
      <c r="B131" s="424" t="s">
        <v>398</v>
      </c>
      <c r="C131" s="1089">
        <v>2925</v>
      </c>
      <c r="D131" s="1089">
        <v>2928</v>
      </c>
      <c r="E131" s="45">
        <v>325</v>
      </c>
      <c r="F131" s="45">
        <v>325</v>
      </c>
      <c r="G131" s="247"/>
      <c r="H131" s="247">
        <v>325</v>
      </c>
      <c r="I131" s="637"/>
      <c r="J131" s="635">
        <v>328</v>
      </c>
      <c r="K131" s="635">
        <f t="shared" si="0"/>
        <v>334.95360000000005</v>
      </c>
      <c r="L131" s="530"/>
      <c r="M131" s="330" t="s">
        <v>20</v>
      </c>
      <c r="N131" s="330" t="s">
        <v>20</v>
      </c>
      <c r="O131" s="330" t="s">
        <v>20</v>
      </c>
      <c r="P131" s="593" t="s">
        <v>21</v>
      </c>
      <c r="Q131" s="632"/>
      <c r="R131" s="633"/>
      <c r="S131" s="633"/>
    </row>
    <row r="132" spans="2:19" x14ac:dyDescent="0.15">
      <c r="B132" s="424" t="s">
        <v>399</v>
      </c>
      <c r="C132" s="1089">
        <v>2925</v>
      </c>
      <c r="D132" s="1089">
        <v>2929</v>
      </c>
      <c r="E132" s="45">
        <v>325</v>
      </c>
      <c r="F132" s="45">
        <v>325</v>
      </c>
      <c r="G132" s="247"/>
      <c r="H132" s="247">
        <v>325</v>
      </c>
      <c r="I132" s="637"/>
      <c r="J132" s="635">
        <v>328</v>
      </c>
      <c r="K132" s="635">
        <f t="shared" si="0"/>
        <v>334.95360000000005</v>
      </c>
      <c r="L132" s="530"/>
      <c r="M132" s="330" t="s">
        <v>20</v>
      </c>
      <c r="N132" s="330" t="s">
        <v>20</v>
      </c>
      <c r="O132" s="330" t="s">
        <v>20</v>
      </c>
      <c r="P132" s="593" t="s">
        <v>21</v>
      </c>
      <c r="Q132" s="632"/>
      <c r="R132" s="633"/>
      <c r="S132" s="633"/>
    </row>
    <row r="133" spans="2:19" x14ac:dyDescent="0.15">
      <c r="B133" s="424" t="s">
        <v>400</v>
      </c>
      <c r="C133" s="1089">
        <v>2995</v>
      </c>
      <c r="D133" s="1089">
        <v>2995</v>
      </c>
      <c r="E133" s="45">
        <v>650</v>
      </c>
      <c r="F133" s="45">
        <v>650</v>
      </c>
      <c r="G133" s="247"/>
      <c r="H133" s="247">
        <v>650</v>
      </c>
      <c r="I133" s="637"/>
      <c r="J133" s="635">
        <v>656</v>
      </c>
      <c r="K133" s="635">
        <f t="shared" si="0"/>
        <v>669.9072000000001</v>
      </c>
      <c r="L133" s="530"/>
      <c r="M133" s="330" t="s">
        <v>20</v>
      </c>
      <c r="N133" s="330" t="s">
        <v>20</v>
      </c>
      <c r="O133" s="330" t="s">
        <v>20</v>
      </c>
      <c r="P133" s="593" t="s">
        <v>21</v>
      </c>
      <c r="Q133" s="632"/>
      <c r="R133" s="633"/>
      <c r="S133" s="633"/>
    </row>
    <row r="134" spans="2:19" x14ac:dyDescent="0.15">
      <c r="B134" s="424" t="s">
        <v>401</v>
      </c>
      <c r="C134" s="1089">
        <v>2995</v>
      </c>
      <c r="D134" s="1089">
        <v>2996</v>
      </c>
      <c r="E134" s="45">
        <v>650</v>
      </c>
      <c r="F134" s="45">
        <v>650</v>
      </c>
      <c r="G134" s="247"/>
      <c r="H134" s="247">
        <v>650</v>
      </c>
      <c r="I134" s="637"/>
      <c r="J134" s="635">
        <v>656</v>
      </c>
      <c r="K134" s="635">
        <f t="shared" si="0"/>
        <v>669.9072000000001</v>
      </c>
      <c r="L134" s="530"/>
      <c r="M134" s="330" t="s">
        <v>20</v>
      </c>
      <c r="N134" s="330" t="s">
        <v>20</v>
      </c>
      <c r="O134" s="330" t="s">
        <v>20</v>
      </c>
      <c r="P134" s="593" t="s">
        <v>21</v>
      </c>
      <c r="Q134" s="632"/>
      <c r="R134" s="633"/>
      <c r="S134" s="633"/>
    </row>
    <row r="135" spans="2:19" x14ac:dyDescent="0.15">
      <c r="B135" s="424" t="s">
        <v>402</v>
      </c>
      <c r="C135" s="1089">
        <v>2995</v>
      </c>
      <c r="D135" s="1089">
        <v>2997</v>
      </c>
      <c r="E135" s="45">
        <v>650</v>
      </c>
      <c r="F135" s="45">
        <v>650</v>
      </c>
      <c r="G135" s="247"/>
      <c r="H135" s="247">
        <v>650</v>
      </c>
      <c r="I135" s="637"/>
      <c r="J135" s="635">
        <v>656</v>
      </c>
      <c r="K135" s="635">
        <f t="shared" si="0"/>
        <v>669.9072000000001</v>
      </c>
      <c r="L135" s="530"/>
      <c r="M135" s="330" t="s">
        <v>20</v>
      </c>
      <c r="N135" s="330" t="s">
        <v>20</v>
      </c>
      <c r="O135" s="330" t="s">
        <v>20</v>
      </c>
      <c r="P135" s="593" t="s">
        <v>21</v>
      </c>
      <c r="Q135" s="632"/>
      <c r="R135" s="633"/>
      <c r="S135" s="633"/>
    </row>
    <row r="136" spans="2:19" x14ac:dyDescent="0.15">
      <c r="B136" s="424" t="s">
        <v>403</v>
      </c>
      <c r="C136" s="1089">
        <v>2995</v>
      </c>
      <c r="D136" s="1089">
        <v>2998</v>
      </c>
      <c r="E136" s="45">
        <v>650</v>
      </c>
      <c r="F136" s="45">
        <v>650</v>
      </c>
      <c r="G136" s="247"/>
      <c r="H136" s="247">
        <v>650</v>
      </c>
      <c r="I136" s="637"/>
      <c r="J136" s="635">
        <v>656</v>
      </c>
      <c r="K136" s="635">
        <f t="shared" si="0"/>
        <v>669.9072000000001</v>
      </c>
      <c r="L136" s="530"/>
      <c r="M136" s="330" t="s">
        <v>20</v>
      </c>
      <c r="N136" s="330" t="s">
        <v>20</v>
      </c>
      <c r="O136" s="330" t="s">
        <v>20</v>
      </c>
      <c r="P136" s="593" t="s">
        <v>21</v>
      </c>
      <c r="Q136" s="632"/>
      <c r="R136" s="633"/>
      <c r="S136" s="633"/>
    </row>
    <row r="137" spans="2:19" ht="14" thickBot="1" x14ac:dyDescent="0.2">
      <c r="B137" s="643" t="s">
        <v>404</v>
      </c>
      <c r="C137" s="1090">
        <v>2995</v>
      </c>
      <c r="D137" s="1090">
        <v>2999</v>
      </c>
      <c r="E137" s="95">
        <v>650</v>
      </c>
      <c r="F137" s="95">
        <v>650</v>
      </c>
      <c r="G137" s="122"/>
      <c r="H137" s="122">
        <v>650</v>
      </c>
      <c r="I137" s="644"/>
      <c r="J137" s="645">
        <v>656</v>
      </c>
      <c r="K137" s="645">
        <v>669.91</v>
      </c>
      <c r="L137" s="538"/>
      <c r="M137" s="336" t="s">
        <v>20</v>
      </c>
      <c r="N137" s="336" t="s">
        <v>20</v>
      </c>
      <c r="O137" s="336" t="s">
        <v>20</v>
      </c>
      <c r="P137" s="600" t="s">
        <v>21</v>
      </c>
      <c r="Q137" s="632"/>
      <c r="R137" s="633"/>
      <c r="S137" s="633"/>
    </row>
  </sheetData>
  <mergeCells count="6">
    <mergeCell ref="B111:D111"/>
    <mergeCell ref="S2:W2"/>
    <mergeCell ref="B4:D4"/>
    <mergeCell ref="S4:W4"/>
    <mergeCell ref="B96:D96"/>
    <mergeCell ref="B106:D106"/>
  </mergeCells>
  <pageMargins left="0.7" right="0.7" top="0.75" bottom="0.75" header="0.3" footer="0.3"/>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73A0-9885-9141-A642-199E38842131}">
  <sheetPr>
    <pageSetUpPr fitToPage="1"/>
  </sheetPr>
  <dimension ref="A2:T251"/>
  <sheetViews>
    <sheetView showGridLines="0" topLeftCell="A11" zoomScaleNormal="100" zoomScalePageLayoutView="60" workbookViewId="0">
      <selection activeCell="H38" sqref="H38"/>
    </sheetView>
  </sheetViews>
  <sheetFormatPr baseColWidth="10" defaultColWidth="9.1640625" defaultRowHeight="16" x14ac:dyDescent="0.2"/>
  <cols>
    <col min="1" max="1" width="2.83203125" style="648" customWidth="1"/>
    <col min="2" max="2" width="86" style="648" customWidth="1"/>
    <col min="3" max="3" width="16.6640625" style="648" bestFit="1" customWidth="1"/>
    <col min="4" max="4" width="21.5" style="648" customWidth="1"/>
    <col min="5" max="5" width="14.5" style="656" bestFit="1" customWidth="1"/>
    <col min="6" max="6" width="13.5" style="657" bestFit="1" customWidth="1"/>
    <col min="7" max="7" width="13.6640625" style="650" bestFit="1" customWidth="1"/>
    <col min="8" max="8" width="19.83203125" style="650" customWidth="1"/>
    <col min="9" max="9" width="10.5" style="648" bestFit="1" customWidth="1"/>
    <col min="10" max="10" width="14.1640625" style="648" customWidth="1"/>
    <col min="11" max="11" width="12" style="648" customWidth="1"/>
    <col min="12" max="12" width="12.1640625" style="648" customWidth="1"/>
    <col min="13" max="13" width="25.5" style="648" customWidth="1"/>
    <col min="14" max="14" width="3.33203125" style="648" customWidth="1"/>
    <col min="15" max="15" width="60.1640625" style="651" customWidth="1"/>
    <col min="16" max="16" width="11.5" style="648" customWidth="1"/>
    <col min="17" max="17" width="15.33203125" style="648" customWidth="1"/>
    <col min="18" max="18" width="12.6640625" style="648" customWidth="1"/>
    <col min="19" max="19" width="56.5" style="648" customWidth="1"/>
    <col min="20" max="16384" width="9.1640625" style="648"/>
  </cols>
  <sheetData>
    <row r="2" spans="2:19" x14ac:dyDescent="0.2">
      <c r="B2" s="646" t="s">
        <v>953</v>
      </c>
      <c r="C2" s="647">
        <v>2.12E-2</v>
      </c>
      <c r="E2" s="649"/>
      <c r="F2" s="649"/>
    </row>
    <row r="3" spans="2:19" x14ac:dyDescent="0.2">
      <c r="B3" s="652" t="s">
        <v>405</v>
      </c>
      <c r="C3" s="653"/>
      <c r="E3" s="654" t="s">
        <v>406</v>
      </c>
      <c r="F3" s="649"/>
    </row>
    <row r="4" spans="2:19" x14ac:dyDescent="0.2">
      <c r="E4" s="649"/>
      <c r="F4" s="649"/>
    </row>
    <row r="5" spans="2:19" x14ac:dyDescent="0.2">
      <c r="E5" s="655"/>
      <c r="F5" s="1124"/>
      <c r="G5" s="1125"/>
      <c r="H5" s="1125"/>
      <c r="I5" s="1125"/>
      <c r="J5" s="1125"/>
      <c r="K5" s="1125"/>
      <c r="L5" s="1125"/>
    </row>
    <row r="6" spans="2:19" ht="17" thickBot="1" x14ac:dyDescent="0.25"/>
    <row r="7" spans="2:19" ht="49" thickBot="1" x14ac:dyDescent="0.25">
      <c r="B7" s="658" t="s">
        <v>407</v>
      </c>
      <c r="C7" s="658"/>
      <c r="D7" s="658"/>
      <c r="E7" s="658"/>
      <c r="F7" s="658"/>
      <c r="G7" s="659"/>
      <c r="H7" s="659"/>
      <c r="I7" s="660"/>
      <c r="J7" s="660"/>
      <c r="K7" s="660"/>
      <c r="L7" s="660"/>
      <c r="M7" s="661" t="s">
        <v>408</v>
      </c>
      <c r="O7" s="662" t="s">
        <v>2</v>
      </c>
      <c r="P7" s="660"/>
      <c r="Q7" s="660"/>
      <c r="R7" s="660"/>
      <c r="S7" s="660"/>
    </row>
    <row r="8" spans="2:19" ht="43" thickBot="1" x14ac:dyDescent="0.25">
      <c r="B8" s="663" t="s">
        <v>3</v>
      </c>
      <c r="C8" s="663" t="s">
        <v>4</v>
      </c>
      <c r="D8" s="663" t="s">
        <v>5</v>
      </c>
      <c r="E8" s="664" t="s">
        <v>409</v>
      </c>
      <c r="F8" s="665" t="s">
        <v>410</v>
      </c>
      <c r="G8" s="666" t="s">
        <v>411</v>
      </c>
      <c r="H8" s="667" t="s">
        <v>412</v>
      </c>
      <c r="I8" s="668" t="s">
        <v>8</v>
      </c>
      <c r="J8" s="668" t="s">
        <v>9</v>
      </c>
      <c r="K8" s="668" t="s">
        <v>10</v>
      </c>
      <c r="L8" s="668" t="s">
        <v>11</v>
      </c>
      <c r="M8" s="668" t="s">
        <v>413</v>
      </c>
      <c r="O8" s="669" t="s">
        <v>12</v>
      </c>
      <c r="P8" s="669" t="s">
        <v>13</v>
      </c>
      <c r="Q8" s="669" t="s">
        <v>14</v>
      </c>
      <c r="R8" s="669" t="s">
        <v>15</v>
      </c>
      <c r="S8" s="669" t="s">
        <v>16</v>
      </c>
    </row>
    <row r="9" spans="2:19" ht="14" thickBot="1" x14ac:dyDescent="0.25">
      <c r="B9" s="670" t="s">
        <v>17</v>
      </c>
      <c r="C9" s="671" t="s">
        <v>4</v>
      </c>
      <c r="D9" s="671" t="s">
        <v>5</v>
      </c>
      <c r="E9" s="672" t="s">
        <v>414</v>
      </c>
      <c r="F9" s="672" t="s">
        <v>415</v>
      </c>
      <c r="G9" s="673" t="s">
        <v>416</v>
      </c>
      <c r="H9" s="673" t="s">
        <v>417</v>
      </c>
      <c r="I9" s="674"/>
      <c r="J9" s="674"/>
      <c r="K9" s="674"/>
      <c r="L9" s="674"/>
      <c r="M9" s="674"/>
      <c r="O9" s="675"/>
      <c r="P9" s="671"/>
      <c r="Q9" s="671"/>
      <c r="R9" s="671"/>
      <c r="S9" s="671"/>
    </row>
    <row r="10" spans="2:19" ht="15" thickBot="1" x14ac:dyDescent="0.25">
      <c r="B10" s="676" t="s">
        <v>418</v>
      </c>
      <c r="C10" s="676" t="s">
        <v>19</v>
      </c>
      <c r="D10" s="676" t="s">
        <v>19</v>
      </c>
      <c r="E10" s="1039">
        <v>0.11030642400958601</v>
      </c>
      <c r="F10" s="677">
        <v>0.11</v>
      </c>
      <c r="G10" s="678">
        <v>0.11264492019858925</v>
      </c>
      <c r="H10" s="679">
        <v>0.113</v>
      </c>
      <c r="I10" s="680" t="s">
        <v>20</v>
      </c>
      <c r="J10" s="680" t="s">
        <v>21</v>
      </c>
      <c r="K10" s="680" t="s">
        <v>21</v>
      </c>
      <c r="L10" s="680" t="s">
        <v>21</v>
      </c>
      <c r="M10" s="680"/>
      <c r="O10" s="681"/>
      <c r="P10" s="682"/>
      <c r="Q10" s="682"/>
      <c r="R10" s="682"/>
      <c r="S10" s="682"/>
    </row>
    <row r="11" spans="2:19" ht="15" thickBot="1" x14ac:dyDescent="0.25">
      <c r="B11" s="683" t="s">
        <v>419</v>
      </c>
      <c r="C11" s="676" t="s">
        <v>19</v>
      </c>
      <c r="D11" s="676" t="s">
        <v>19</v>
      </c>
      <c r="E11" s="1039">
        <v>0.142257425085242</v>
      </c>
      <c r="F11" s="677">
        <v>0.14199999999999999</v>
      </c>
      <c r="G11" s="678">
        <v>0.14527328249704916</v>
      </c>
      <c r="H11" s="679">
        <v>0.14499999999999999</v>
      </c>
      <c r="I11" s="680" t="s">
        <v>20</v>
      </c>
      <c r="J11" s="680" t="s">
        <v>21</v>
      </c>
      <c r="K11" s="680" t="s">
        <v>21</v>
      </c>
      <c r="L11" s="680" t="s">
        <v>21</v>
      </c>
      <c r="M11" s="680"/>
      <c r="O11" s="681"/>
      <c r="P11" s="682"/>
      <c r="Q11" s="682"/>
      <c r="R11" s="682"/>
      <c r="S11" s="682"/>
    </row>
    <row r="12" spans="2:19" ht="15" thickBot="1" x14ac:dyDescent="0.25">
      <c r="B12" s="676" t="s">
        <v>420</v>
      </c>
      <c r="C12" s="676" t="s">
        <v>19</v>
      </c>
      <c r="D12" s="676" t="s">
        <v>19</v>
      </c>
      <c r="E12" s="1039">
        <v>0.142257425085242</v>
      </c>
      <c r="F12" s="677">
        <v>0.14199999999999999</v>
      </c>
      <c r="G12" s="678">
        <v>0.14527328249704916</v>
      </c>
      <c r="H12" s="679">
        <v>0.14499999999999999</v>
      </c>
      <c r="I12" s="680" t="s">
        <v>20</v>
      </c>
      <c r="J12" s="680" t="s">
        <v>21</v>
      </c>
      <c r="K12" s="680" t="s">
        <v>21</v>
      </c>
      <c r="L12" s="680" t="s">
        <v>21</v>
      </c>
      <c r="M12" s="680"/>
      <c r="N12" s="684"/>
      <c r="O12" s="681"/>
      <c r="P12" s="682"/>
      <c r="Q12" s="682"/>
      <c r="R12" s="682"/>
      <c r="S12" s="682"/>
    </row>
    <row r="13" spans="2:19" ht="15" thickBot="1" x14ac:dyDescent="0.25">
      <c r="B13" s="676" t="s">
        <v>421</v>
      </c>
      <c r="C13" s="676" t="s">
        <v>19</v>
      </c>
      <c r="D13" s="676" t="s">
        <v>19</v>
      </c>
      <c r="E13" s="685">
        <v>0.17299999999999999</v>
      </c>
      <c r="F13" s="686">
        <v>0.17299999999999999</v>
      </c>
      <c r="G13" s="678">
        <v>0.17499999999999999</v>
      </c>
      <c r="H13" s="687">
        <v>0.17499999999999999</v>
      </c>
      <c r="I13" s="680" t="s">
        <v>20</v>
      </c>
      <c r="J13" s="680" t="s">
        <v>21</v>
      </c>
      <c r="K13" s="680" t="s">
        <v>21</v>
      </c>
      <c r="L13" s="680" t="s">
        <v>21</v>
      </c>
      <c r="M13" s="680"/>
      <c r="N13" s="684"/>
      <c r="O13" s="681"/>
      <c r="P13" s="682"/>
      <c r="Q13" s="682"/>
      <c r="R13" s="682"/>
      <c r="S13" s="682"/>
    </row>
    <row r="14" spans="2:19" ht="15" thickBot="1" x14ac:dyDescent="0.25">
      <c r="B14" s="683" t="s">
        <v>422</v>
      </c>
      <c r="C14" s="676" t="s">
        <v>19</v>
      </c>
      <c r="D14" s="676" t="s">
        <v>19</v>
      </c>
      <c r="E14" s="1040">
        <v>0.182599082945236</v>
      </c>
      <c r="F14" s="677">
        <v>0.183</v>
      </c>
      <c r="G14" s="678">
        <v>0.18647018350367503</v>
      </c>
      <c r="H14" s="679">
        <v>0.186</v>
      </c>
      <c r="I14" s="680" t="s">
        <v>20</v>
      </c>
      <c r="J14" s="680" t="s">
        <v>21</v>
      </c>
      <c r="K14" s="680" t="s">
        <v>21</v>
      </c>
      <c r="L14" s="680" t="s">
        <v>21</v>
      </c>
      <c r="M14" s="680"/>
      <c r="O14" s="681"/>
      <c r="P14" s="682"/>
      <c r="Q14" s="682"/>
      <c r="R14" s="682"/>
      <c r="S14" s="682"/>
    </row>
    <row r="15" spans="2:19" ht="15" thickBot="1" x14ac:dyDescent="0.25">
      <c r="B15" s="683" t="s">
        <v>423</v>
      </c>
      <c r="C15" s="676" t="s">
        <v>19</v>
      </c>
      <c r="D15" s="676" t="s">
        <v>19</v>
      </c>
      <c r="E15" s="1041">
        <v>7.8280000000000003</v>
      </c>
      <c r="F15" s="677">
        <v>7.8</v>
      </c>
      <c r="G15" s="678">
        <v>7.9609999999999994</v>
      </c>
      <c r="H15" s="689">
        <v>8</v>
      </c>
      <c r="I15" s="680" t="s">
        <v>20</v>
      </c>
      <c r="J15" s="680" t="s">
        <v>21</v>
      </c>
      <c r="K15" s="680" t="s">
        <v>21</v>
      </c>
      <c r="L15" s="680" t="s">
        <v>21</v>
      </c>
      <c r="M15" s="680"/>
      <c r="O15" s="681" t="s">
        <v>424</v>
      </c>
      <c r="P15" s="682"/>
      <c r="Q15" s="682"/>
      <c r="R15" s="682"/>
      <c r="S15" s="682"/>
    </row>
    <row r="16" spans="2:19" ht="15" thickBot="1" x14ac:dyDescent="0.25">
      <c r="B16" s="683" t="s">
        <v>425</v>
      </c>
      <c r="C16" s="676" t="s">
        <v>19</v>
      </c>
      <c r="D16" s="676" t="s">
        <v>19</v>
      </c>
      <c r="E16" s="1041">
        <v>4.6071999999999997</v>
      </c>
      <c r="F16" s="677">
        <v>4.5999999999999996</v>
      </c>
      <c r="G16" s="678">
        <v>4.6873999999999993</v>
      </c>
      <c r="H16" s="689">
        <v>4.7</v>
      </c>
      <c r="I16" s="680" t="s">
        <v>20</v>
      </c>
      <c r="J16" s="680" t="s">
        <v>21</v>
      </c>
      <c r="K16" s="680" t="s">
        <v>21</v>
      </c>
      <c r="L16" s="680" t="s">
        <v>21</v>
      </c>
      <c r="M16" s="680"/>
      <c r="O16" s="681" t="s">
        <v>426</v>
      </c>
      <c r="P16" s="682"/>
      <c r="Q16" s="682"/>
      <c r="R16" s="682"/>
      <c r="S16" s="682"/>
    </row>
    <row r="17" spans="2:20" ht="15" thickBot="1" x14ac:dyDescent="0.25">
      <c r="B17" s="683" t="s">
        <v>427</v>
      </c>
      <c r="C17" s="676" t="s">
        <v>19</v>
      </c>
      <c r="D17" s="676" t="s">
        <v>19</v>
      </c>
      <c r="E17" s="1041">
        <v>5.1013000000000002</v>
      </c>
      <c r="F17" s="677">
        <v>5.0999999999999996</v>
      </c>
      <c r="G17" s="678">
        <v>5.1896000000000004</v>
      </c>
      <c r="H17" s="689">
        <v>5.2</v>
      </c>
      <c r="I17" s="680" t="s">
        <v>20</v>
      </c>
      <c r="J17" s="680" t="s">
        <v>21</v>
      </c>
      <c r="K17" s="680" t="s">
        <v>21</v>
      </c>
      <c r="L17" s="680" t="s">
        <v>21</v>
      </c>
      <c r="M17" s="680"/>
      <c r="O17" s="681" t="s">
        <v>428</v>
      </c>
      <c r="P17" s="682"/>
      <c r="Q17" s="682"/>
      <c r="R17" s="682"/>
      <c r="S17" s="682"/>
    </row>
    <row r="18" spans="2:20" ht="15" thickBot="1" x14ac:dyDescent="0.25">
      <c r="B18" s="683" t="s">
        <v>429</v>
      </c>
      <c r="C18" s="676" t="s">
        <v>19</v>
      </c>
      <c r="D18" s="676" t="s">
        <v>19</v>
      </c>
      <c r="E18" s="1041">
        <v>4.0765000000000002</v>
      </c>
      <c r="F18" s="677">
        <v>4.0999999999999996</v>
      </c>
      <c r="G18" s="678">
        <v>4.1479999999999997</v>
      </c>
      <c r="H18" s="690">
        <v>4.0999999999999996</v>
      </c>
      <c r="I18" s="680" t="s">
        <v>20</v>
      </c>
      <c r="J18" s="680" t="s">
        <v>21</v>
      </c>
      <c r="K18" s="680" t="s">
        <v>21</v>
      </c>
      <c r="L18" s="680" t="s">
        <v>21</v>
      </c>
      <c r="M18" s="680"/>
      <c r="O18" s="681" t="s">
        <v>430</v>
      </c>
      <c r="P18" s="682"/>
      <c r="Q18" s="682"/>
      <c r="R18" s="682"/>
      <c r="S18" s="682"/>
    </row>
    <row r="19" spans="2:20" ht="15" thickBot="1" x14ac:dyDescent="0.25">
      <c r="B19" s="670" t="s">
        <v>36</v>
      </c>
      <c r="C19" s="671" t="s">
        <v>4</v>
      </c>
      <c r="D19" s="671" t="s">
        <v>5</v>
      </c>
      <c r="E19" s="672" t="s">
        <v>414</v>
      </c>
      <c r="F19" s="672" t="s">
        <v>415</v>
      </c>
      <c r="G19" s="673" t="s">
        <v>416</v>
      </c>
      <c r="H19" s="673" t="s">
        <v>417</v>
      </c>
      <c r="I19" s="674"/>
      <c r="J19" s="674"/>
      <c r="K19" s="674"/>
      <c r="L19" s="674"/>
      <c r="M19" s="674"/>
      <c r="O19" s="691" t="s">
        <v>36</v>
      </c>
      <c r="P19" s="674"/>
      <c r="Q19" s="674"/>
      <c r="R19" s="674"/>
      <c r="S19" s="674"/>
      <c r="T19" s="684"/>
    </row>
    <row r="20" spans="2:20" s="1018" customFormat="1" ht="15" thickBot="1" x14ac:dyDescent="0.25">
      <c r="B20" s="683" t="s">
        <v>431</v>
      </c>
      <c r="C20" s="1091">
        <v>1065</v>
      </c>
      <c r="D20" s="1091">
        <v>1066</v>
      </c>
      <c r="E20" s="678">
        <v>24.2</v>
      </c>
      <c r="F20" s="677">
        <v>24.2</v>
      </c>
      <c r="G20" s="678">
        <v>26.6</v>
      </c>
      <c r="H20" s="1068">
        <v>26.6</v>
      </c>
      <c r="I20" s="680" t="s">
        <v>20</v>
      </c>
      <c r="J20" s="680" t="s">
        <v>21</v>
      </c>
      <c r="K20" s="680" t="s">
        <v>20</v>
      </c>
      <c r="L20" s="680" t="s">
        <v>432</v>
      </c>
      <c r="M20" s="680" t="s">
        <v>433</v>
      </c>
      <c r="O20" s="682" t="s">
        <v>434</v>
      </c>
      <c r="P20" s="682" t="s">
        <v>435</v>
      </c>
      <c r="Q20" s="682" t="s">
        <v>436</v>
      </c>
      <c r="R20" s="682" t="s">
        <v>437</v>
      </c>
      <c r="S20" s="682" t="s">
        <v>438</v>
      </c>
    </row>
    <row r="21" spans="2:20" s="1018" customFormat="1" ht="15" thickBot="1" x14ac:dyDescent="0.25">
      <c r="B21" s="683" t="s">
        <v>439</v>
      </c>
      <c r="C21" s="1091">
        <v>2400</v>
      </c>
      <c r="D21" s="1091">
        <v>2401</v>
      </c>
      <c r="E21" s="678">
        <v>70</v>
      </c>
      <c r="F21" s="677">
        <v>70</v>
      </c>
      <c r="G21" s="678">
        <v>77</v>
      </c>
      <c r="H21" s="1043">
        <v>77</v>
      </c>
      <c r="I21" s="680" t="s">
        <v>20</v>
      </c>
      <c r="J21" s="680" t="s">
        <v>21</v>
      </c>
      <c r="K21" s="680" t="s">
        <v>20</v>
      </c>
      <c r="L21" s="680" t="s">
        <v>432</v>
      </c>
      <c r="M21" s="680" t="s">
        <v>433</v>
      </c>
      <c r="O21" s="682" t="s">
        <v>440</v>
      </c>
      <c r="P21" s="682" t="s">
        <v>441</v>
      </c>
      <c r="Q21" s="682" t="s">
        <v>442</v>
      </c>
      <c r="R21" s="682" t="s">
        <v>443</v>
      </c>
      <c r="S21" s="682" t="s">
        <v>444</v>
      </c>
    </row>
    <row r="22" spans="2:20" s="1018" customFormat="1" ht="15" thickBot="1" x14ac:dyDescent="0.25">
      <c r="B22" s="683" t="s">
        <v>445</v>
      </c>
      <c r="C22" s="1091">
        <v>2400</v>
      </c>
      <c r="D22" s="1091">
        <v>2402</v>
      </c>
      <c r="E22" s="678">
        <v>70</v>
      </c>
      <c r="F22" s="677">
        <v>70</v>
      </c>
      <c r="G22" s="678">
        <v>77</v>
      </c>
      <c r="H22" s="1043">
        <v>77</v>
      </c>
      <c r="I22" s="680" t="s">
        <v>20</v>
      </c>
      <c r="J22" s="680" t="s">
        <v>21</v>
      </c>
      <c r="K22" s="680" t="s">
        <v>20</v>
      </c>
      <c r="L22" s="680" t="s">
        <v>432</v>
      </c>
      <c r="M22" s="680" t="s">
        <v>433</v>
      </c>
      <c r="O22" s="682" t="s">
        <v>440</v>
      </c>
      <c r="P22" s="682" t="s">
        <v>441</v>
      </c>
      <c r="Q22" s="682" t="s">
        <v>436</v>
      </c>
      <c r="R22" s="682" t="s">
        <v>443</v>
      </c>
      <c r="S22" s="682" t="s">
        <v>444</v>
      </c>
    </row>
    <row r="23" spans="2:20" s="1018" customFormat="1" ht="15" thickBot="1" x14ac:dyDescent="0.25">
      <c r="B23" s="683" t="s">
        <v>446</v>
      </c>
      <c r="C23" s="1091">
        <v>2400</v>
      </c>
      <c r="D23" s="1091">
        <v>2403</v>
      </c>
      <c r="E23" s="678">
        <v>70</v>
      </c>
      <c r="F23" s="677">
        <v>70</v>
      </c>
      <c r="G23" s="678">
        <v>77</v>
      </c>
      <c r="H23" s="1043">
        <v>77</v>
      </c>
      <c r="I23" s="680" t="s">
        <v>20</v>
      </c>
      <c r="J23" s="680" t="s">
        <v>21</v>
      </c>
      <c r="K23" s="680" t="s">
        <v>20</v>
      </c>
      <c r="L23" s="680" t="s">
        <v>432</v>
      </c>
      <c r="M23" s="680" t="s">
        <v>433</v>
      </c>
      <c r="O23" s="682" t="s">
        <v>440</v>
      </c>
      <c r="P23" s="682" t="s">
        <v>441</v>
      </c>
      <c r="Q23" s="682" t="s">
        <v>447</v>
      </c>
      <c r="R23" s="682" t="s">
        <v>443</v>
      </c>
      <c r="S23" s="682" t="s">
        <v>444</v>
      </c>
    </row>
    <row r="24" spans="2:20" s="1018" customFormat="1" ht="15" thickBot="1" x14ac:dyDescent="0.25">
      <c r="B24" s="683" t="s">
        <v>448</v>
      </c>
      <c r="C24" s="1091">
        <v>2400</v>
      </c>
      <c r="D24" s="1091">
        <v>2404</v>
      </c>
      <c r="E24" s="678">
        <v>70</v>
      </c>
      <c r="F24" s="677">
        <v>70</v>
      </c>
      <c r="G24" s="678">
        <v>77</v>
      </c>
      <c r="H24" s="1043">
        <v>77</v>
      </c>
      <c r="I24" s="680" t="s">
        <v>20</v>
      </c>
      <c r="J24" s="680" t="s">
        <v>21</v>
      </c>
      <c r="K24" s="680" t="s">
        <v>20</v>
      </c>
      <c r="L24" s="680" t="s">
        <v>432</v>
      </c>
      <c r="M24" s="680" t="s">
        <v>433</v>
      </c>
      <c r="O24" s="682" t="s">
        <v>440</v>
      </c>
      <c r="P24" s="682" t="s">
        <v>441</v>
      </c>
      <c r="Q24" s="682" t="s">
        <v>47</v>
      </c>
      <c r="R24" s="682" t="s">
        <v>443</v>
      </c>
      <c r="S24" s="682" t="s">
        <v>444</v>
      </c>
    </row>
    <row r="25" spans="2:20" s="1018" customFormat="1" ht="15" thickBot="1" x14ac:dyDescent="0.25">
      <c r="B25" s="683" t="s">
        <v>449</v>
      </c>
      <c r="C25" s="1091">
        <v>2590</v>
      </c>
      <c r="D25" s="1091">
        <v>2591</v>
      </c>
      <c r="E25" s="678">
        <v>83</v>
      </c>
      <c r="F25" s="677">
        <v>83</v>
      </c>
      <c r="G25" s="678">
        <v>91.3</v>
      </c>
      <c r="H25" s="1043">
        <v>91.3</v>
      </c>
      <c r="I25" s="680" t="s">
        <v>20</v>
      </c>
      <c r="J25" s="680" t="s">
        <v>21</v>
      </c>
      <c r="K25" s="680" t="s">
        <v>20</v>
      </c>
      <c r="L25" s="680" t="s">
        <v>432</v>
      </c>
      <c r="M25" s="680" t="s">
        <v>433</v>
      </c>
      <c r="O25" s="682" t="s">
        <v>440</v>
      </c>
      <c r="P25" s="682" t="s">
        <v>435</v>
      </c>
      <c r="Q25" s="682" t="s">
        <v>442</v>
      </c>
      <c r="R25" s="682" t="s">
        <v>443</v>
      </c>
      <c r="S25" s="682" t="s">
        <v>450</v>
      </c>
    </row>
    <row r="26" spans="2:20" s="1018" customFormat="1" ht="15" thickBot="1" x14ac:dyDescent="0.25">
      <c r="B26" s="683" t="s">
        <v>451</v>
      </c>
      <c r="C26" s="1091">
        <v>2590</v>
      </c>
      <c r="D26" s="1091">
        <v>2592</v>
      </c>
      <c r="E26" s="678">
        <v>83</v>
      </c>
      <c r="F26" s="677">
        <v>83</v>
      </c>
      <c r="G26" s="678">
        <v>91.3</v>
      </c>
      <c r="H26" s="1043">
        <v>91.3</v>
      </c>
      <c r="I26" s="680" t="s">
        <v>20</v>
      </c>
      <c r="J26" s="680" t="s">
        <v>21</v>
      </c>
      <c r="K26" s="680" t="s">
        <v>20</v>
      </c>
      <c r="L26" s="680" t="s">
        <v>432</v>
      </c>
      <c r="M26" s="680" t="s">
        <v>433</v>
      </c>
      <c r="O26" s="682" t="s">
        <v>440</v>
      </c>
      <c r="P26" s="682" t="s">
        <v>435</v>
      </c>
      <c r="Q26" s="682" t="s">
        <v>436</v>
      </c>
      <c r="R26" s="682" t="s">
        <v>443</v>
      </c>
      <c r="S26" s="682" t="s">
        <v>450</v>
      </c>
    </row>
    <row r="27" spans="2:20" s="1018" customFormat="1" ht="15" thickBot="1" x14ac:dyDescent="0.25">
      <c r="B27" s="683" t="s">
        <v>452</v>
      </c>
      <c r="C27" s="1091">
        <v>2590</v>
      </c>
      <c r="D27" s="1091">
        <v>2593</v>
      </c>
      <c r="E27" s="678">
        <v>83</v>
      </c>
      <c r="F27" s="677">
        <v>83</v>
      </c>
      <c r="G27" s="678">
        <v>91.3</v>
      </c>
      <c r="H27" s="1043">
        <v>91.3</v>
      </c>
      <c r="I27" s="680" t="s">
        <v>20</v>
      </c>
      <c r="J27" s="680" t="s">
        <v>21</v>
      </c>
      <c r="K27" s="680" t="s">
        <v>20</v>
      </c>
      <c r="L27" s="680" t="s">
        <v>432</v>
      </c>
      <c r="M27" s="680" t="s">
        <v>433</v>
      </c>
      <c r="O27" s="682" t="s">
        <v>440</v>
      </c>
      <c r="P27" s="682" t="s">
        <v>435</v>
      </c>
      <c r="Q27" s="682" t="s">
        <v>447</v>
      </c>
      <c r="R27" s="682" t="s">
        <v>443</v>
      </c>
      <c r="S27" s="682" t="s">
        <v>450</v>
      </c>
    </row>
    <row r="28" spans="2:20" s="1018" customFormat="1" ht="15" thickBot="1" x14ac:dyDescent="0.25">
      <c r="B28" s="683" t="s">
        <v>453</v>
      </c>
      <c r="C28" s="1091">
        <v>2590</v>
      </c>
      <c r="D28" s="1091">
        <v>2594</v>
      </c>
      <c r="E28" s="678">
        <v>83</v>
      </c>
      <c r="F28" s="677">
        <v>83</v>
      </c>
      <c r="G28" s="678">
        <v>91.3</v>
      </c>
      <c r="H28" s="1043">
        <v>91.3</v>
      </c>
      <c r="I28" s="680" t="s">
        <v>20</v>
      </c>
      <c r="J28" s="680" t="s">
        <v>21</v>
      </c>
      <c r="K28" s="680" t="s">
        <v>20</v>
      </c>
      <c r="L28" s="680" t="s">
        <v>432</v>
      </c>
      <c r="M28" s="680" t="s">
        <v>433</v>
      </c>
      <c r="O28" s="682" t="s">
        <v>440</v>
      </c>
      <c r="P28" s="682" t="s">
        <v>435</v>
      </c>
      <c r="Q28" s="682" t="s">
        <v>47</v>
      </c>
      <c r="R28" s="682" t="s">
        <v>443</v>
      </c>
      <c r="S28" s="682" t="s">
        <v>450</v>
      </c>
    </row>
    <row r="29" spans="2:20" s="1018" customFormat="1" ht="15" thickBot="1" x14ac:dyDescent="0.25">
      <c r="B29" s="683" t="s">
        <v>454</v>
      </c>
      <c r="C29" s="1091">
        <v>2530</v>
      </c>
      <c r="D29" s="1091">
        <v>2531</v>
      </c>
      <c r="E29" s="678">
        <v>203.2</v>
      </c>
      <c r="F29" s="677">
        <v>203.2</v>
      </c>
      <c r="G29" s="678">
        <v>223.5</v>
      </c>
      <c r="H29" s="1043">
        <v>223.5</v>
      </c>
      <c r="I29" s="680" t="s">
        <v>20</v>
      </c>
      <c r="J29" s="680" t="s">
        <v>21</v>
      </c>
      <c r="K29" s="680" t="s">
        <v>20</v>
      </c>
      <c r="L29" s="680" t="s">
        <v>432</v>
      </c>
      <c r="M29" s="680" t="s">
        <v>433</v>
      </c>
      <c r="O29" s="682" t="s">
        <v>455</v>
      </c>
      <c r="P29" s="682" t="s">
        <v>441</v>
      </c>
      <c r="Q29" s="682" t="s">
        <v>442</v>
      </c>
      <c r="R29" s="682" t="s">
        <v>443</v>
      </c>
      <c r="S29" s="682" t="s">
        <v>450</v>
      </c>
    </row>
    <row r="30" spans="2:20" s="1018" customFormat="1" ht="15" thickBot="1" x14ac:dyDescent="0.25">
      <c r="B30" s="683" t="s">
        <v>456</v>
      </c>
      <c r="C30" s="1091">
        <v>2530</v>
      </c>
      <c r="D30" s="1091">
        <v>2532</v>
      </c>
      <c r="E30" s="678">
        <v>112</v>
      </c>
      <c r="F30" s="677">
        <v>112</v>
      </c>
      <c r="G30" s="678">
        <v>123.2</v>
      </c>
      <c r="H30" s="1043">
        <v>123.2</v>
      </c>
      <c r="I30" s="680" t="s">
        <v>20</v>
      </c>
      <c r="J30" s="680" t="s">
        <v>21</v>
      </c>
      <c r="K30" s="680" t="s">
        <v>20</v>
      </c>
      <c r="L30" s="680" t="s">
        <v>432</v>
      </c>
      <c r="M30" s="680" t="s">
        <v>433</v>
      </c>
      <c r="O30" s="682" t="s">
        <v>455</v>
      </c>
      <c r="P30" s="682" t="s">
        <v>441</v>
      </c>
      <c r="Q30" s="682" t="s">
        <v>436</v>
      </c>
      <c r="R30" s="682" t="s">
        <v>443</v>
      </c>
      <c r="S30" s="682" t="s">
        <v>450</v>
      </c>
    </row>
    <row r="31" spans="2:20" s="1018" customFormat="1" ht="15" thickBot="1" x14ac:dyDescent="0.25">
      <c r="B31" s="683" t="s">
        <v>457</v>
      </c>
      <c r="C31" s="1091">
        <v>2530</v>
      </c>
      <c r="D31" s="1091">
        <v>2533</v>
      </c>
      <c r="E31" s="678">
        <v>203.2</v>
      </c>
      <c r="F31" s="677">
        <v>203.2</v>
      </c>
      <c r="G31" s="678">
        <v>223.5</v>
      </c>
      <c r="H31" s="1043">
        <v>223.5</v>
      </c>
      <c r="I31" s="680" t="s">
        <v>20</v>
      </c>
      <c r="J31" s="680" t="s">
        <v>21</v>
      </c>
      <c r="K31" s="680" t="s">
        <v>20</v>
      </c>
      <c r="L31" s="680" t="s">
        <v>432</v>
      </c>
      <c r="M31" s="680" t="s">
        <v>433</v>
      </c>
      <c r="O31" s="682" t="s">
        <v>455</v>
      </c>
      <c r="P31" s="682" t="s">
        <v>441</v>
      </c>
      <c r="Q31" s="682" t="s">
        <v>447</v>
      </c>
      <c r="R31" s="682" t="s">
        <v>443</v>
      </c>
      <c r="S31" s="682" t="s">
        <v>450</v>
      </c>
    </row>
    <row r="32" spans="2:20" s="1018" customFormat="1" ht="15" thickBot="1" x14ac:dyDescent="0.25">
      <c r="B32" s="683" t="s">
        <v>458</v>
      </c>
      <c r="C32" s="1091">
        <v>2530</v>
      </c>
      <c r="D32" s="1091">
        <v>2534</v>
      </c>
      <c r="E32" s="678">
        <v>203.2</v>
      </c>
      <c r="F32" s="677">
        <v>203.2</v>
      </c>
      <c r="G32" s="678">
        <v>223.5</v>
      </c>
      <c r="H32" s="1043">
        <v>223.5</v>
      </c>
      <c r="I32" s="680" t="s">
        <v>20</v>
      </c>
      <c r="J32" s="680" t="s">
        <v>21</v>
      </c>
      <c r="K32" s="680" t="s">
        <v>20</v>
      </c>
      <c r="L32" s="680" t="s">
        <v>432</v>
      </c>
      <c r="M32" s="680" t="s">
        <v>433</v>
      </c>
      <c r="O32" s="682" t="s">
        <v>455</v>
      </c>
      <c r="P32" s="682" t="s">
        <v>441</v>
      </c>
      <c r="Q32" s="682" t="s">
        <v>47</v>
      </c>
      <c r="R32" s="682" t="s">
        <v>443</v>
      </c>
      <c r="S32" s="682" t="s">
        <v>450</v>
      </c>
    </row>
    <row r="33" spans="2:19" s="1018" customFormat="1" ht="15" thickBot="1" x14ac:dyDescent="0.25">
      <c r="B33" s="683" t="s">
        <v>459</v>
      </c>
      <c r="C33" s="1091">
        <v>2520</v>
      </c>
      <c r="D33" s="1091">
        <v>2521</v>
      </c>
      <c r="E33" s="678">
        <v>248.9</v>
      </c>
      <c r="F33" s="677">
        <v>248.9</v>
      </c>
      <c r="G33" s="678">
        <v>273.8</v>
      </c>
      <c r="H33" s="1043">
        <v>273.8</v>
      </c>
      <c r="I33" s="680" t="s">
        <v>20</v>
      </c>
      <c r="J33" s="680" t="s">
        <v>21</v>
      </c>
      <c r="K33" s="680" t="s">
        <v>20</v>
      </c>
      <c r="L33" s="680" t="s">
        <v>432</v>
      </c>
      <c r="M33" s="680" t="s">
        <v>433</v>
      </c>
      <c r="O33" s="682" t="s">
        <v>460</v>
      </c>
      <c r="P33" s="682" t="s">
        <v>435</v>
      </c>
      <c r="Q33" s="682" t="s">
        <v>442</v>
      </c>
      <c r="R33" s="682" t="s">
        <v>443</v>
      </c>
      <c r="S33" s="682" t="s">
        <v>450</v>
      </c>
    </row>
    <row r="34" spans="2:19" s="1018" customFormat="1" ht="15" thickBot="1" x14ac:dyDescent="0.25">
      <c r="B34" s="683" t="s">
        <v>461</v>
      </c>
      <c r="C34" s="1091">
        <v>2520</v>
      </c>
      <c r="D34" s="1091">
        <v>2522</v>
      </c>
      <c r="E34" s="678">
        <v>138.30000000000001</v>
      </c>
      <c r="F34" s="677">
        <v>138.30000000000001</v>
      </c>
      <c r="G34" s="678">
        <v>152.1</v>
      </c>
      <c r="H34" s="1043">
        <v>152.1</v>
      </c>
      <c r="I34" s="680" t="s">
        <v>20</v>
      </c>
      <c r="J34" s="680" t="s">
        <v>21</v>
      </c>
      <c r="K34" s="680" t="s">
        <v>20</v>
      </c>
      <c r="L34" s="680" t="s">
        <v>432</v>
      </c>
      <c r="M34" s="680" t="s">
        <v>433</v>
      </c>
      <c r="O34" s="682" t="s">
        <v>460</v>
      </c>
      <c r="P34" s="682" t="s">
        <v>435</v>
      </c>
      <c r="Q34" s="682" t="s">
        <v>436</v>
      </c>
      <c r="R34" s="682" t="s">
        <v>443</v>
      </c>
      <c r="S34" s="682" t="s">
        <v>450</v>
      </c>
    </row>
    <row r="35" spans="2:19" s="1018" customFormat="1" ht="15" thickBot="1" x14ac:dyDescent="0.25">
      <c r="B35" s="683" t="s">
        <v>462</v>
      </c>
      <c r="C35" s="1091">
        <v>2520</v>
      </c>
      <c r="D35" s="1091">
        <v>2523</v>
      </c>
      <c r="E35" s="678">
        <v>248.9</v>
      </c>
      <c r="F35" s="677">
        <v>248.9</v>
      </c>
      <c r="G35" s="678">
        <v>273.8</v>
      </c>
      <c r="H35" s="1043">
        <v>273.8</v>
      </c>
      <c r="I35" s="680" t="s">
        <v>20</v>
      </c>
      <c r="J35" s="680" t="s">
        <v>21</v>
      </c>
      <c r="K35" s="680" t="s">
        <v>20</v>
      </c>
      <c r="L35" s="680" t="s">
        <v>432</v>
      </c>
      <c r="M35" s="680" t="s">
        <v>433</v>
      </c>
      <c r="O35" s="682" t="s">
        <v>460</v>
      </c>
      <c r="P35" s="682" t="s">
        <v>435</v>
      </c>
      <c r="Q35" s="682" t="s">
        <v>447</v>
      </c>
      <c r="R35" s="682" t="s">
        <v>443</v>
      </c>
      <c r="S35" s="682" t="s">
        <v>450</v>
      </c>
    </row>
    <row r="36" spans="2:19" s="1018" customFormat="1" ht="15" thickBot="1" x14ac:dyDescent="0.25">
      <c r="B36" s="683" t="s">
        <v>463</v>
      </c>
      <c r="C36" s="1091">
        <v>2520</v>
      </c>
      <c r="D36" s="1091">
        <v>2524</v>
      </c>
      <c r="E36" s="678">
        <v>248.9</v>
      </c>
      <c r="F36" s="677">
        <v>248.9</v>
      </c>
      <c r="G36" s="678">
        <v>273.8</v>
      </c>
      <c r="H36" s="1043">
        <v>273.8</v>
      </c>
      <c r="I36" s="680" t="s">
        <v>20</v>
      </c>
      <c r="J36" s="680" t="s">
        <v>21</v>
      </c>
      <c r="K36" s="680" t="s">
        <v>20</v>
      </c>
      <c r="L36" s="680" t="s">
        <v>432</v>
      </c>
      <c r="M36" s="680" t="s">
        <v>433</v>
      </c>
      <c r="O36" s="682" t="s">
        <v>460</v>
      </c>
      <c r="P36" s="682" t="s">
        <v>435</v>
      </c>
      <c r="Q36" s="682" t="s">
        <v>47</v>
      </c>
      <c r="R36" s="682" t="s">
        <v>443</v>
      </c>
      <c r="S36" s="682" t="s">
        <v>450</v>
      </c>
    </row>
    <row r="37" spans="2:19" ht="15" thickBot="1" x14ac:dyDescent="0.25">
      <c r="B37" s="694" t="s">
        <v>50</v>
      </c>
      <c r="C37" s="671" t="s">
        <v>4</v>
      </c>
      <c r="D37" s="671" t="s">
        <v>5</v>
      </c>
      <c r="E37" s="672" t="s">
        <v>414</v>
      </c>
      <c r="F37" s="672" t="s">
        <v>415</v>
      </c>
      <c r="G37" s="673" t="s">
        <v>416</v>
      </c>
      <c r="H37" s="673" t="s">
        <v>417</v>
      </c>
      <c r="I37" s="695"/>
      <c r="J37" s="695"/>
      <c r="K37" s="695"/>
      <c r="L37" s="695"/>
      <c r="M37" s="695"/>
      <c r="O37" s="696" t="s">
        <v>50</v>
      </c>
      <c r="P37" s="695"/>
      <c r="Q37" s="695"/>
      <c r="R37" s="695"/>
      <c r="S37" s="695"/>
    </row>
    <row r="38" spans="2:19" s="1018" customFormat="1" ht="15" thickBot="1" x14ac:dyDescent="0.25">
      <c r="B38" s="683" t="s">
        <v>464</v>
      </c>
      <c r="C38" s="1091">
        <v>8035</v>
      </c>
      <c r="D38" s="1091">
        <v>8035</v>
      </c>
      <c r="E38" s="1042"/>
      <c r="F38" s="677" t="s">
        <v>465</v>
      </c>
      <c r="G38" s="678" t="s">
        <v>465</v>
      </c>
      <c r="H38" s="1043" t="s">
        <v>465</v>
      </c>
      <c r="I38" s="680" t="s">
        <v>20</v>
      </c>
      <c r="J38" s="680" t="s">
        <v>21</v>
      </c>
      <c r="K38" s="680" t="s">
        <v>20</v>
      </c>
      <c r="L38" s="680" t="s">
        <v>20</v>
      </c>
      <c r="M38" s="680" t="s">
        <v>433</v>
      </c>
      <c r="O38" s="682" t="s">
        <v>466</v>
      </c>
      <c r="P38" s="682" t="s">
        <v>441</v>
      </c>
      <c r="Q38" s="682" t="s">
        <v>467</v>
      </c>
      <c r="R38" s="682" t="s">
        <v>468</v>
      </c>
      <c r="S38" s="682" t="s">
        <v>469</v>
      </c>
    </row>
    <row r="39" spans="2:19" s="1018" customFormat="1" ht="15" thickBot="1" x14ac:dyDescent="0.25">
      <c r="B39" s="683" t="s">
        <v>470</v>
      </c>
      <c r="C39" s="1091">
        <v>8035</v>
      </c>
      <c r="D39" s="1091">
        <v>8036</v>
      </c>
      <c r="E39" s="1042"/>
      <c r="F39" s="677" t="s">
        <v>465</v>
      </c>
      <c r="G39" s="678" t="s">
        <v>465</v>
      </c>
      <c r="H39" s="1043" t="s">
        <v>465</v>
      </c>
      <c r="I39" s="680" t="s">
        <v>20</v>
      </c>
      <c r="J39" s="680" t="s">
        <v>21</v>
      </c>
      <c r="K39" s="680" t="s">
        <v>20</v>
      </c>
      <c r="L39" s="680" t="s">
        <v>20</v>
      </c>
      <c r="M39" s="680" t="s">
        <v>433</v>
      </c>
      <c r="O39" s="682" t="s">
        <v>466</v>
      </c>
      <c r="P39" s="682" t="s">
        <v>441</v>
      </c>
      <c r="Q39" s="682" t="s">
        <v>471</v>
      </c>
      <c r="R39" s="682" t="s">
        <v>437</v>
      </c>
      <c r="S39" s="682" t="s">
        <v>472</v>
      </c>
    </row>
    <row r="40" spans="2:19" s="1018" customFormat="1" ht="15" thickBot="1" x14ac:dyDescent="0.25">
      <c r="B40" s="683" t="s">
        <v>473</v>
      </c>
      <c r="C40" s="1091">
        <v>8035</v>
      </c>
      <c r="D40" s="1091">
        <v>8037</v>
      </c>
      <c r="E40" s="1042"/>
      <c r="F40" s="677" t="s">
        <v>465</v>
      </c>
      <c r="G40" s="678" t="s">
        <v>465</v>
      </c>
      <c r="H40" s="1043" t="s">
        <v>465</v>
      </c>
      <c r="I40" s="680" t="s">
        <v>20</v>
      </c>
      <c r="J40" s="680" t="s">
        <v>21</v>
      </c>
      <c r="K40" s="680" t="s">
        <v>20</v>
      </c>
      <c r="L40" s="680" t="s">
        <v>20</v>
      </c>
      <c r="M40" s="680" t="s">
        <v>433</v>
      </c>
      <c r="O40" s="682" t="s">
        <v>466</v>
      </c>
      <c r="P40" s="682" t="s">
        <v>441</v>
      </c>
      <c r="Q40" s="682" t="s">
        <v>436</v>
      </c>
      <c r="R40" s="682" t="s">
        <v>437</v>
      </c>
      <c r="S40" s="682" t="s">
        <v>472</v>
      </c>
    </row>
    <row r="41" spans="2:19" s="1018" customFormat="1" ht="15" thickBot="1" x14ac:dyDescent="0.25">
      <c r="B41" s="683" t="s">
        <v>474</v>
      </c>
      <c r="C41" s="1091">
        <v>8035</v>
      </c>
      <c r="D41" s="1091">
        <v>8038</v>
      </c>
      <c r="E41" s="1042"/>
      <c r="F41" s="677" t="s">
        <v>465</v>
      </c>
      <c r="G41" s="678" t="s">
        <v>465</v>
      </c>
      <c r="H41" s="1043" t="s">
        <v>465</v>
      </c>
      <c r="I41" s="680" t="s">
        <v>20</v>
      </c>
      <c r="J41" s="680" t="s">
        <v>21</v>
      </c>
      <c r="K41" s="680" t="s">
        <v>20</v>
      </c>
      <c r="L41" s="680" t="s">
        <v>20</v>
      </c>
      <c r="M41" s="680" t="s">
        <v>433</v>
      </c>
      <c r="O41" s="682" t="s">
        <v>466</v>
      </c>
      <c r="P41" s="682" t="s">
        <v>441</v>
      </c>
      <c r="Q41" s="682" t="s">
        <v>447</v>
      </c>
      <c r="R41" s="682" t="s">
        <v>437</v>
      </c>
      <c r="S41" s="682" t="s">
        <v>472</v>
      </c>
    </row>
    <row r="42" spans="2:19" s="1018" customFormat="1" ht="15" thickBot="1" x14ac:dyDescent="0.25">
      <c r="B42" s="683" t="s">
        <v>475</v>
      </c>
      <c r="C42" s="1091">
        <v>8035</v>
      </c>
      <c r="D42" s="1091">
        <v>8039</v>
      </c>
      <c r="E42" s="1042"/>
      <c r="F42" s="677" t="s">
        <v>465</v>
      </c>
      <c r="G42" s="678" t="s">
        <v>465</v>
      </c>
      <c r="H42" s="1043" t="s">
        <v>465</v>
      </c>
      <c r="I42" s="680" t="s">
        <v>20</v>
      </c>
      <c r="J42" s="680" t="s">
        <v>21</v>
      </c>
      <c r="K42" s="680" t="s">
        <v>20</v>
      </c>
      <c r="L42" s="680" t="s">
        <v>20</v>
      </c>
      <c r="M42" s="680" t="s">
        <v>433</v>
      </c>
      <c r="O42" s="682" t="s">
        <v>466</v>
      </c>
      <c r="P42" s="682" t="s">
        <v>441</v>
      </c>
      <c r="Q42" s="682" t="s">
        <v>47</v>
      </c>
      <c r="R42" s="682" t="s">
        <v>437</v>
      </c>
      <c r="S42" s="682" t="s">
        <v>472</v>
      </c>
    </row>
    <row r="43" spans="2:19" s="1018" customFormat="1" ht="15" thickBot="1" x14ac:dyDescent="0.25">
      <c r="B43" s="683" t="s">
        <v>431</v>
      </c>
      <c r="C43" s="1091">
        <v>1067</v>
      </c>
      <c r="D43" s="1091">
        <v>1068</v>
      </c>
      <c r="E43" s="1042">
        <v>242</v>
      </c>
      <c r="F43" s="677">
        <v>242</v>
      </c>
      <c r="G43" s="678">
        <v>266.2</v>
      </c>
      <c r="H43" s="1043">
        <v>266.2</v>
      </c>
      <c r="I43" s="680" t="s">
        <v>20</v>
      </c>
      <c r="J43" s="680" t="s">
        <v>21</v>
      </c>
      <c r="K43" s="680" t="s">
        <v>20</v>
      </c>
      <c r="L43" s="680" t="s">
        <v>432</v>
      </c>
      <c r="M43" s="680" t="s">
        <v>433</v>
      </c>
      <c r="O43" s="682" t="s">
        <v>434</v>
      </c>
      <c r="P43" s="682" t="s">
        <v>435</v>
      </c>
      <c r="Q43" s="682" t="s">
        <v>436</v>
      </c>
      <c r="R43" s="682" t="s">
        <v>437</v>
      </c>
      <c r="S43" s="682" t="s">
        <v>438</v>
      </c>
    </row>
    <row r="44" spans="2:19" s="1018" customFormat="1" ht="15" thickBot="1" x14ac:dyDescent="0.25">
      <c r="B44" s="683" t="s">
        <v>476</v>
      </c>
      <c r="C44" s="1091">
        <v>2405</v>
      </c>
      <c r="D44" s="1091">
        <v>2406</v>
      </c>
      <c r="E44" s="1042">
        <v>699.8</v>
      </c>
      <c r="F44" s="677">
        <v>699.8</v>
      </c>
      <c r="G44" s="678">
        <v>769.8</v>
      </c>
      <c r="H44" s="1043">
        <v>769.8</v>
      </c>
      <c r="I44" s="680" t="s">
        <v>20</v>
      </c>
      <c r="J44" s="680" t="s">
        <v>21</v>
      </c>
      <c r="K44" s="680" t="s">
        <v>20</v>
      </c>
      <c r="L44" s="680" t="s">
        <v>432</v>
      </c>
      <c r="M44" s="680" t="s">
        <v>433</v>
      </c>
      <c r="O44" s="682" t="s">
        <v>440</v>
      </c>
      <c r="P44" s="682" t="s">
        <v>441</v>
      </c>
      <c r="Q44" s="682" t="s">
        <v>442</v>
      </c>
      <c r="R44" s="682" t="s">
        <v>443</v>
      </c>
      <c r="S44" s="682" t="s">
        <v>444</v>
      </c>
    </row>
    <row r="45" spans="2:19" s="1018" customFormat="1" ht="15" thickBot="1" x14ac:dyDescent="0.25">
      <c r="B45" s="683" t="s">
        <v>477</v>
      </c>
      <c r="C45" s="1091">
        <v>2405</v>
      </c>
      <c r="D45" s="1091">
        <v>2407</v>
      </c>
      <c r="E45" s="1042">
        <v>699.8</v>
      </c>
      <c r="F45" s="677">
        <v>699.8</v>
      </c>
      <c r="G45" s="678">
        <v>769.8</v>
      </c>
      <c r="H45" s="1043">
        <v>769.8</v>
      </c>
      <c r="I45" s="680" t="s">
        <v>20</v>
      </c>
      <c r="J45" s="680" t="s">
        <v>21</v>
      </c>
      <c r="K45" s="680" t="s">
        <v>20</v>
      </c>
      <c r="L45" s="680" t="s">
        <v>432</v>
      </c>
      <c r="M45" s="680" t="s">
        <v>433</v>
      </c>
      <c r="O45" s="682" t="s">
        <v>440</v>
      </c>
      <c r="P45" s="682" t="s">
        <v>441</v>
      </c>
      <c r="Q45" s="682" t="s">
        <v>436</v>
      </c>
      <c r="R45" s="682" t="s">
        <v>443</v>
      </c>
      <c r="S45" s="682" t="s">
        <v>444</v>
      </c>
    </row>
    <row r="46" spans="2:19" s="1018" customFormat="1" ht="15" thickBot="1" x14ac:dyDescent="0.25">
      <c r="B46" s="683" t="s">
        <v>478</v>
      </c>
      <c r="C46" s="1091">
        <v>2405</v>
      </c>
      <c r="D46" s="1091">
        <v>2408</v>
      </c>
      <c r="E46" s="1042">
        <v>699.8</v>
      </c>
      <c r="F46" s="677">
        <v>699.8</v>
      </c>
      <c r="G46" s="678">
        <v>769.8</v>
      </c>
      <c r="H46" s="1043">
        <v>769.8</v>
      </c>
      <c r="I46" s="680" t="s">
        <v>20</v>
      </c>
      <c r="J46" s="680" t="s">
        <v>21</v>
      </c>
      <c r="K46" s="680" t="s">
        <v>20</v>
      </c>
      <c r="L46" s="680" t="s">
        <v>432</v>
      </c>
      <c r="M46" s="680" t="s">
        <v>433</v>
      </c>
      <c r="O46" s="682" t="s">
        <v>440</v>
      </c>
      <c r="P46" s="682" t="s">
        <v>441</v>
      </c>
      <c r="Q46" s="682" t="s">
        <v>447</v>
      </c>
      <c r="R46" s="682" t="s">
        <v>443</v>
      </c>
      <c r="S46" s="682" t="s">
        <v>444</v>
      </c>
    </row>
    <row r="47" spans="2:19" s="1018" customFormat="1" ht="15" thickBot="1" x14ac:dyDescent="0.25">
      <c r="B47" s="683" t="s">
        <v>479</v>
      </c>
      <c r="C47" s="1091">
        <v>2405</v>
      </c>
      <c r="D47" s="1091">
        <v>2409</v>
      </c>
      <c r="E47" s="1042">
        <v>699.8</v>
      </c>
      <c r="F47" s="677">
        <v>699.8</v>
      </c>
      <c r="G47" s="678">
        <v>769.8</v>
      </c>
      <c r="H47" s="1043">
        <v>769.8</v>
      </c>
      <c r="I47" s="680" t="s">
        <v>20</v>
      </c>
      <c r="J47" s="680" t="s">
        <v>21</v>
      </c>
      <c r="K47" s="680" t="s">
        <v>20</v>
      </c>
      <c r="L47" s="680" t="s">
        <v>432</v>
      </c>
      <c r="M47" s="680" t="s">
        <v>433</v>
      </c>
      <c r="O47" s="682" t="s">
        <v>440</v>
      </c>
      <c r="P47" s="682" t="s">
        <v>441</v>
      </c>
      <c r="Q47" s="682" t="s">
        <v>47</v>
      </c>
      <c r="R47" s="682" t="s">
        <v>443</v>
      </c>
      <c r="S47" s="682" t="s">
        <v>444</v>
      </c>
    </row>
    <row r="48" spans="2:19" s="1018" customFormat="1" ht="15" thickBot="1" x14ac:dyDescent="0.25">
      <c r="B48" s="683" t="s">
        <v>480</v>
      </c>
      <c r="C48" s="1091">
        <v>2595</v>
      </c>
      <c r="D48" s="1091">
        <v>2596</v>
      </c>
      <c r="E48" s="1042">
        <v>829.8</v>
      </c>
      <c r="F48" s="677">
        <v>829.8</v>
      </c>
      <c r="G48" s="678">
        <v>912.8</v>
      </c>
      <c r="H48" s="1043">
        <v>912.8</v>
      </c>
      <c r="I48" s="680" t="s">
        <v>20</v>
      </c>
      <c r="J48" s="680" t="s">
        <v>21</v>
      </c>
      <c r="K48" s="680" t="s">
        <v>20</v>
      </c>
      <c r="L48" s="680" t="s">
        <v>432</v>
      </c>
      <c r="M48" s="680" t="s">
        <v>433</v>
      </c>
      <c r="O48" s="682" t="s">
        <v>440</v>
      </c>
      <c r="P48" s="682" t="s">
        <v>435</v>
      </c>
      <c r="Q48" s="682" t="s">
        <v>442</v>
      </c>
      <c r="R48" s="682" t="s">
        <v>443</v>
      </c>
      <c r="S48" s="682" t="s">
        <v>450</v>
      </c>
    </row>
    <row r="49" spans="2:19" s="1018" customFormat="1" ht="15" thickBot="1" x14ac:dyDescent="0.25">
      <c r="B49" s="683" t="s">
        <v>481</v>
      </c>
      <c r="C49" s="1091">
        <v>2595</v>
      </c>
      <c r="D49" s="1091">
        <v>2597</v>
      </c>
      <c r="E49" s="1042">
        <v>829.8</v>
      </c>
      <c r="F49" s="677">
        <v>829.8</v>
      </c>
      <c r="G49" s="678">
        <v>912.8</v>
      </c>
      <c r="H49" s="1043">
        <v>912.8</v>
      </c>
      <c r="I49" s="680" t="s">
        <v>20</v>
      </c>
      <c r="J49" s="680" t="s">
        <v>21</v>
      </c>
      <c r="K49" s="680" t="s">
        <v>20</v>
      </c>
      <c r="L49" s="680" t="s">
        <v>432</v>
      </c>
      <c r="M49" s="680" t="s">
        <v>433</v>
      </c>
      <c r="O49" s="682" t="s">
        <v>440</v>
      </c>
      <c r="P49" s="682" t="s">
        <v>435</v>
      </c>
      <c r="Q49" s="682" t="s">
        <v>436</v>
      </c>
      <c r="R49" s="682" t="s">
        <v>443</v>
      </c>
      <c r="S49" s="682" t="s">
        <v>450</v>
      </c>
    </row>
    <row r="50" spans="2:19" s="1018" customFormat="1" ht="15" thickBot="1" x14ac:dyDescent="0.25">
      <c r="B50" s="683" t="s">
        <v>482</v>
      </c>
      <c r="C50" s="1091">
        <v>2595</v>
      </c>
      <c r="D50" s="1091">
        <v>2598</v>
      </c>
      <c r="E50" s="1042">
        <v>829.8</v>
      </c>
      <c r="F50" s="677">
        <v>829.8</v>
      </c>
      <c r="G50" s="678">
        <v>912.8</v>
      </c>
      <c r="H50" s="1043">
        <v>912.8</v>
      </c>
      <c r="I50" s="680" t="s">
        <v>20</v>
      </c>
      <c r="J50" s="680" t="s">
        <v>21</v>
      </c>
      <c r="K50" s="680" t="s">
        <v>20</v>
      </c>
      <c r="L50" s="680" t="s">
        <v>432</v>
      </c>
      <c r="M50" s="680" t="s">
        <v>433</v>
      </c>
      <c r="O50" s="682" t="s">
        <v>440</v>
      </c>
      <c r="P50" s="682" t="s">
        <v>435</v>
      </c>
      <c r="Q50" s="682" t="s">
        <v>447</v>
      </c>
      <c r="R50" s="682" t="s">
        <v>443</v>
      </c>
      <c r="S50" s="682" t="s">
        <v>450</v>
      </c>
    </row>
    <row r="51" spans="2:19" s="1018" customFormat="1" ht="15" thickBot="1" x14ac:dyDescent="0.25">
      <c r="B51" s="683" t="s">
        <v>483</v>
      </c>
      <c r="C51" s="1091">
        <v>2595</v>
      </c>
      <c r="D51" s="1091">
        <v>2599</v>
      </c>
      <c r="E51" s="1042">
        <v>829.8</v>
      </c>
      <c r="F51" s="677">
        <v>829.8</v>
      </c>
      <c r="G51" s="678">
        <v>912.8</v>
      </c>
      <c r="H51" s="1043">
        <v>912.8</v>
      </c>
      <c r="I51" s="680" t="s">
        <v>20</v>
      </c>
      <c r="J51" s="680" t="s">
        <v>21</v>
      </c>
      <c r="K51" s="680" t="s">
        <v>20</v>
      </c>
      <c r="L51" s="680" t="s">
        <v>432</v>
      </c>
      <c r="M51" s="680" t="s">
        <v>433</v>
      </c>
      <c r="O51" s="682" t="s">
        <v>440</v>
      </c>
      <c r="P51" s="682" t="s">
        <v>435</v>
      </c>
      <c r="Q51" s="682" t="s">
        <v>47</v>
      </c>
      <c r="R51" s="682" t="s">
        <v>443</v>
      </c>
      <c r="S51" s="682" t="s">
        <v>450</v>
      </c>
    </row>
    <row r="52" spans="2:19" s="1018" customFormat="1" ht="15" thickBot="1" x14ac:dyDescent="0.25">
      <c r="B52" s="683" t="s">
        <v>484</v>
      </c>
      <c r="C52" s="1091">
        <v>2610</v>
      </c>
      <c r="D52" s="1091">
        <v>2611</v>
      </c>
      <c r="E52" s="1042">
        <v>20.9</v>
      </c>
      <c r="F52" s="677">
        <v>20.9</v>
      </c>
      <c r="G52" s="678">
        <v>23</v>
      </c>
      <c r="H52" s="1043">
        <v>23</v>
      </c>
      <c r="I52" s="680" t="s">
        <v>20</v>
      </c>
      <c r="J52" s="680" t="s">
        <v>21</v>
      </c>
      <c r="K52" s="680" t="s">
        <v>20</v>
      </c>
      <c r="L52" s="680" t="s">
        <v>432</v>
      </c>
      <c r="M52" s="680" t="s">
        <v>433</v>
      </c>
      <c r="O52" s="682" t="s">
        <v>434</v>
      </c>
      <c r="P52" s="682" t="s">
        <v>485</v>
      </c>
      <c r="Q52" s="682" t="s">
        <v>442</v>
      </c>
      <c r="R52" s="682" t="s">
        <v>437</v>
      </c>
      <c r="S52" s="682" t="s">
        <v>486</v>
      </c>
    </row>
    <row r="53" spans="2:19" s="1018" customFormat="1" ht="15" thickBot="1" x14ac:dyDescent="0.25">
      <c r="B53" s="683" t="s">
        <v>487</v>
      </c>
      <c r="C53" s="1091">
        <v>2610</v>
      </c>
      <c r="D53" s="1091">
        <v>2612</v>
      </c>
      <c r="E53" s="1042">
        <v>20.9</v>
      </c>
      <c r="F53" s="677">
        <v>20.9</v>
      </c>
      <c r="G53" s="678">
        <v>23</v>
      </c>
      <c r="H53" s="1043">
        <v>23</v>
      </c>
      <c r="I53" s="680" t="s">
        <v>20</v>
      </c>
      <c r="J53" s="680" t="s">
        <v>21</v>
      </c>
      <c r="K53" s="680" t="s">
        <v>20</v>
      </c>
      <c r="L53" s="680" t="s">
        <v>432</v>
      </c>
      <c r="M53" s="680" t="s">
        <v>433</v>
      </c>
      <c r="O53" s="682" t="s">
        <v>434</v>
      </c>
      <c r="P53" s="682" t="s">
        <v>485</v>
      </c>
      <c r="Q53" s="682" t="s">
        <v>436</v>
      </c>
      <c r="R53" s="682" t="s">
        <v>437</v>
      </c>
      <c r="S53" s="682" t="s">
        <v>486</v>
      </c>
    </row>
    <row r="54" spans="2:19" s="1018" customFormat="1" ht="15" thickBot="1" x14ac:dyDescent="0.25">
      <c r="B54" s="683" t="s">
        <v>488</v>
      </c>
      <c r="C54" s="1091">
        <v>2610</v>
      </c>
      <c r="D54" s="1091">
        <v>2613</v>
      </c>
      <c r="E54" s="1042">
        <v>20.9</v>
      </c>
      <c r="F54" s="677">
        <v>20.9</v>
      </c>
      <c r="G54" s="678">
        <v>23</v>
      </c>
      <c r="H54" s="1043">
        <v>23</v>
      </c>
      <c r="I54" s="680" t="s">
        <v>20</v>
      </c>
      <c r="J54" s="680" t="s">
        <v>21</v>
      </c>
      <c r="K54" s="680" t="s">
        <v>20</v>
      </c>
      <c r="L54" s="680" t="s">
        <v>432</v>
      </c>
      <c r="M54" s="680" t="s">
        <v>433</v>
      </c>
      <c r="O54" s="682" t="s">
        <v>434</v>
      </c>
      <c r="P54" s="682" t="s">
        <v>485</v>
      </c>
      <c r="Q54" s="682" t="s">
        <v>447</v>
      </c>
      <c r="R54" s="682" t="s">
        <v>437</v>
      </c>
      <c r="S54" s="682" t="s">
        <v>486</v>
      </c>
    </row>
    <row r="55" spans="2:19" s="1018" customFormat="1" ht="15" thickBot="1" x14ac:dyDescent="0.25">
      <c r="B55" s="683" t="s">
        <v>489</v>
      </c>
      <c r="C55" s="1091">
        <v>2610</v>
      </c>
      <c r="D55" s="1091">
        <v>2614</v>
      </c>
      <c r="E55" s="1042">
        <v>20.9</v>
      </c>
      <c r="F55" s="677">
        <v>20.9</v>
      </c>
      <c r="G55" s="678">
        <v>23</v>
      </c>
      <c r="H55" s="1043">
        <v>23</v>
      </c>
      <c r="I55" s="680" t="s">
        <v>20</v>
      </c>
      <c r="J55" s="680" t="s">
        <v>21</v>
      </c>
      <c r="K55" s="680" t="s">
        <v>20</v>
      </c>
      <c r="L55" s="680" t="s">
        <v>432</v>
      </c>
      <c r="M55" s="680" t="s">
        <v>433</v>
      </c>
      <c r="O55" s="682" t="s">
        <v>434</v>
      </c>
      <c r="P55" s="682" t="s">
        <v>485</v>
      </c>
      <c r="Q55" s="682" t="s">
        <v>47</v>
      </c>
      <c r="R55" s="682" t="s">
        <v>437</v>
      </c>
      <c r="S55" s="682" t="s">
        <v>486</v>
      </c>
    </row>
    <row r="56" spans="2:19" s="1018" customFormat="1" ht="15" thickBot="1" x14ac:dyDescent="0.25">
      <c r="B56" s="683" t="s">
        <v>454</v>
      </c>
      <c r="C56" s="1091">
        <v>2535</v>
      </c>
      <c r="D56" s="1091">
        <v>2536</v>
      </c>
      <c r="E56" s="688">
        <v>2031.6</v>
      </c>
      <c r="F56" s="677">
        <v>2031.6</v>
      </c>
      <c r="G56" s="678">
        <v>2234.6999999999998</v>
      </c>
      <c r="H56" s="689">
        <v>2234.6999999999998</v>
      </c>
      <c r="I56" s="680" t="s">
        <v>20</v>
      </c>
      <c r="J56" s="680" t="s">
        <v>21</v>
      </c>
      <c r="K56" s="680" t="s">
        <v>20</v>
      </c>
      <c r="L56" s="680" t="s">
        <v>432</v>
      </c>
      <c r="M56" s="680" t="s">
        <v>433</v>
      </c>
      <c r="O56" s="681" t="s">
        <v>490</v>
      </c>
      <c r="P56" s="682" t="s">
        <v>441</v>
      </c>
      <c r="Q56" s="682" t="s">
        <v>442</v>
      </c>
      <c r="R56" s="682" t="s">
        <v>443</v>
      </c>
      <c r="S56" s="682" t="s">
        <v>450</v>
      </c>
    </row>
    <row r="57" spans="2:19" s="1018" customFormat="1" ht="15" thickBot="1" x14ac:dyDescent="0.25">
      <c r="B57" s="683" t="s">
        <v>456</v>
      </c>
      <c r="C57" s="1091">
        <v>2535</v>
      </c>
      <c r="D57" s="1091">
        <v>2537</v>
      </c>
      <c r="E57" s="688">
        <v>1120.2</v>
      </c>
      <c r="F57" s="677">
        <v>1120.2</v>
      </c>
      <c r="G57" s="678">
        <v>1232.2</v>
      </c>
      <c r="H57" s="689">
        <v>1232.2</v>
      </c>
      <c r="I57" s="680" t="s">
        <v>20</v>
      </c>
      <c r="J57" s="680" t="s">
        <v>21</v>
      </c>
      <c r="K57" s="680" t="s">
        <v>20</v>
      </c>
      <c r="L57" s="680" t="s">
        <v>432</v>
      </c>
      <c r="M57" s="680" t="s">
        <v>433</v>
      </c>
      <c r="O57" s="681" t="s">
        <v>490</v>
      </c>
      <c r="P57" s="682" t="s">
        <v>441</v>
      </c>
      <c r="Q57" s="682" t="s">
        <v>436</v>
      </c>
      <c r="R57" s="682" t="s">
        <v>443</v>
      </c>
      <c r="S57" s="682" t="s">
        <v>450</v>
      </c>
    </row>
    <row r="58" spans="2:19" s="1018" customFormat="1" ht="15" thickBot="1" x14ac:dyDescent="0.25">
      <c r="B58" s="683" t="s">
        <v>457</v>
      </c>
      <c r="C58" s="1091">
        <v>2535</v>
      </c>
      <c r="D58" s="1091">
        <v>2538</v>
      </c>
      <c r="E58" s="688">
        <v>2031.6</v>
      </c>
      <c r="F58" s="677">
        <v>2031.6</v>
      </c>
      <c r="G58" s="678">
        <v>2234.6999999999998</v>
      </c>
      <c r="H58" s="689">
        <v>2234.6999999999998</v>
      </c>
      <c r="I58" s="680" t="s">
        <v>20</v>
      </c>
      <c r="J58" s="680" t="s">
        <v>21</v>
      </c>
      <c r="K58" s="680" t="s">
        <v>20</v>
      </c>
      <c r="L58" s="680" t="s">
        <v>432</v>
      </c>
      <c r="M58" s="680" t="s">
        <v>433</v>
      </c>
      <c r="O58" s="681" t="s">
        <v>490</v>
      </c>
      <c r="P58" s="682" t="s">
        <v>441</v>
      </c>
      <c r="Q58" s="682" t="s">
        <v>447</v>
      </c>
      <c r="R58" s="682" t="s">
        <v>443</v>
      </c>
      <c r="S58" s="682" t="s">
        <v>450</v>
      </c>
    </row>
    <row r="59" spans="2:19" s="1018" customFormat="1" ht="15" thickBot="1" x14ac:dyDescent="0.25">
      <c r="B59" s="683" t="s">
        <v>458</v>
      </c>
      <c r="C59" s="1091">
        <v>2535</v>
      </c>
      <c r="D59" s="1091">
        <v>2539</v>
      </c>
      <c r="E59" s="688">
        <v>2031.6</v>
      </c>
      <c r="F59" s="677">
        <v>2031.6</v>
      </c>
      <c r="G59" s="678">
        <v>2234.6999999999998</v>
      </c>
      <c r="H59" s="689">
        <v>2234.6999999999998</v>
      </c>
      <c r="I59" s="680" t="s">
        <v>20</v>
      </c>
      <c r="J59" s="680" t="s">
        <v>21</v>
      </c>
      <c r="K59" s="680" t="s">
        <v>20</v>
      </c>
      <c r="L59" s="680" t="s">
        <v>432</v>
      </c>
      <c r="M59" s="680" t="s">
        <v>433</v>
      </c>
      <c r="O59" s="681" t="s">
        <v>490</v>
      </c>
      <c r="P59" s="682" t="s">
        <v>441</v>
      </c>
      <c r="Q59" s="682" t="s">
        <v>47</v>
      </c>
      <c r="R59" s="682" t="s">
        <v>443</v>
      </c>
      <c r="S59" s="682" t="s">
        <v>450</v>
      </c>
    </row>
    <row r="60" spans="2:19" s="1018" customFormat="1" ht="15" thickBot="1" x14ac:dyDescent="0.25">
      <c r="B60" s="683" t="s">
        <v>459</v>
      </c>
      <c r="C60" s="1091">
        <v>2525</v>
      </c>
      <c r="D60" s="1091">
        <v>2526</v>
      </c>
      <c r="E60" s="688">
        <v>2489.3000000000002</v>
      </c>
      <c r="F60" s="677">
        <v>2489.3000000000002</v>
      </c>
      <c r="G60" s="678">
        <v>2738.3</v>
      </c>
      <c r="H60" s="689">
        <v>2738.3</v>
      </c>
      <c r="I60" s="680" t="s">
        <v>20</v>
      </c>
      <c r="J60" s="680" t="s">
        <v>21</v>
      </c>
      <c r="K60" s="680" t="s">
        <v>20</v>
      </c>
      <c r="L60" s="680" t="s">
        <v>432</v>
      </c>
      <c r="M60" s="680" t="s">
        <v>433</v>
      </c>
      <c r="O60" s="681" t="s">
        <v>490</v>
      </c>
      <c r="P60" s="682" t="s">
        <v>435</v>
      </c>
      <c r="Q60" s="682" t="s">
        <v>442</v>
      </c>
      <c r="R60" s="682" t="s">
        <v>443</v>
      </c>
      <c r="S60" s="682" t="s">
        <v>491</v>
      </c>
    </row>
    <row r="61" spans="2:19" s="1018" customFormat="1" ht="15" thickBot="1" x14ac:dyDescent="0.25">
      <c r="B61" s="683" t="s">
        <v>461</v>
      </c>
      <c r="C61" s="1091">
        <v>2525</v>
      </c>
      <c r="D61" s="1091">
        <v>2527</v>
      </c>
      <c r="E61" s="688">
        <v>1383</v>
      </c>
      <c r="F61" s="677">
        <v>1383</v>
      </c>
      <c r="G61" s="678">
        <v>1521.3</v>
      </c>
      <c r="H61" s="689">
        <v>1521.3</v>
      </c>
      <c r="I61" s="680" t="s">
        <v>20</v>
      </c>
      <c r="J61" s="680" t="s">
        <v>21</v>
      </c>
      <c r="K61" s="680" t="s">
        <v>20</v>
      </c>
      <c r="L61" s="680" t="s">
        <v>432</v>
      </c>
      <c r="M61" s="680" t="s">
        <v>433</v>
      </c>
      <c r="O61" s="681" t="s">
        <v>490</v>
      </c>
      <c r="P61" s="682" t="s">
        <v>435</v>
      </c>
      <c r="Q61" s="682" t="s">
        <v>436</v>
      </c>
      <c r="R61" s="682" t="s">
        <v>443</v>
      </c>
      <c r="S61" s="682" t="s">
        <v>491</v>
      </c>
    </row>
    <row r="62" spans="2:19" s="1018" customFormat="1" ht="15" thickBot="1" x14ac:dyDescent="0.25">
      <c r="B62" s="683" t="s">
        <v>462</v>
      </c>
      <c r="C62" s="1091">
        <v>2525</v>
      </c>
      <c r="D62" s="1091">
        <v>2528</v>
      </c>
      <c r="E62" s="688">
        <v>2489.3000000000002</v>
      </c>
      <c r="F62" s="677">
        <v>2489.3000000000002</v>
      </c>
      <c r="G62" s="678">
        <v>2738.3</v>
      </c>
      <c r="H62" s="689">
        <v>2738.3</v>
      </c>
      <c r="I62" s="680" t="s">
        <v>20</v>
      </c>
      <c r="J62" s="680" t="s">
        <v>21</v>
      </c>
      <c r="K62" s="680" t="s">
        <v>20</v>
      </c>
      <c r="L62" s="680" t="s">
        <v>432</v>
      </c>
      <c r="M62" s="680" t="s">
        <v>433</v>
      </c>
      <c r="O62" s="681" t="s">
        <v>490</v>
      </c>
      <c r="P62" s="682" t="s">
        <v>435</v>
      </c>
      <c r="Q62" s="682" t="s">
        <v>447</v>
      </c>
      <c r="R62" s="682" t="s">
        <v>443</v>
      </c>
      <c r="S62" s="682" t="s">
        <v>491</v>
      </c>
    </row>
    <row r="63" spans="2:19" s="1018" customFormat="1" ht="15" thickBot="1" x14ac:dyDescent="0.25">
      <c r="B63" s="683" t="s">
        <v>463</v>
      </c>
      <c r="C63" s="1091">
        <v>2525</v>
      </c>
      <c r="D63" s="1091">
        <v>2529</v>
      </c>
      <c r="E63" s="688">
        <v>2489.3000000000002</v>
      </c>
      <c r="F63" s="677">
        <v>2489.3000000000002</v>
      </c>
      <c r="G63" s="678">
        <v>2738.3</v>
      </c>
      <c r="H63" s="689">
        <v>2738.3</v>
      </c>
      <c r="I63" s="680" t="s">
        <v>20</v>
      </c>
      <c r="J63" s="680" t="s">
        <v>21</v>
      </c>
      <c r="K63" s="680" t="s">
        <v>20</v>
      </c>
      <c r="L63" s="680" t="s">
        <v>432</v>
      </c>
      <c r="M63" s="680" t="s">
        <v>433</v>
      </c>
      <c r="O63" s="681" t="s">
        <v>490</v>
      </c>
      <c r="P63" s="682" t="s">
        <v>435</v>
      </c>
      <c r="Q63" s="682" t="s">
        <v>47</v>
      </c>
      <c r="R63" s="682" t="s">
        <v>443</v>
      </c>
      <c r="S63" s="682" t="s">
        <v>491</v>
      </c>
    </row>
    <row r="64" spans="2:19" s="1018" customFormat="1" ht="29" thickBot="1" x14ac:dyDescent="0.25">
      <c r="B64" s="683" t="s">
        <v>492</v>
      </c>
      <c r="C64" s="1091">
        <v>1349</v>
      </c>
      <c r="D64" s="1091">
        <v>1349</v>
      </c>
      <c r="E64" s="688">
        <v>15.2</v>
      </c>
      <c r="F64" s="677">
        <v>15.2</v>
      </c>
      <c r="G64" s="678">
        <v>16.7</v>
      </c>
      <c r="H64" s="689">
        <v>16.7</v>
      </c>
      <c r="I64" s="680" t="s">
        <v>20</v>
      </c>
      <c r="J64" s="680" t="s">
        <v>21</v>
      </c>
      <c r="K64" s="680" t="s">
        <v>20</v>
      </c>
      <c r="L64" s="680" t="s">
        <v>432</v>
      </c>
      <c r="M64" s="680" t="s">
        <v>433</v>
      </c>
      <c r="O64" s="681" t="s">
        <v>493</v>
      </c>
      <c r="P64" s="682" t="s">
        <v>494</v>
      </c>
      <c r="Q64" s="682" t="s">
        <v>471</v>
      </c>
      <c r="R64" s="682" t="s">
        <v>437</v>
      </c>
      <c r="S64" s="682" t="s">
        <v>495</v>
      </c>
    </row>
    <row r="65" spans="2:20" s="1018" customFormat="1" ht="15" thickBot="1" x14ac:dyDescent="0.25">
      <c r="B65" s="683" t="s">
        <v>69</v>
      </c>
      <c r="C65" s="676" t="s">
        <v>4</v>
      </c>
      <c r="D65" s="676" t="s">
        <v>5</v>
      </c>
      <c r="E65" s="688" t="s">
        <v>414</v>
      </c>
      <c r="F65" s="677" t="s">
        <v>415</v>
      </c>
      <c r="G65" s="678" t="s">
        <v>416</v>
      </c>
      <c r="H65" s="689" t="s">
        <v>417</v>
      </c>
      <c r="I65" s="680"/>
      <c r="J65" s="680"/>
      <c r="K65" s="680"/>
      <c r="L65" s="680"/>
      <c r="M65" s="680"/>
      <c r="O65" s="681" t="s">
        <v>69</v>
      </c>
      <c r="P65" s="682"/>
      <c r="Q65" s="682"/>
      <c r="R65" s="682"/>
      <c r="S65" s="682"/>
    </row>
    <row r="66" spans="2:20" s="1018" customFormat="1" ht="15" thickBot="1" x14ac:dyDescent="0.25">
      <c r="B66" s="683" t="s">
        <v>496</v>
      </c>
      <c r="C66" s="676" t="s">
        <v>497</v>
      </c>
      <c r="D66" s="676" t="s">
        <v>19</v>
      </c>
      <c r="E66" s="1042">
        <v>0</v>
      </c>
      <c r="F66" s="677">
        <v>0</v>
      </c>
      <c r="G66" s="678">
        <v>0</v>
      </c>
      <c r="H66" s="1043"/>
      <c r="I66" s="680" t="s">
        <v>19</v>
      </c>
      <c r="J66" s="680" t="s">
        <v>19</v>
      </c>
      <c r="K66" s="680" t="s">
        <v>442</v>
      </c>
      <c r="L66" s="680" t="s">
        <v>442</v>
      </c>
      <c r="M66" s="680" t="s">
        <v>433</v>
      </c>
      <c r="O66" s="682" t="s">
        <v>498</v>
      </c>
      <c r="P66" s="682" t="s">
        <v>441</v>
      </c>
      <c r="Q66" s="682" t="s">
        <v>471</v>
      </c>
      <c r="R66" s="682" t="s">
        <v>443</v>
      </c>
      <c r="S66" s="682" t="s">
        <v>499</v>
      </c>
    </row>
    <row r="67" spans="2:20" s="1018" customFormat="1" ht="15" thickBot="1" x14ac:dyDescent="0.25">
      <c r="B67" s="683" t="s">
        <v>500</v>
      </c>
      <c r="C67" s="676" t="s">
        <v>501</v>
      </c>
      <c r="D67" s="676" t="s">
        <v>19</v>
      </c>
      <c r="E67" s="1042">
        <v>2.2414582282077071</v>
      </c>
      <c r="F67" s="677">
        <v>2.2000000000000002</v>
      </c>
      <c r="G67" s="678">
        <v>2.2889771426457108</v>
      </c>
      <c r="H67" s="1043">
        <v>2.2999999999999998</v>
      </c>
      <c r="I67" s="680" t="s">
        <v>502</v>
      </c>
      <c r="J67" s="680" t="s">
        <v>19</v>
      </c>
      <c r="K67" s="680" t="s">
        <v>442</v>
      </c>
      <c r="L67" s="680" t="s">
        <v>442</v>
      </c>
      <c r="M67" s="680" t="s">
        <v>433</v>
      </c>
      <c r="O67" s="682" t="s">
        <v>503</v>
      </c>
      <c r="P67" s="682" t="s">
        <v>441</v>
      </c>
      <c r="Q67" s="682" t="s">
        <v>504</v>
      </c>
      <c r="R67" s="682" t="s">
        <v>443</v>
      </c>
      <c r="S67" s="682" t="s">
        <v>505</v>
      </c>
    </row>
    <row r="68" spans="2:20" s="1018" customFormat="1" ht="15" thickBot="1" x14ac:dyDescent="0.25">
      <c r="B68" s="683" t="s">
        <v>506</v>
      </c>
      <c r="C68" s="676" t="s">
        <v>507</v>
      </c>
      <c r="D68" s="676" t="s">
        <v>19</v>
      </c>
      <c r="E68" s="1042">
        <v>4.4829164564154143</v>
      </c>
      <c r="F68" s="677">
        <v>4.5</v>
      </c>
      <c r="G68" s="678">
        <v>4.5779542852914217</v>
      </c>
      <c r="H68" s="1043">
        <v>4.5999999999999996</v>
      </c>
      <c r="I68" s="680" t="s">
        <v>502</v>
      </c>
      <c r="J68" s="680" t="s">
        <v>19</v>
      </c>
      <c r="K68" s="680" t="s">
        <v>442</v>
      </c>
      <c r="L68" s="680" t="s">
        <v>442</v>
      </c>
      <c r="M68" s="680" t="s">
        <v>433</v>
      </c>
      <c r="O68" s="682" t="s">
        <v>508</v>
      </c>
      <c r="P68" s="682" t="s">
        <v>441</v>
      </c>
      <c r="Q68" s="682" t="s">
        <v>504</v>
      </c>
      <c r="R68" s="682" t="s">
        <v>443</v>
      </c>
      <c r="S68" s="682" t="s">
        <v>505</v>
      </c>
    </row>
    <row r="69" spans="2:20" s="1018" customFormat="1" ht="15" thickBot="1" x14ac:dyDescent="0.25">
      <c r="B69" s="683" t="s">
        <v>509</v>
      </c>
      <c r="C69" s="676" t="s">
        <v>510</v>
      </c>
      <c r="D69" s="676" t="s">
        <v>19</v>
      </c>
      <c r="E69" s="1042">
        <v>7.2847392416750472</v>
      </c>
      <c r="F69" s="677">
        <v>7.3</v>
      </c>
      <c r="G69" s="678">
        <v>7.4391757135985586</v>
      </c>
      <c r="H69" s="1043">
        <v>7.4</v>
      </c>
      <c r="I69" s="680" t="s">
        <v>502</v>
      </c>
      <c r="J69" s="680" t="s">
        <v>19</v>
      </c>
      <c r="K69" s="680" t="s">
        <v>442</v>
      </c>
      <c r="L69" s="680" t="s">
        <v>442</v>
      </c>
      <c r="M69" s="680" t="s">
        <v>433</v>
      </c>
      <c r="O69" s="682" t="s">
        <v>511</v>
      </c>
      <c r="P69" s="682" t="s">
        <v>441</v>
      </c>
      <c r="Q69" s="682" t="s">
        <v>504</v>
      </c>
      <c r="R69" s="682" t="s">
        <v>443</v>
      </c>
      <c r="S69" s="682" t="s">
        <v>512</v>
      </c>
    </row>
    <row r="70" spans="2:20" s="1018" customFormat="1" ht="15" thickBot="1" x14ac:dyDescent="0.25">
      <c r="B70" s="683" t="s">
        <v>513</v>
      </c>
      <c r="C70" s="676" t="s">
        <v>514</v>
      </c>
      <c r="D70" s="676" t="s">
        <v>19</v>
      </c>
      <c r="E70" s="1042">
        <v>9.5261974698827565</v>
      </c>
      <c r="F70" s="677">
        <v>9.5</v>
      </c>
      <c r="G70" s="678">
        <v>9.7281528562442716</v>
      </c>
      <c r="H70" s="1043">
        <v>9.6999999999999993</v>
      </c>
      <c r="I70" s="680" t="s">
        <v>502</v>
      </c>
      <c r="J70" s="680" t="s">
        <v>19</v>
      </c>
      <c r="K70" s="680" t="s">
        <v>442</v>
      </c>
      <c r="L70" s="680" t="s">
        <v>442</v>
      </c>
      <c r="M70" s="680" t="s">
        <v>433</v>
      </c>
      <c r="O70" s="682" t="s">
        <v>515</v>
      </c>
      <c r="P70" s="682" t="s">
        <v>441</v>
      </c>
      <c r="Q70" s="682" t="s">
        <v>504</v>
      </c>
      <c r="R70" s="682" t="s">
        <v>443</v>
      </c>
      <c r="S70" s="682" t="s">
        <v>516</v>
      </c>
    </row>
    <row r="71" spans="2:20" s="1018" customFormat="1" ht="15" thickBot="1" x14ac:dyDescent="0.25">
      <c r="B71" s="683" t="s">
        <v>517</v>
      </c>
      <c r="C71" s="676" t="s">
        <v>518</v>
      </c>
      <c r="D71" s="676" t="s">
        <v>19</v>
      </c>
      <c r="E71" s="1042">
        <v>11.767655698090461</v>
      </c>
      <c r="F71" s="677">
        <v>11.8</v>
      </c>
      <c r="G71" s="678">
        <v>12.017129998889981</v>
      </c>
      <c r="H71" s="1043">
        <v>12</v>
      </c>
      <c r="I71" s="680" t="s">
        <v>19</v>
      </c>
      <c r="J71" s="680" t="s">
        <v>19</v>
      </c>
      <c r="K71" s="680" t="s">
        <v>442</v>
      </c>
      <c r="L71" s="680" t="s">
        <v>442</v>
      </c>
      <c r="M71" s="680" t="s">
        <v>433</v>
      </c>
      <c r="O71" s="682" t="s">
        <v>519</v>
      </c>
      <c r="P71" s="682" t="s">
        <v>441</v>
      </c>
      <c r="Q71" s="682" t="s">
        <v>504</v>
      </c>
      <c r="R71" s="682" t="s">
        <v>443</v>
      </c>
      <c r="S71" s="682" t="s">
        <v>516</v>
      </c>
    </row>
    <row r="72" spans="2:20" s="1018" customFormat="1" ht="15" thickBot="1" x14ac:dyDescent="0.25">
      <c r="B72" s="683" t="s">
        <v>520</v>
      </c>
      <c r="C72" s="676" t="s">
        <v>19</v>
      </c>
      <c r="D72" s="676" t="s">
        <v>19</v>
      </c>
      <c r="E72" s="688">
        <v>2.2414582282077071</v>
      </c>
      <c r="F72" s="677">
        <v>2.2000000000000002</v>
      </c>
      <c r="G72" s="678">
        <v>2.2889771426457108</v>
      </c>
      <c r="H72" s="689">
        <v>2.2999999999999998</v>
      </c>
      <c r="I72" s="680" t="s">
        <v>19</v>
      </c>
      <c r="J72" s="680" t="s">
        <v>19</v>
      </c>
      <c r="K72" s="680" t="s">
        <v>442</v>
      </c>
      <c r="L72" s="680" t="s">
        <v>442</v>
      </c>
      <c r="M72" s="680" t="s">
        <v>433</v>
      </c>
      <c r="O72" s="681" t="s">
        <v>521</v>
      </c>
      <c r="P72" s="682" t="s">
        <v>441</v>
      </c>
      <c r="Q72" s="682" t="s">
        <v>504</v>
      </c>
      <c r="R72" s="682" t="s">
        <v>443</v>
      </c>
      <c r="S72" s="682"/>
    </row>
    <row r="73" spans="2:20" s="1018" customFormat="1" ht="15" thickBot="1" x14ac:dyDescent="0.25">
      <c r="B73" s="683" t="s">
        <v>522</v>
      </c>
      <c r="C73" s="676" t="s">
        <v>19</v>
      </c>
      <c r="D73" s="676" t="s">
        <v>19</v>
      </c>
      <c r="E73" s="688">
        <v>4.4829164564154143</v>
      </c>
      <c r="F73" s="677">
        <v>4.5</v>
      </c>
      <c r="G73" s="678">
        <v>4.5779542852914217</v>
      </c>
      <c r="H73" s="689">
        <v>4.5999999999999996</v>
      </c>
      <c r="I73" s="680" t="s">
        <v>19</v>
      </c>
      <c r="J73" s="680" t="s">
        <v>19</v>
      </c>
      <c r="K73" s="680" t="s">
        <v>442</v>
      </c>
      <c r="L73" s="680" t="s">
        <v>442</v>
      </c>
      <c r="M73" s="680" t="s">
        <v>433</v>
      </c>
      <c r="O73" s="681" t="s">
        <v>523</v>
      </c>
      <c r="P73" s="682" t="s">
        <v>441</v>
      </c>
      <c r="Q73" s="682" t="s">
        <v>504</v>
      </c>
      <c r="R73" s="682" t="s">
        <v>443</v>
      </c>
      <c r="S73" s="682"/>
    </row>
    <row r="74" spans="2:20" s="1018" customFormat="1" ht="15" thickBot="1" x14ac:dyDescent="0.25">
      <c r="B74" s="683" t="s">
        <v>524</v>
      </c>
      <c r="C74" s="676" t="s">
        <v>525</v>
      </c>
      <c r="D74" s="676" t="s">
        <v>19</v>
      </c>
      <c r="E74" s="688">
        <v>1.3111815672708711</v>
      </c>
      <c r="F74" s="677">
        <v>1.3</v>
      </c>
      <c r="G74" s="678">
        <v>1.3389786164970137</v>
      </c>
      <c r="H74" s="689">
        <v>1.3</v>
      </c>
      <c r="I74" s="680" t="s">
        <v>502</v>
      </c>
      <c r="J74" s="680" t="s">
        <v>19</v>
      </c>
      <c r="K74" s="680" t="s">
        <v>442</v>
      </c>
      <c r="L74" s="680" t="s">
        <v>442</v>
      </c>
      <c r="M74" s="680" t="s">
        <v>433</v>
      </c>
      <c r="O74" s="681"/>
      <c r="P74" s="682" t="s">
        <v>441</v>
      </c>
      <c r="Q74" s="682" t="s">
        <v>504</v>
      </c>
      <c r="R74" s="682" t="s">
        <v>443</v>
      </c>
      <c r="S74" s="682"/>
    </row>
    <row r="75" spans="2:20" ht="15" thickBot="1" x14ac:dyDescent="0.25">
      <c r="B75" s="694" t="s">
        <v>297</v>
      </c>
      <c r="C75" s="671" t="s">
        <v>4</v>
      </c>
      <c r="D75" s="671" t="s">
        <v>5</v>
      </c>
      <c r="E75" s="672" t="s">
        <v>414</v>
      </c>
      <c r="F75" s="672" t="s">
        <v>415</v>
      </c>
      <c r="G75" s="673" t="s">
        <v>416</v>
      </c>
      <c r="H75" s="673" t="s">
        <v>417</v>
      </c>
      <c r="I75" s="695"/>
      <c r="J75" s="695"/>
      <c r="K75" s="695"/>
      <c r="L75" s="695"/>
      <c r="M75" s="695"/>
      <c r="O75" s="696" t="s">
        <v>297</v>
      </c>
      <c r="P75" s="695"/>
      <c r="Q75" s="695"/>
      <c r="R75" s="695"/>
      <c r="S75" s="695"/>
    </row>
    <row r="76" spans="2:20" ht="14" thickBot="1" x14ac:dyDescent="0.25">
      <c r="B76" s="676" t="s">
        <v>526</v>
      </c>
      <c r="C76" s="682" t="s">
        <v>19</v>
      </c>
      <c r="D76" s="682" t="s">
        <v>19</v>
      </c>
      <c r="E76" s="705"/>
      <c r="F76" s="698"/>
      <c r="G76" s="707" t="s">
        <v>527</v>
      </c>
      <c r="H76" s="708" t="s">
        <v>527</v>
      </c>
      <c r="I76" s="709" t="s">
        <v>19</v>
      </c>
      <c r="J76" s="709" t="s">
        <v>19</v>
      </c>
      <c r="K76" s="709" t="s">
        <v>442</v>
      </c>
      <c r="L76" s="709" t="s">
        <v>442</v>
      </c>
      <c r="M76" s="699" t="s">
        <v>433</v>
      </c>
      <c r="O76" s="710" t="s">
        <v>528</v>
      </c>
      <c r="P76" s="682" t="s">
        <v>441</v>
      </c>
      <c r="Q76" s="682" t="s">
        <v>529</v>
      </c>
      <c r="R76" s="682"/>
      <c r="S76" s="681"/>
      <c r="T76" s="700"/>
    </row>
    <row r="77" spans="2:20" s="1018" customFormat="1" ht="14" thickBot="1" x14ac:dyDescent="0.25">
      <c r="B77" s="676" t="s">
        <v>530</v>
      </c>
      <c r="C77" s="682" t="s">
        <v>19</v>
      </c>
      <c r="D77" s="682" t="s">
        <v>19</v>
      </c>
      <c r="E77" s="705"/>
      <c r="F77" s="698"/>
      <c r="G77" s="707" t="s">
        <v>527</v>
      </c>
      <c r="H77" s="708" t="s">
        <v>527</v>
      </c>
      <c r="I77" s="709" t="s">
        <v>19</v>
      </c>
      <c r="J77" s="709" t="s">
        <v>19</v>
      </c>
      <c r="K77" s="709" t="s">
        <v>442</v>
      </c>
      <c r="L77" s="709" t="s">
        <v>442</v>
      </c>
      <c r="M77" s="699" t="s">
        <v>433</v>
      </c>
      <c r="O77" s="1044" t="s">
        <v>531</v>
      </c>
      <c r="P77" s="682" t="s">
        <v>441</v>
      </c>
      <c r="Q77" s="682" t="s">
        <v>529</v>
      </c>
      <c r="R77" s="682"/>
      <c r="S77" s="682"/>
    </row>
    <row r="78" spans="2:20" s="1018" customFormat="1" ht="14" thickBot="1" x14ac:dyDescent="0.25">
      <c r="B78" s="676" t="s">
        <v>532</v>
      </c>
      <c r="C78" s="682" t="s">
        <v>19</v>
      </c>
      <c r="D78" s="682" t="s">
        <v>19</v>
      </c>
      <c r="E78" s="705"/>
      <c r="F78" s="698"/>
      <c r="G78" s="707" t="s">
        <v>527</v>
      </c>
      <c r="H78" s="708" t="s">
        <v>527</v>
      </c>
      <c r="I78" s="709" t="s">
        <v>19</v>
      </c>
      <c r="J78" s="709" t="s">
        <v>19</v>
      </c>
      <c r="K78" s="709" t="s">
        <v>442</v>
      </c>
      <c r="L78" s="709" t="s">
        <v>442</v>
      </c>
      <c r="M78" s="699" t="s">
        <v>433</v>
      </c>
      <c r="O78" s="1045" t="s">
        <v>533</v>
      </c>
      <c r="P78" s="682" t="s">
        <v>441</v>
      </c>
      <c r="Q78" s="682" t="s">
        <v>534</v>
      </c>
      <c r="R78" s="682"/>
      <c r="S78" s="682"/>
    </row>
    <row r="79" spans="2:20" ht="15" thickBot="1" x14ac:dyDescent="0.25">
      <c r="B79" s="711" t="s">
        <v>535</v>
      </c>
      <c r="C79" s="711" t="s">
        <v>19</v>
      </c>
      <c r="D79" s="711" t="s">
        <v>19</v>
      </c>
      <c r="E79" s="712"/>
      <c r="F79" s="713"/>
      <c r="G79" s="714"/>
      <c r="H79" s="715"/>
      <c r="I79" s="716" t="s">
        <v>19</v>
      </c>
      <c r="J79" s="716" t="s">
        <v>19</v>
      </c>
      <c r="K79" s="716" t="s">
        <v>442</v>
      </c>
      <c r="L79" s="716" t="s">
        <v>442</v>
      </c>
      <c r="M79" s="717" t="s">
        <v>433</v>
      </c>
      <c r="O79" s="718" t="s">
        <v>536</v>
      </c>
      <c r="P79" s="711" t="s">
        <v>441</v>
      </c>
      <c r="Q79" s="711" t="s">
        <v>529</v>
      </c>
      <c r="R79" s="711"/>
      <c r="S79" s="711"/>
    </row>
    <row r="80" spans="2:20" ht="15" thickBot="1" x14ac:dyDescent="0.25">
      <c r="B80" s="711" t="s">
        <v>537</v>
      </c>
      <c r="C80" s="711" t="s">
        <v>19</v>
      </c>
      <c r="D80" s="711" t="s">
        <v>19</v>
      </c>
      <c r="E80" s="712"/>
      <c r="F80" s="713"/>
      <c r="G80" s="714"/>
      <c r="H80" s="715"/>
      <c r="I80" s="716" t="s">
        <v>19</v>
      </c>
      <c r="J80" s="716" t="s">
        <v>19</v>
      </c>
      <c r="K80" s="716" t="s">
        <v>442</v>
      </c>
      <c r="L80" s="716" t="s">
        <v>442</v>
      </c>
      <c r="M80" s="717" t="s">
        <v>433</v>
      </c>
      <c r="O80" s="718" t="s">
        <v>528</v>
      </c>
      <c r="P80" s="711" t="s">
        <v>441</v>
      </c>
      <c r="Q80" s="711" t="s">
        <v>529</v>
      </c>
      <c r="R80" s="711"/>
      <c r="S80" s="711"/>
    </row>
    <row r="81" spans="2:20" ht="11.25" customHeight="1" thickBot="1" x14ac:dyDescent="0.25">
      <c r="B81" s="711" t="s">
        <v>538</v>
      </c>
      <c r="C81" s="711" t="s">
        <v>19</v>
      </c>
      <c r="D81" s="711" t="s">
        <v>19</v>
      </c>
      <c r="E81" s="712"/>
      <c r="F81" s="713"/>
      <c r="G81" s="714"/>
      <c r="H81" s="715"/>
      <c r="I81" s="716" t="s">
        <v>19</v>
      </c>
      <c r="J81" s="716" t="s">
        <v>19</v>
      </c>
      <c r="K81" s="716" t="s">
        <v>442</v>
      </c>
      <c r="L81" s="716" t="s">
        <v>442</v>
      </c>
      <c r="M81" s="717" t="s">
        <v>433</v>
      </c>
      <c r="O81" s="718" t="s">
        <v>536</v>
      </c>
      <c r="P81" s="711" t="s">
        <v>441</v>
      </c>
      <c r="Q81" s="711" t="s">
        <v>539</v>
      </c>
      <c r="R81" s="711"/>
      <c r="S81" s="711"/>
    </row>
    <row r="82" spans="2:20" ht="11.25" customHeight="1" thickBot="1" x14ac:dyDescent="0.25">
      <c r="B82" s="676" t="s">
        <v>540</v>
      </c>
      <c r="C82" s="682" t="s">
        <v>19</v>
      </c>
      <c r="D82" s="682" t="s">
        <v>19</v>
      </c>
      <c r="E82" s="712"/>
      <c r="F82" s="713"/>
      <c r="G82" s="714"/>
      <c r="H82" s="697">
        <v>16</v>
      </c>
      <c r="I82" s="709" t="s">
        <v>19</v>
      </c>
      <c r="J82" s="709" t="s">
        <v>19</v>
      </c>
      <c r="K82" s="709" t="s">
        <v>442</v>
      </c>
      <c r="L82" s="709" t="s">
        <v>442</v>
      </c>
      <c r="M82" s="699" t="s">
        <v>433</v>
      </c>
      <c r="O82" s="719" t="s">
        <v>541</v>
      </c>
      <c r="P82" s="682" t="s">
        <v>441</v>
      </c>
      <c r="Q82" s="682" t="s">
        <v>542</v>
      </c>
      <c r="R82" s="682"/>
      <c r="S82" s="682"/>
    </row>
    <row r="83" spans="2:20" ht="11.25" customHeight="1" thickBot="1" x14ac:dyDescent="0.25">
      <c r="B83" s="701" t="s">
        <v>543</v>
      </c>
      <c r="C83" s="682" t="s">
        <v>19</v>
      </c>
      <c r="D83" s="682" t="s">
        <v>19</v>
      </c>
      <c r="E83" s="712"/>
      <c r="F83" s="713"/>
      <c r="G83" s="714"/>
      <c r="H83" s="697">
        <v>11.5</v>
      </c>
      <c r="I83" s="709" t="s">
        <v>19</v>
      </c>
      <c r="J83" s="709" t="s">
        <v>19</v>
      </c>
      <c r="K83" s="709" t="s">
        <v>442</v>
      </c>
      <c r="L83" s="709" t="s">
        <v>442</v>
      </c>
      <c r="M83" s="699" t="s">
        <v>433</v>
      </c>
      <c r="O83" s="703" t="s">
        <v>544</v>
      </c>
      <c r="P83" s="682" t="s">
        <v>441</v>
      </c>
      <c r="Q83" s="682" t="s">
        <v>542</v>
      </c>
      <c r="R83" s="682"/>
      <c r="S83" s="682"/>
    </row>
    <row r="84" spans="2:20" ht="11.25" customHeight="1" thickBot="1" x14ac:dyDescent="0.25">
      <c r="B84" s="701" t="s">
        <v>545</v>
      </c>
      <c r="C84" s="682" t="s">
        <v>19</v>
      </c>
      <c r="D84" s="682" t="s">
        <v>19</v>
      </c>
      <c r="E84" s="712"/>
      <c r="F84" s="713"/>
      <c r="G84" s="714"/>
      <c r="H84" s="697">
        <v>7.5</v>
      </c>
      <c r="I84" s="709" t="s">
        <v>19</v>
      </c>
      <c r="J84" s="709" t="s">
        <v>19</v>
      </c>
      <c r="K84" s="709" t="s">
        <v>442</v>
      </c>
      <c r="L84" s="709" t="s">
        <v>442</v>
      </c>
      <c r="M84" s="699" t="s">
        <v>433</v>
      </c>
      <c r="O84" s="703" t="s">
        <v>546</v>
      </c>
      <c r="P84" s="682" t="s">
        <v>441</v>
      </c>
      <c r="Q84" s="682" t="s">
        <v>539</v>
      </c>
      <c r="R84" s="682"/>
      <c r="S84" s="682"/>
    </row>
    <row r="85" spans="2:20" ht="15" thickBot="1" x14ac:dyDescent="0.25">
      <c r="B85" s="676" t="s">
        <v>547</v>
      </c>
      <c r="C85" s="676" t="s">
        <v>548</v>
      </c>
      <c r="D85" s="682" t="s">
        <v>442</v>
      </c>
      <c r="E85" s="682" t="s">
        <v>442</v>
      </c>
      <c r="F85" s="682" t="s">
        <v>442</v>
      </c>
      <c r="G85" s="682" t="s">
        <v>442</v>
      </c>
      <c r="H85" s="720" t="s">
        <v>442</v>
      </c>
      <c r="I85" s="699" t="s">
        <v>20</v>
      </c>
      <c r="J85" s="709" t="s">
        <v>19</v>
      </c>
      <c r="K85" s="709" t="s">
        <v>442</v>
      </c>
      <c r="L85" s="709" t="s">
        <v>442</v>
      </c>
      <c r="M85" s="699" t="s">
        <v>433</v>
      </c>
      <c r="O85" s="681" t="s">
        <v>549</v>
      </c>
      <c r="P85" s="682" t="s">
        <v>550</v>
      </c>
      <c r="Q85" s="682" t="s">
        <v>504</v>
      </c>
      <c r="R85" s="682" t="s">
        <v>437</v>
      </c>
      <c r="S85" s="682" t="s">
        <v>551</v>
      </c>
    </row>
    <row r="86" spans="2:20" ht="15" thickBot="1" x14ac:dyDescent="0.25">
      <c r="B86" s="1052" t="s">
        <v>552</v>
      </c>
      <c r="C86" s="1053" t="s">
        <v>19</v>
      </c>
      <c r="D86" s="1053" t="s">
        <v>19</v>
      </c>
      <c r="E86" s="698" t="s">
        <v>19</v>
      </c>
      <c r="F86" s="698" t="s">
        <v>19</v>
      </c>
      <c r="G86" s="682" t="s">
        <v>442</v>
      </c>
      <c r="H86" s="720" t="s">
        <v>442</v>
      </c>
      <c r="I86" s="699" t="s">
        <v>20</v>
      </c>
      <c r="J86" s="699" t="s">
        <v>19</v>
      </c>
      <c r="K86" s="709" t="s">
        <v>19</v>
      </c>
      <c r="L86" s="709" t="s">
        <v>19</v>
      </c>
      <c r="M86" s="699" t="s">
        <v>553</v>
      </c>
      <c r="O86" s="681" t="s">
        <v>554</v>
      </c>
      <c r="P86" s="682" t="s">
        <v>550</v>
      </c>
      <c r="Q86" s="682" t="s">
        <v>504</v>
      </c>
      <c r="R86" s="682" t="s">
        <v>437</v>
      </c>
      <c r="S86" s="682"/>
    </row>
    <row r="87" spans="2:20" s="1018" customFormat="1" ht="15" thickBot="1" x14ac:dyDescent="0.25">
      <c r="B87" s="676" t="s">
        <v>555</v>
      </c>
      <c r="C87" s="676">
        <v>1740</v>
      </c>
      <c r="D87" s="676" t="s">
        <v>442</v>
      </c>
      <c r="E87" s="685">
        <v>14.631950000000002</v>
      </c>
      <c r="F87" s="702">
        <v>14.5</v>
      </c>
      <c r="G87" s="721">
        <v>14.942147340000004</v>
      </c>
      <c r="H87" s="722">
        <v>14.5</v>
      </c>
      <c r="I87" s="682" t="s">
        <v>20</v>
      </c>
      <c r="J87" s="682" t="s">
        <v>20</v>
      </c>
      <c r="K87" s="709" t="s">
        <v>442</v>
      </c>
      <c r="L87" s="709" t="s">
        <v>442</v>
      </c>
      <c r="M87" s="699" t="s">
        <v>433</v>
      </c>
      <c r="O87" s="723" t="s">
        <v>556</v>
      </c>
      <c r="P87" s="723" t="s">
        <v>557</v>
      </c>
      <c r="Q87" s="723" t="s">
        <v>504</v>
      </c>
      <c r="R87" s="723" t="s">
        <v>437</v>
      </c>
      <c r="S87" s="723" t="s">
        <v>558</v>
      </c>
    </row>
    <row r="88" spans="2:20" s="1018" customFormat="1" ht="15" thickBot="1" x14ac:dyDescent="0.25">
      <c r="B88" s="704" t="s">
        <v>559</v>
      </c>
      <c r="C88" s="682" t="s">
        <v>19</v>
      </c>
      <c r="D88" s="682" t="s">
        <v>19</v>
      </c>
      <c r="E88" s="705">
        <v>28.01822785259634</v>
      </c>
      <c r="F88" s="698">
        <v>28</v>
      </c>
      <c r="G88" s="724">
        <v>28.612214283071385</v>
      </c>
      <c r="H88" s="706">
        <v>28.6</v>
      </c>
      <c r="I88" s="709" t="s">
        <v>19</v>
      </c>
      <c r="J88" s="709" t="s">
        <v>19</v>
      </c>
      <c r="K88" s="709" t="s">
        <v>20</v>
      </c>
      <c r="L88" s="709" t="s">
        <v>442</v>
      </c>
      <c r="M88" s="699" t="s">
        <v>433</v>
      </c>
      <c r="O88" s="1045" t="s">
        <v>560</v>
      </c>
      <c r="P88" s="682" t="s">
        <v>441</v>
      </c>
      <c r="Q88" s="682" t="s">
        <v>561</v>
      </c>
      <c r="R88" s="682" t="s">
        <v>443</v>
      </c>
      <c r="S88" s="1045" t="s">
        <v>562</v>
      </c>
    </row>
    <row r="89" spans="2:20" s="1018" customFormat="1" ht="15" thickBot="1" x14ac:dyDescent="0.25">
      <c r="B89" s="704" t="s">
        <v>563</v>
      </c>
      <c r="C89" s="682" t="s">
        <v>19</v>
      </c>
      <c r="D89" s="682" t="s">
        <v>19</v>
      </c>
      <c r="E89" s="705">
        <v>42.587706335946429</v>
      </c>
      <c r="F89" s="698">
        <v>42.6</v>
      </c>
      <c r="G89" s="724">
        <v>43.490565710268498</v>
      </c>
      <c r="H89" s="706">
        <v>43.5</v>
      </c>
      <c r="I89" s="709" t="s">
        <v>19</v>
      </c>
      <c r="J89" s="709" t="s">
        <v>19</v>
      </c>
      <c r="K89" s="709" t="s">
        <v>20</v>
      </c>
      <c r="L89" s="709" t="s">
        <v>442</v>
      </c>
      <c r="M89" s="699" t="s">
        <v>433</v>
      </c>
      <c r="O89" s="1045" t="s">
        <v>560</v>
      </c>
      <c r="P89" s="682" t="s">
        <v>441</v>
      </c>
      <c r="Q89" s="682" t="s">
        <v>564</v>
      </c>
      <c r="R89" s="682" t="s">
        <v>443</v>
      </c>
      <c r="S89" s="1045" t="s">
        <v>562</v>
      </c>
    </row>
    <row r="90" spans="2:20" s="1018" customFormat="1" ht="15" thickBot="1" x14ac:dyDescent="0.25">
      <c r="B90" s="704" t="s">
        <v>565</v>
      </c>
      <c r="C90" s="682" t="s">
        <v>19</v>
      </c>
      <c r="D90" s="682" t="s">
        <v>19</v>
      </c>
      <c r="E90" s="705">
        <v>9.9499999999999993</v>
      </c>
      <c r="F90" s="698"/>
      <c r="G90" s="692"/>
      <c r="H90" s="706">
        <v>9.9499999999999993</v>
      </c>
      <c r="I90" s="709" t="s">
        <v>19</v>
      </c>
      <c r="J90" s="709" t="s">
        <v>19</v>
      </c>
      <c r="K90" s="709" t="s">
        <v>19</v>
      </c>
      <c r="L90" s="709" t="s">
        <v>19</v>
      </c>
      <c r="M90" s="699" t="s">
        <v>433</v>
      </c>
      <c r="O90" s="1045" t="s">
        <v>566</v>
      </c>
      <c r="P90" s="682" t="s">
        <v>441</v>
      </c>
      <c r="Q90" s="723" t="s">
        <v>504</v>
      </c>
      <c r="R90" s="682" t="s">
        <v>443</v>
      </c>
      <c r="S90" s="1045"/>
    </row>
    <row r="91" spans="2:20" s="1018" customFormat="1" ht="69.75" customHeight="1" thickBot="1" x14ac:dyDescent="0.25">
      <c r="B91" s="704" t="s">
        <v>567</v>
      </c>
      <c r="C91" s="682" t="s">
        <v>19</v>
      </c>
      <c r="D91" s="682" t="s">
        <v>19</v>
      </c>
      <c r="E91" s="705">
        <v>5.95</v>
      </c>
      <c r="F91" s="698"/>
      <c r="G91" s="725"/>
      <c r="H91" s="726">
        <v>5.95</v>
      </c>
      <c r="I91" s="727" t="s">
        <v>19</v>
      </c>
      <c r="J91" s="727" t="s">
        <v>19</v>
      </c>
      <c r="K91" s="727" t="s">
        <v>19</v>
      </c>
      <c r="L91" s="727" t="s">
        <v>19</v>
      </c>
      <c r="M91" s="728" t="s">
        <v>433</v>
      </c>
      <c r="O91" s="1046" t="s">
        <v>568</v>
      </c>
      <c r="P91" s="729" t="s">
        <v>441</v>
      </c>
      <c r="Q91" s="730" t="s">
        <v>504</v>
      </c>
      <c r="R91" s="729" t="s">
        <v>443</v>
      </c>
      <c r="S91" s="1046"/>
    </row>
    <row r="92" spans="2:20" s="1018" customFormat="1" ht="69.75" customHeight="1" thickBot="1" x14ac:dyDescent="0.25">
      <c r="B92" s="704" t="s">
        <v>569</v>
      </c>
      <c r="C92" s="682" t="s">
        <v>19</v>
      </c>
      <c r="D92" s="682" t="s">
        <v>19</v>
      </c>
      <c r="E92" s="705"/>
      <c r="F92" s="698"/>
      <c r="G92" s="692"/>
      <c r="H92" s="706">
        <v>4.95</v>
      </c>
      <c r="I92" s="727" t="s">
        <v>19</v>
      </c>
      <c r="J92" s="727" t="s">
        <v>19</v>
      </c>
      <c r="K92" s="727" t="s">
        <v>19</v>
      </c>
      <c r="L92" s="727" t="s">
        <v>19</v>
      </c>
      <c r="M92" s="728" t="s">
        <v>433</v>
      </c>
      <c r="N92" s="731"/>
      <c r="O92" s="1045" t="s">
        <v>570</v>
      </c>
      <c r="P92" s="682"/>
      <c r="Q92" s="723"/>
      <c r="R92" s="682"/>
      <c r="S92" s="1045" t="s">
        <v>571</v>
      </c>
    </row>
    <row r="93" spans="2:20" s="1018" customFormat="1" ht="69.75" customHeight="1" thickBot="1" x14ac:dyDescent="0.25">
      <c r="B93" s="704" t="s">
        <v>572</v>
      </c>
      <c r="C93" s="682" t="s">
        <v>19</v>
      </c>
      <c r="D93" s="682" t="s">
        <v>19</v>
      </c>
      <c r="E93" s="705"/>
      <c r="F93" s="698"/>
      <c r="G93" s="692"/>
      <c r="H93" s="706">
        <v>2.95</v>
      </c>
      <c r="I93" s="727" t="s">
        <v>19</v>
      </c>
      <c r="J93" s="727" t="s">
        <v>19</v>
      </c>
      <c r="K93" s="727" t="s">
        <v>19</v>
      </c>
      <c r="L93" s="727" t="s">
        <v>19</v>
      </c>
      <c r="M93" s="728" t="s">
        <v>433</v>
      </c>
      <c r="N93" s="731"/>
      <c r="O93" s="1045" t="s">
        <v>573</v>
      </c>
      <c r="P93" s="682"/>
      <c r="Q93" s="723"/>
      <c r="R93" s="682"/>
      <c r="S93" s="1045" t="s">
        <v>571</v>
      </c>
    </row>
    <row r="94" spans="2:20" s="1018" customFormat="1" ht="69.75" customHeight="1" thickBot="1" x14ac:dyDescent="0.2">
      <c r="B94" s="704" t="s">
        <v>574</v>
      </c>
      <c r="C94" s="682" t="s">
        <v>19</v>
      </c>
      <c r="D94" s="682" t="s">
        <v>19</v>
      </c>
      <c r="E94" s="705"/>
      <c r="F94" s="698"/>
      <c r="G94" s="692"/>
      <c r="H94" s="706">
        <v>2.2999999999999998</v>
      </c>
      <c r="I94" s="709" t="s">
        <v>19</v>
      </c>
      <c r="J94" s="709" t="s">
        <v>19</v>
      </c>
      <c r="K94" s="709" t="s">
        <v>19</v>
      </c>
      <c r="L94" s="709" t="s">
        <v>19</v>
      </c>
      <c r="M94" s="699" t="s">
        <v>433</v>
      </c>
      <c r="N94" s="731"/>
      <c r="O94" s="1047" t="s">
        <v>575</v>
      </c>
      <c r="P94" s="682"/>
      <c r="Q94" s="723"/>
      <c r="R94" s="682"/>
      <c r="S94" s="1045" t="s">
        <v>571</v>
      </c>
    </row>
    <row r="95" spans="2:20" s="1018" customFormat="1" ht="14" thickBot="1" x14ac:dyDescent="0.25">
      <c r="B95" s="732" t="s">
        <v>576</v>
      </c>
      <c r="C95" s="671" t="s">
        <v>4</v>
      </c>
      <c r="D95" s="671" t="s">
        <v>5</v>
      </c>
      <c r="E95" s="672" t="s">
        <v>414</v>
      </c>
      <c r="F95" s="672" t="s">
        <v>415</v>
      </c>
      <c r="G95" s="673" t="s">
        <v>416</v>
      </c>
      <c r="H95" s="673" t="s">
        <v>417</v>
      </c>
      <c r="I95" s="671"/>
      <c r="J95" s="671"/>
      <c r="K95" s="671"/>
      <c r="L95" s="671"/>
      <c r="M95" s="671"/>
      <c r="O95" s="671" t="s">
        <v>577</v>
      </c>
      <c r="P95" s="671"/>
      <c r="Q95" s="671"/>
      <c r="R95" s="671"/>
      <c r="S95" s="671"/>
    </row>
    <row r="96" spans="2:20" s="1018" customFormat="1" ht="15" thickBot="1" x14ac:dyDescent="0.2">
      <c r="B96" s="682" t="s">
        <v>1019</v>
      </c>
      <c r="C96" s="1091">
        <v>7875</v>
      </c>
      <c r="D96" s="1091">
        <v>7876</v>
      </c>
      <c r="E96" s="733">
        <v>35.504698334810101</v>
      </c>
      <c r="F96" s="698">
        <v>36</v>
      </c>
      <c r="G96" s="724">
        <v>36.257397939508081</v>
      </c>
      <c r="H96" s="734">
        <v>36</v>
      </c>
      <c r="I96" s="699" t="s">
        <v>20</v>
      </c>
      <c r="J96" s="699" t="s">
        <v>20</v>
      </c>
      <c r="K96" s="682" t="s">
        <v>20</v>
      </c>
      <c r="L96" s="682" t="s">
        <v>20</v>
      </c>
      <c r="M96" s="682"/>
      <c r="O96" s="1048" t="s">
        <v>578</v>
      </c>
      <c r="P96" s="682" t="s">
        <v>579</v>
      </c>
      <c r="Q96" s="682" t="s">
        <v>580</v>
      </c>
      <c r="R96" s="682" t="s">
        <v>437</v>
      </c>
      <c r="S96" s="1048" t="s">
        <v>581</v>
      </c>
      <c r="T96" s="735"/>
    </row>
    <row r="97" spans="2:19" s="1018" customFormat="1" ht="15" thickBot="1" x14ac:dyDescent="0.2">
      <c r="B97" s="682" t="s">
        <v>1020</v>
      </c>
      <c r="C97" s="1091">
        <v>7875</v>
      </c>
      <c r="D97" s="1091">
        <v>7877</v>
      </c>
      <c r="E97" s="733">
        <v>35.504698334810087</v>
      </c>
      <c r="F97" s="698">
        <v>36</v>
      </c>
      <c r="G97" s="724">
        <v>36.257397939508067</v>
      </c>
      <c r="H97" s="734">
        <v>36</v>
      </c>
      <c r="I97" s="699" t="s">
        <v>20</v>
      </c>
      <c r="J97" s="699" t="s">
        <v>20</v>
      </c>
      <c r="K97" s="682" t="s">
        <v>20</v>
      </c>
      <c r="L97" s="682" t="s">
        <v>20</v>
      </c>
      <c r="M97" s="682"/>
      <c r="O97" s="1048" t="s">
        <v>578</v>
      </c>
      <c r="P97" s="682" t="s">
        <v>579</v>
      </c>
      <c r="Q97" s="682" t="s">
        <v>436</v>
      </c>
      <c r="R97" s="682" t="s">
        <v>437</v>
      </c>
      <c r="S97" s="1048" t="s">
        <v>581</v>
      </c>
    </row>
    <row r="98" spans="2:19" s="1018" customFormat="1" ht="15" thickBot="1" x14ac:dyDescent="0.2">
      <c r="B98" s="682" t="s">
        <v>1021</v>
      </c>
      <c r="C98" s="1091">
        <v>7875</v>
      </c>
      <c r="D98" s="1091">
        <v>7878</v>
      </c>
      <c r="E98" s="733">
        <v>53.79499747698496</v>
      </c>
      <c r="F98" s="698">
        <v>54</v>
      </c>
      <c r="G98" s="724">
        <v>54.935451423497049</v>
      </c>
      <c r="H98" s="734">
        <v>55</v>
      </c>
      <c r="I98" s="699" t="s">
        <v>20</v>
      </c>
      <c r="J98" s="699" t="s">
        <v>20</v>
      </c>
      <c r="K98" s="682" t="s">
        <v>20</v>
      </c>
      <c r="L98" s="682" t="s">
        <v>20</v>
      </c>
      <c r="M98" s="682"/>
      <c r="O98" s="1048" t="s">
        <v>578</v>
      </c>
      <c r="P98" s="682" t="s">
        <v>579</v>
      </c>
      <c r="Q98" s="682" t="s">
        <v>447</v>
      </c>
      <c r="R98" s="682" t="s">
        <v>437</v>
      </c>
      <c r="S98" s="1048" t="s">
        <v>581</v>
      </c>
    </row>
    <row r="99" spans="2:19" s="1018" customFormat="1" ht="15" thickBot="1" x14ac:dyDescent="0.2">
      <c r="B99" s="682" t="s">
        <v>1022</v>
      </c>
      <c r="C99" s="1091">
        <v>7875</v>
      </c>
      <c r="D99" s="1091">
        <v>7879</v>
      </c>
      <c r="E99" s="733">
        <v>35.504698334810087</v>
      </c>
      <c r="F99" s="698">
        <v>36</v>
      </c>
      <c r="G99" s="724">
        <v>36.257397939508067</v>
      </c>
      <c r="H99" s="734">
        <v>36</v>
      </c>
      <c r="I99" s="699" t="s">
        <v>20</v>
      </c>
      <c r="J99" s="699" t="s">
        <v>20</v>
      </c>
      <c r="K99" s="682" t="s">
        <v>20</v>
      </c>
      <c r="L99" s="682" t="s">
        <v>20</v>
      </c>
      <c r="M99" s="682"/>
      <c r="O99" s="1048" t="s">
        <v>578</v>
      </c>
      <c r="P99" s="682" t="s">
        <v>579</v>
      </c>
      <c r="Q99" s="682" t="s">
        <v>47</v>
      </c>
      <c r="R99" s="682" t="s">
        <v>437</v>
      </c>
      <c r="S99" s="1048" t="s">
        <v>581</v>
      </c>
    </row>
    <row r="100" spans="2:19" s="1018" customFormat="1" ht="15" thickBot="1" x14ac:dyDescent="0.2">
      <c r="B100" s="682" t="s">
        <v>1023</v>
      </c>
      <c r="C100" s="1091">
        <v>7875</v>
      </c>
      <c r="D100" s="1091">
        <v>7876</v>
      </c>
      <c r="E100" s="733">
        <v>57.695134794066384</v>
      </c>
      <c r="F100" s="698">
        <v>58</v>
      </c>
      <c r="G100" s="724">
        <v>58.9182716517006</v>
      </c>
      <c r="H100" s="734">
        <v>59</v>
      </c>
      <c r="I100" s="699" t="s">
        <v>20</v>
      </c>
      <c r="J100" s="699" t="s">
        <v>20</v>
      </c>
      <c r="K100" s="682" t="s">
        <v>20</v>
      </c>
      <c r="L100" s="682" t="s">
        <v>20</v>
      </c>
      <c r="M100" s="682"/>
      <c r="O100" s="1048" t="s">
        <v>578</v>
      </c>
      <c r="P100" s="682" t="s">
        <v>579</v>
      </c>
      <c r="Q100" s="682" t="s">
        <v>580</v>
      </c>
      <c r="R100" s="682" t="s">
        <v>437</v>
      </c>
      <c r="S100" s="1048" t="s">
        <v>581</v>
      </c>
    </row>
    <row r="101" spans="2:19" s="1018" customFormat="1" ht="15" thickBot="1" x14ac:dyDescent="0.2">
      <c r="B101" s="682" t="s">
        <v>1024</v>
      </c>
      <c r="C101" s="1091">
        <v>7875</v>
      </c>
      <c r="D101" s="1091">
        <v>7877</v>
      </c>
      <c r="E101" s="733">
        <v>57.695134794066384</v>
      </c>
      <c r="F101" s="698">
        <v>58</v>
      </c>
      <c r="G101" s="724">
        <v>58.9182716517006</v>
      </c>
      <c r="H101" s="734">
        <v>59</v>
      </c>
      <c r="I101" s="699" t="s">
        <v>20</v>
      </c>
      <c r="J101" s="699" t="s">
        <v>20</v>
      </c>
      <c r="K101" s="682" t="s">
        <v>20</v>
      </c>
      <c r="L101" s="682" t="s">
        <v>20</v>
      </c>
      <c r="M101" s="682"/>
      <c r="O101" s="1048" t="s">
        <v>578</v>
      </c>
      <c r="P101" s="682" t="s">
        <v>579</v>
      </c>
      <c r="Q101" s="682" t="s">
        <v>436</v>
      </c>
      <c r="R101" s="682" t="s">
        <v>437</v>
      </c>
      <c r="S101" s="1048" t="s">
        <v>581</v>
      </c>
    </row>
    <row r="102" spans="2:19" s="1018" customFormat="1" ht="15" thickBot="1" x14ac:dyDescent="0.2">
      <c r="B102" s="682" t="s">
        <v>1025</v>
      </c>
      <c r="C102" s="1091">
        <v>7875</v>
      </c>
      <c r="D102" s="1091">
        <v>7878</v>
      </c>
      <c r="E102" s="733">
        <v>87.416870900100577</v>
      </c>
      <c r="F102" s="698">
        <v>87</v>
      </c>
      <c r="G102" s="724">
        <v>89.270108563182717</v>
      </c>
      <c r="H102" s="734">
        <v>89</v>
      </c>
      <c r="I102" s="699" t="s">
        <v>20</v>
      </c>
      <c r="J102" s="699" t="s">
        <v>20</v>
      </c>
      <c r="K102" s="682" t="s">
        <v>20</v>
      </c>
      <c r="L102" s="682" t="s">
        <v>20</v>
      </c>
      <c r="M102" s="682"/>
      <c r="O102" s="1048" t="s">
        <v>578</v>
      </c>
      <c r="P102" s="682" t="s">
        <v>579</v>
      </c>
      <c r="Q102" s="682" t="s">
        <v>447</v>
      </c>
      <c r="R102" s="682" t="s">
        <v>437</v>
      </c>
      <c r="S102" s="1048" t="s">
        <v>581</v>
      </c>
    </row>
    <row r="103" spans="2:19" s="1018" customFormat="1" ht="15" thickBot="1" x14ac:dyDescent="0.2">
      <c r="B103" s="682" t="s">
        <v>1026</v>
      </c>
      <c r="C103" s="1091">
        <v>7875</v>
      </c>
      <c r="D103" s="1091">
        <v>7879</v>
      </c>
      <c r="E103" s="733">
        <v>57.695134794066384</v>
      </c>
      <c r="F103" s="698">
        <v>58</v>
      </c>
      <c r="G103" s="724">
        <v>58.9182716517006</v>
      </c>
      <c r="H103" s="734">
        <v>59</v>
      </c>
      <c r="I103" s="699" t="s">
        <v>20</v>
      </c>
      <c r="J103" s="699" t="s">
        <v>20</v>
      </c>
      <c r="K103" s="682" t="s">
        <v>20</v>
      </c>
      <c r="L103" s="682" t="s">
        <v>20</v>
      </c>
      <c r="M103" s="682"/>
      <c r="O103" s="1048" t="s">
        <v>578</v>
      </c>
      <c r="P103" s="682" t="s">
        <v>579</v>
      </c>
      <c r="Q103" s="682" t="s">
        <v>47</v>
      </c>
      <c r="R103" s="682" t="s">
        <v>437</v>
      </c>
      <c r="S103" s="1048" t="s">
        <v>581</v>
      </c>
    </row>
    <row r="104" spans="2:19" s="1018" customFormat="1" ht="15" thickBot="1" x14ac:dyDescent="0.2">
      <c r="B104" s="682" t="s">
        <v>1027</v>
      </c>
      <c r="C104" s="1091">
        <v>7875</v>
      </c>
      <c r="D104" s="1091">
        <v>7876</v>
      </c>
      <c r="E104" s="733">
        <v>85.803020975791014</v>
      </c>
      <c r="F104" s="698">
        <v>86</v>
      </c>
      <c r="G104" s="724">
        <v>87.622045020477799</v>
      </c>
      <c r="H104" s="734">
        <v>88</v>
      </c>
      <c r="I104" s="699" t="s">
        <v>20</v>
      </c>
      <c r="J104" s="699" t="s">
        <v>20</v>
      </c>
      <c r="K104" s="682" t="s">
        <v>20</v>
      </c>
      <c r="L104" s="682" t="s">
        <v>20</v>
      </c>
      <c r="M104" s="682"/>
      <c r="O104" s="1048" t="s">
        <v>578</v>
      </c>
      <c r="P104" s="682" t="s">
        <v>579</v>
      </c>
      <c r="Q104" s="682" t="s">
        <v>580</v>
      </c>
      <c r="R104" s="682" t="s">
        <v>437</v>
      </c>
      <c r="S104" s="1048" t="s">
        <v>581</v>
      </c>
    </row>
    <row r="105" spans="2:19" s="1018" customFormat="1" ht="15" thickBot="1" x14ac:dyDescent="0.2">
      <c r="B105" s="682" t="s">
        <v>1028</v>
      </c>
      <c r="C105" s="1091">
        <v>7875</v>
      </c>
      <c r="D105" s="1091">
        <v>7877</v>
      </c>
      <c r="E105" s="733">
        <v>85.803020975791014</v>
      </c>
      <c r="F105" s="698">
        <v>86</v>
      </c>
      <c r="G105" s="724">
        <v>87.622045020477799</v>
      </c>
      <c r="H105" s="734">
        <v>88</v>
      </c>
      <c r="I105" s="699" t="s">
        <v>20</v>
      </c>
      <c r="J105" s="699" t="s">
        <v>20</v>
      </c>
      <c r="K105" s="682" t="s">
        <v>20</v>
      </c>
      <c r="L105" s="682" t="s">
        <v>20</v>
      </c>
      <c r="M105" s="682"/>
      <c r="O105" s="1048" t="s">
        <v>578</v>
      </c>
      <c r="P105" s="682" t="s">
        <v>579</v>
      </c>
      <c r="Q105" s="682" t="s">
        <v>436</v>
      </c>
      <c r="R105" s="682" t="s">
        <v>437</v>
      </c>
      <c r="S105" s="1048" t="s">
        <v>581</v>
      </c>
    </row>
    <row r="106" spans="2:19" s="1018" customFormat="1" ht="15" thickBot="1" x14ac:dyDescent="0.2">
      <c r="B106" s="682" t="s">
        <v>1029</v>
      </c>
      <c r="C106" s="1091">
        <v>7875</v>
      </c>
      <c r="D106" s="1091">
        <v>7878</v>
      </c>
      <c r="E106" s="733">
        <v>130.004577236047</v>
      </c>
      <c r="F106" s="698">
        <v>130</v>
      </c>
      <c r="G106" s="724">
        <v>132.7606742734512</v>
      </c>
      <c r="H106" s="734">
        <v>133</v>
      </c>
      <c r="I106" s="699" t="s">
        <v>20</v>
      </c>
      <c r="J106" s="699" t="s">
        <v>20</v>
      </c>
      <c r="K106" s="682" t="s">
        <v>20</v>
      </c>
      <c r="L106" s="682" t="s">
        <v>20</v>
      </c>
      <c r="M106" s="682"/>
      <c r="O106" s="1048" t="s">
        <v>578</v>
      </c>
      <c r="P106" s="682" t="s">
        <v>579</v>
      </c>
      <c r="Q106" s="682" t="s">
        <v>447</v>
      </c>
      <c r="R106" s="682" t="s">
        <v>437</v>
      </c>
      <c r="S106" s="1048" t="s">
        <v>581</v>
      </c>
    </row>
    <row r="107" spans="2:19" s="1018" customFormat="1" ht="15" thickBot="1" x14ac:dyDescent="0.2">
      <c r="B107" s="682" t="s">
        <v>1030</v>
      </c>
      <c r="C107" s="1091">
        <v>7875</v>
      </c>
      <c r="D107" s="1091">
        <v>7879</v>
      </c>
      <c r="E107" s="733">
        <v>85.803020975791014</v>
      </c>
      <c r="F107" s="698">
        <v>86</v>
      </c>
      <c r="G107" s="724">
        <v>87.622045020477799</v>
      </c>
      <c r="H107" s="734">
        <v>88</v>
      </c>
      <c r="I107" s="699" t="s">
        <v>20</v>
      </c>
      <c r="J107" s="699" t="s">
        <v>20</v>
      </c>
      <c r="K107" s="682" t="s">
        <v>20</v>
      </c>
      <c r="L107" s="682" t="s">
        <v>20</v>
      </c>
      <c r="M107" s="682"/>
      <c r="O107" s="1048" t="s">
        <v>578</v>
      </c>
      <c r="P107" s="682" t="s">
        <v>579</v>
      </c>
      <c r="Q107" s="682" t="s">
        <v>47</v>
      </c>
      <c r="R107" s="682" t="s">
        <v>437</v>
      </c>
      <c r="S107" s="1048" t="s">
        <v>581</v>
      </c>
    </row>
    <row r="108" spans="2:19" s="1018" customFormat="1" ht="15" thickBot="1" x14ac:dyDescent="0.2">
      <c r="B108" s="682" t="s">
        <v>1031</v>
      </c>
      <c r="C108" s="1091">
        <v>7875</v>
      </c>
      <c r="D108" s="1091">
        <v>7876</v>
      </c>
      <c r="E108" s="733">
        <v>113.91090715751565</v>
      </c>
      <c r="F108" s="698">
        <v>114</v>
      </c>
      <c r="G108" s="724">
        <v>116.32581838925499</v>
      </c>
      <c r="H108" s="734">
        <v>116</v>
      </c>
      <c r="I108" s="699" t="s">
        <v>20</v>
      </c>
      <c r="J108" s="699" t="s">
        <v>20</v>
      </c>
      <c r="K108" s="682" t="s">
        <v>20</v>
      </c>
      <c r="L108" s="682" t="s">
        <v>20</v>
      </c>
      <c r="M108" s="682"/>
      <c r="O108" s="1048" t="s">
        <v>578</v>
      </c>
      <c r="P108" s="682" t="s">
        <v>579</v>
      </c>
      <c r="Q108" s="682" t="s">
        <v>580</v>
      </c>
      <c r="R108" s="682" t="s">
        <v>437</v>
      </c>
      <c r="S108" s="1048" t="s">
        <v>581</v>
      </c>
    </row>
    <row r="109" spans="2:19" s="1018" customFormat="1" ht="15" thickBot="1" x14ac:dyDescent="0.2">
      <c r="B109" s="682" t="s">
        <v>1032</v>
      </c>
      <c r="C109" s="1091">
        <v>7875</v>
      </c>
      <c r="D109" s="1091">
        <v>7877</v>
      </c>
      <c r="E109" s="733">
        <v>113.91090715751565</v>
      </c>
      <c r="F109" s="698">
        <v>114</v>
      </c>
      <c r="G109" s="724">
        <v>116.32581838925499</v>
      </c>
      <c r="H109" s="734">
        <v>116</v>
      </c>
      <c r="I109" s="699" t="s">
        <v>20</v>
      </c>
      <c r="J109" s="699" t="s">
        <v>20</v>
      </c>
      <c r="K109" s="682" t="s">
        <v>20</v>
      </c>
      <c r="L109" s="682" t="s">
        <v>20</v>
      </c>
      <c r="M109" s="682"/>
      <c r="O109" s="1048" t="s">
        <v>578</v>
      </c>
      <c r="P109" s="682" t="s">
        <v>579</v>
      </c>
      <c r="Q109" s="682" t="s">
        <v>436</v>
      </c>
      <c r="R109" s="682" t="s">
        <v>437</v>
      </c>
      <c r="S109" s="1048" t="s">
        <v>581</v>
      </c>
    </row>
    <row r="110" spans="2:19" s="1018" customFormat="1" ht="15" thickBot="1" x14ac:dyDescent="0.2">
      <c r="B110" s="682" t="s">
        <v>1033</v>
      </c>
      <c r="C110" s="1091">
        <v>7875</v>
      </c>
      <c r="D110" s="1091">
        <v>7878</v>
      </c>
      <c r="E110" s="733">
        <v>172.59228357199342</v>
      </c>
      <c r="F110" s="698">
        <v>173</v>
      </c>
      <c r="G110" s="724">
        <v>176.2512399837197</v>
      </c>
      <c r="H110" s="734">
        <v>176</v>
      </c>
      <c r="I110" s="699" t="s">
        <v>20</v>
      </c>
      <c r="J110" s="699" t="s">
        <v>20</v>
      </c>
      <c r="K110" s="682" t="s">
        <v>20</v>
      </c>
      <c r="L110" s="682" t="s">
        <v>20</v>
      </c>
      <c r="M110" s="682"/>
      <c r="O110" s="1048" t="s">
        <v>578</v>
      </c>
      <c r="P110" s="682" t="s">
        <v>579</v>
      </c>
      <c r="Q110" s="682" t="s">
        <v>447</v>
      </c>
      <c r="R110" s="682" t="s">
        <v>437</v>
      </c>
      <c r="S110" s="1048" t="s">
        <v>581</v>
      </c>
    </row>
    <row r="111" spans="2:19" s="1018" customFormat="1" ht="15" thickBot="1" x14ac:dyDescent="0.2">
      <c r="B111" s="682" t="s">
        <v>1034</v>
      </c>
      <c r="C111" s="1091">
        <v>7875</v>
      </c>
      <c r="D111" s="1091">
        <v>7879</v>
      </c>
      <c r="E111" s="733">
        <v>113.91090715751565</v>
      </c>
      <c r="F111" s="698">
        <v>114</v>
      </c>
      <c r="G111" s="724">
        <v>116.32581838925499</v>
      </c>
      <c r="H111" s="734">
        <v>116</v>
      </c>
      <c r="I111" s="699" t="s">
        <v>20</v>
      </c>
      <c r="J111" s="699" t="s">
        <v>20</v>
      </c>
      <c r="K111" s="682" t="s">
        <v>20</v>
      </c>
      <c r="L111" s="682" t="s">
        <v>20</v>
      </c>
      <c r="M111" s="682"/>
      <c r="O111" s="1048" t="s">
        <v>578</v>
      </c>
      <c r="P111" s="682" t="s">
        <v>579</v>
      </c>
      <c r="Q111" s="682" t="s">
        <v>47</v>
      </c>
      <c r="R111" s="682" t="s">
        <v>437</v>
      </c>
      <c r="S111" s="1048" t="s">
        <v>581</v>
      </c>
    </row>
    <row r="112" spans="2:19" s="1018" customFormat="1" ht="15" thickBot="1" x14ac:dyDescent="0.2">
      <c r="B112" s="682" t="s">
        <v>1035</v>
      </c>
      <c r="C112" s="1091">
        <v>7875</v>
      </c>
      <c r="D112" s="1091">
        <v>7876</v>
      </c>
      <c r="E112" s="733">
        <v>142.01879333924035</v>
      </c>
      <c r="F112" s="698">
        <v>142</v>
      </c>
      <c r="G112" s="724">
        <v>145.02959175803227</v>
      </c>
      <c r="H112" s="734">
        <v>145</v>
      </c>
      <c r="I112" s="699" t="s">
        <v>20</v>
      </c>
      <c r="J112" s="699" t="s">
        <v>20</v>
      </c>
      <c r="K112" s="682" t="s">
        <v>20</v>
      </c>
      <c r="L112" s="682" t="s">
        <v>20</v>
      </c>
      <c r="M112" s="682"/>
      <c r="O112" s="1048" t="s">
        <v>578</v>
      </c>
      <c r="P112" s="682" t="s">
        <v>579</v>
      </c>
      <c r="Q112" s="682" t="s">
        <v>580</v>
      </c>
      <c r="R112" s="682" t="s">
        <v>437</v>
      </c>
      <c r="S112" s="1048" t="s">
        <v>581</v>
      </c>
    </row>
    <row r="113" spans="2:19" s="1018" customFormat="1" ht="15" thickBot="1" x14ac:dyDescent="0.2">
      <c r="B113" s="682" t="s">
        <v>1036</v>
      </c>
      <c r="C113" s="1091">
        <v>7875</v>
      </c>
      <c r="D113" s="1091">
        <v>7877</v>
      </c>
      <c r="E113" s="733">
        <v>142.01879333924035</v>
      </c>
      <c r="F113" s="698">
        <v>142</v>
      </c>
      <c r="G113" s="724">
        <v>145.02959175803227</v>
      </c>
      <c r="H113" s="734">
        <v>145</v>
      </c>
      <c r="I113" s="699" t="s">
        <v>20</v>
      </c>
      <c r="J113" s="699" t="s">
        <v>20</v>
      </c>
      <c r="K113" s="682" t="s">
        <v>20</v>
      </c>
      <c r="L113" s="682" t="s">
        <v>20</v>
      </c>
      <c r="M113" s="682"/>
      <c r="O113" s="1048" t="s">
        <v>578</v>
      </c>
      <c r="P113" s="682" t="s">
        <v>579</v>
      </c>
      <c r="Q113" s="682" t="s">
        <v>436</v>
      </c>
      <c r="R113" s="682" t="s">
        <v>437</v>
      </c>
      <c r="S113" s="1048" t="s">
        <v>581</v>
      </c>
    </row>
    <row r="114" spans="2:19" s="1018" customFormat="1" ht="15" thickBot="1" x14ac:dyDescent="0.2">
      <c r="B114" s="682" t="s">
        <v>1037</v>
      </c>
      <c r="C114" s="1091">
        <v>7875</v>
      </c>
      <c r="D114" s="1091">
        <v>7878</v>
      </c>
      <c r="E114" s="733">
        <v>215.17998990793984</v>
      </c>
      <c r="F114" s="698">
        <v>215</v>
      </c>
      <c r="G114" s="724">
        <v>219.7418056939882</v>
      </c>
      <c r="H114" s="734">
        <v>220</v>
      </c>
      <c r="I114" s="699" t="s">
        <v>20</v>
      </c>
      <c r="J114" s="699" t="s">
        <v>20</v>
      </c>
      <c r="K114" s="682" t="s">
        <v>20</v>
      </c>
      <c r="L114" s="682" t="s">
        <v>20</v>
      </c>
      <c r="M114" s="682"/>
      <c r="O114" s="1048" t="s">
        <v>578</v>
      </c>
      <c r="P114" s="682" t="s">
        <v>579</v>
      </c>
      <c r="Q114" s="682" t="s">
        <v>447</v>
      </c>
      <c r="R114" s="682" t="s">
        <v>437</v>
      </c>
      <c r="S114" s="1048" t="s">
        <v>581</v>
      </c>
    </row>
    <row r="115" spans="2:19" s="1018" customFormat="1" ht="15" thickBot="1" x14ac:dyDescent="0.2">
      <c r="B115" s="682" t="s">
        <v>1038</v>
      </c>
      <c r="C115" s="1091">
        <v>7875</v>
      </c>
      <c r="D115" s="1091">
        <v>7879</v>
      </c>
      <c r="E115" s="733">
        <v>142.01879333924035</v>
      </c>
      <c r="F115" s="698">
        <v>142</v>
      </c>
      <c r="G115" s="724">
        <v>145.02959175803227</v>
      </c>
      <c r="H115" s="734">
        <v>145</v>
      </c>
      <c r="I115" s="699" t="s">
        <v>20</v>
      </c>
      <c r="J115" s="699" t="s">
        <v>20</v>
      </c>
      <c r="K115" s="682" t="s">
        <v>20</v>
      </c>
      <c r="L115" s="682" t="s">
        <v>20</v>
      </c>
      <c r="M115" s="682"/>
      <c r="O115" s="1048" t="s">
        <v>578</v>
      </c>
      <c r="P115" s="682" t="s">
        <v>579</v>
      </c>
      <c r="Q115" s="682" t="s">
        <v>47</v>
      </c>
      <c r="R115" s="682" t="s">
        <v>437</v>
      </c>
      <c r="S115" s="1048" t="s">
        <v>581</v>
      </c>
    </row>
    <row r="116" spans="2:19" s="1018" customFormat="1" ht="15" thickBot="1" x14ac:dyDescent="0.2">
      <c r="B116" s="682" t="s">
        <v>1039</v>
      </c>
      <c r="C116" s="1091">
        <v>7875</v>
      </c>
      <c r="D116" s="1091">
        <v>7876</v>
      </c>
      <c r="E116" s="736">
        <v>170.86636073627349</v>
      </c>
      <c r="F116" s="698">
        <v>171</v>
      </c>
      <c r="G116" s="724">
        <v>174.48872758388251</v>
      </c>
      <c r="H116" s="734">
        <v>174</v>
      </c>
      <c r="I116" s="699" t="s">
        <v>20</v>
      </c>
      <c r="J116" s="699" t="s">
        <v>20</v>
      </c>
      <c r="K116" s="682" t="s">
        <v>20</v>
      </c>
      <c r="L116" s="682" t="s">
        <v>20</v>
      </c>
      <c r="M116" s="682"/>
      <c r="O116" s="1048" t="s">
        <v>578</v>
      </c>
      <c r="P116" s="682" t="s">
        <v>579</v>
      </c>
      <c r="Q116" s="682" t="s">
        <v>580</v>
      </c>
      <c r="R116" s="682" t="s">
        <v>437</v>
      </c>
      <c r="S116" s="1048" t="s">
        <v>581</v>
      </c>
    </row>
    <row r="117" spans="2:19" s="1018" customFormat="1" ht="15" thickBot="1" x14ac:dyDescent="0.2">
      <c r="B117" s="682" t="s">
        <v>1040</v>
      </c>
      <c r="C117" s="1091">
        <v>7875</v>
      </c>
      <c r="D117" s="1091">
        <v>7877</v>
      </c>
      <c r="E117" s="736">
        <v>170.86636073627349</v>
      </c>
      <c r="F117" s="698">
        <v>171</v>
      </c>
      <c r="G117" s="724">
        <v>174.48872758388251</v>
      </c>
      <c r="H117" s="734">
        <v>174</v>
      </c>
      <c r="I117" s="699" t="s">
        <v>20</v>
      </c>
      <c r="J117" s="699" t="s">
        <v>20</v>
      </c>
      <c r="K117" s="682" t="s">
        <v>20</v>
      </c>
      <c r="L117" s="682" t="s">
        <v>20</v>
      </c>
      <c r="M117" s="682"/>
      <c r="O117" s="1048" t="s">
        <v>578</v>
      </c>
      <c r="P117" s="682" t="s">
        <v>579</v>
      </c>
      <c r="Q117" s="682" t="s">
        <v>436</v>
      </c>
      <c r="R117" s="682" t="s">
        <v>437</v>
      </c>
      <c r="S117" s="1048" t="s">
        <v>581</v>
      </c>
    </row>
    <row r="118" spans="2:19" s="1018" customFormat="1" ht="15" thickBot="1" x14ac:dyDescent="0.2">
      <c r="B118" s="682" t="s">
        <v>1041</v>
      </c>
      <c r="C118" s="1091">
        <v>7875</v>
      </c>
      <c r="D118" s="1091">
        <v>7878</v>
      </c>
      <c r="E118" s="733">
        <v>258.88842535799017</v>
      </c>
      <c r="F118" s="698">
        <v>259</v>
      </c>
      <c r="G118" s="724">
        <v>264.37685997557958</v>
      </c>
      <c r="H118" s="734">
        <v>264</v>
      </c>
      <c r="I118" s="699" t="s">
        <v>20</v>
      </c>
      <c r="J118" s="699" t="s">
        <v>20</v>
      </c>
      <c r="K118" s="682" t="s">
        <v>20</v>
      </c>
      <c r="L118" s="682" t="s">
        <v>20</v>
      </c>
      <c r="M118" s="682"/>
      <c r="O118" s="1048" t="s">
        <v>578</v>
      </c>
      <c r="P118" s="682" t="s">
        <v>579</v>
      </c>
      <c r="Q118" s="682" t="s">
        <v>447</v>
      </c>
      <c r="R118" s="682" t="s">
        <v>437</v>
      </c>
      <c r="S118" s="1048" t="s">
        <v>581</v>
      </c>
    </row>
    <row r="119" spans="2:19" s="1018" customFormat="1" ht="15" thickBot="1" x14ac:dyDescent="0.2">
      <c r="B119" s="682" t="s">
        <v>1042</v>
      </c>
      <c r="C119" s="1091">
        <v>7875</v>
      </c>
      <c r="D119" s="1091">
        <v>7879</v>
      </c>
      <c r="E119" s="736">
        <v>170.86636073627349</v>
      </c>
      <c r="F119" s="698">
        <v>171</v>
      </c>
      <c r="G119" s="724">
        <v>174.48872758388251</v>
      </c>
      <c r="H119" s="734">
        <v>174</v>
      </c>
      <c r="I119" s="699" t="s">
        <v>20</v>
      </c>
      <c r="J119" s="699" t="s">
        <v>20</v>
      </c>
      <c r="K119" s="682" t="s">
        <v>20</v>
      </c>
      <c r="L119" s="682" t="s">
        <v>20</v>
      </c>
      <c r="M119" s="682"/>
      <c r="O119" s="1048" t="s">
        <v>578</v>
      </c>
      <c r="P119" s="682" t="s">
        <v>579</v>
      </c>
      <c r="Q119" s="682" t="s">
        <v>47</v>
      </c>
      <c r="R119" s="682" t="s">
        <v>437</v>
      </c>
      <c r="S119" s="1048" t="s">
        <v>581</v>
      </c>
    </row>
    <row r="120" spans="2:19" s="1074" customFormat="1" ht="15" thickBot="1" x14ac:dyDescent="0.2">
      <c r="B120" s="682" t="s">
        <v>1076</v>
      </c>
      <c r="C120" s="1091">
        <v>7950</v>
      </c>
      <c r="D120" s="1091">
        <v>7951</v>
      </c>
      <c r="E120" s="736"/>
      <c r="F120" s="698">
        <v>35.4</v>
      </c>
      <c r="G120" s="724"/>
      <c r="H120" s="734"/>
      <c r="I120" s="699" t="s">
        <v>20</v>
      </c>
      <c r="J120" s="699" t="s">
        <v>21</v>
      </c>
      <c r="K120" s="699" t="s">
        <v>21</v>
      </c>
      <c r="L120" s="699" t="s">
        <v>21</v>
      </c>
      <c r="M120" s="682"/>
      <c r="O120" s="1094"/>
      <c r="P120" s="682"/>
      <c r="Q120" s="682"/>
      <c r="R120" s="682"/>
      <c r="S120" s="1048"/>
    </row>
    <row r="121" spans="2:19" s="1074" customFormat="1" ht="15" thickBot="1" x14ac:dyDescent="0.2">
      <c r="B121" s="682" t="s">
        <v>1077</v>
      </c>
      <c r="C121" s="1091">
        <v>7950</v>
      </c>
      <c r="D121" s="1091">
        <v>7952</v>
      </c>
      <c r="E121" s="736"/>
      <c r="F121" s="698">
        <v>35.4</v>
      </c>
      <c r="G121" s="724"/>
      <c r="H121" s="734"/>
      <c r="I121" s="699" t="s">
        <v>20</v>
      </c>
      <c r="J121" s="699" t="s">
        <v>21</v>
      </c>
      <c r="K121" s="699" t="s">
        <v>21</v>
      </c>
      <c r="L121" s="699" t="s">
        <v>21</v>
      </c>
      <c r="M121" s="682"/>
      <c r="O121" s="1094"/>
      <c r="P121" s="682"/>
      <c r="Q121" s="682"/>
      <c r="R121" s="682"/>
      <c r="S121" s="1048"/>
    </row>
    <row r="122" spans="2:19" s="1074" customFormat="1" ht="15" thickBot="1" x14ac:dyDescent="0.2">
      <c r="B122" s="682" t="s">
        <v>1078</v>
      </c>
      <c r="C122" s="1091">
        <v>7950</v>
      </c>
      <c r="D122" s="1091">
        <v>7953</v>
      </c>
      <c r="E122" s="736"/>
      <c r="F122" s="698">
        <v>53.7</v>
      </c>
      <c r="G122" s="724"/>
      <c r="H122" s="734"/>
      <c r="I122" s="699" t="s">
        <v>20</v>
      </c>
      <c r="J122" s="699" t="s">
        <v>21</v>
      </c>
      <c r="K122" s="699" t="s">
        <v>21</v>
      </c>
      <c r="L122" s="699" t="s">
        <v>21</v>
      </c>
      <c r="M122" s="682"/>
      <c r="O122" s="1094"/>
      <c r="P122" s="682"/>
      <c r="Q122" s="682"/>
      <c r="R122" s="682"/>
      <c r="S122" s="1048"/>
    </row>
    <row r="123" spans="2:19" s="1074" customFormat="1" ht="15" thickBot="1" x14ac:dyDescent="0.2">
      <c r="B123" s="682" t="s">
        <v>1079</v>
      </c>
      <c r="C123" s="1091">
        <v>7950</v>
      </c>
      <c r="D123" s="1091">
        <v>7954</v>
      </c>
      <c r="E123" s="736"/>
      <c r="F123" s="698">
        <v>35.4</v>
      </c>
      <c r="G123" s="724"/>
      <c r="H123" s="734"/>
      <c r="I123" s="699" t="s">
        <v>20</v>
      </c>
      <c r="J123" s="699" t="s">
        <v>21</v>
      </c>
      <c r="K123" s="699" t="s">
        <v>21</v>
      </c>
      <c r="L123" s="699" t="s">
        <v>21</v>
      </c>
      <c r="M123" s="682"/>
      <c r="O123" s="1094"/>
      <c r="P123" s="682"/>
      <c r="Q123" s="682"/>
      <c r="R123" s="682"/>
      <c r="S123" s="1048"/>
    </row>
    <row r="124" spans="2:19" s="1074" customFormat="1" ht="15" thickBot="1" x14ac:dyDescent="0.2">
      <c r="B124" s="682" t="s">
        <v>1080</v>
      </c>
      <c r="C124" s="1091">
        <v>7950</v>
      </c>
      <c r="D124" s="1091">
        <v>7951</v>
      </c>
      <c r="E124" s="736"/>
      <c r="F124" s="698">
        <v>57.1</v>
      </c>
      <c r="G124" s="724"/>
      <c r="H124" s="734"/>
      <c r="I124" s="699" t="s">
        <v>20</v>
      </c>
      <c r="J124" s="699" t="s">
        <v>21</v>
      </c>
      <c r="K124" s="699" t="s">
        <v>21</v>
      </c>
      <c r="L124" s="699" t="s">
        <v>21</v>
      </c>
      <c r="M124" s="682"/>
      <c r="O124" s="1094"/>
      <c r="P124" s="682"/>
      <c r="Q124" s="682"/>
      <c r="R124" s="682"/>
      <c r="S124" s="1048"/>
    </row>
    <row r="125" spans="2:19" s="1074" customFormat="1" ht="15" thickBot="1" x14ac:dyDescent="0.2">
      <c r="B125" s="682" t="s">
        <v>1081</v>
      </c>
      <c r="C125" s="1091">
        <v>7950</v>
      </c>
      <c r="D125" s="1091">
        <v>7952</v>
      </c>
      <c r="E125" s="736"/>
      <c r="F125" s="698">
        <v>57.1</v>
      </c>
      <c r="G125" s="724"/>
      <c r="H125" s="734"/>
      <c r="I125" s="699" t="s">
        <v>20</v>
      </c>
      <c r="J125" s="699" t="s">
        <v>21</v>
      </c>
      <c r="K125" s="699" t="s">
        <v>21</v>
      </c>
      <c r="L125" s="699" t="s">
        <v>21</v>
      </c>
      <c r="M125" s="682"/>
      <c r="O125" s="1094"/>
      <c r="P125" s="682"/>
      <c r="Q125" s="682"/>
      <c r="R125" s="682"/>
      <c r="S125" s="1048"/>
    </row>
    <row r="126" spans="2:19" s="1074" customFormat="1" ht="15" thickBot="1" x14ac:dyDescent="0.2">
      <c r="B126" s="682" t="s">
        <v>1082</v>
      </c>
      <c r="C126" s="1091">
        <v>7950</v>
      </c>
      <c r="D126" s="1091">
        <v>7953</v>
      </c>
      <c r="E126" s="736"/>
      <c r="F126" s="698">
        <v>86.5</v>
      </c>
      <c r="G126" s="724"/>
      <c r="H126" s="734"/>
      <c r="I126" s="699" t="s">
        <v>20</v>
      </c>
      <c r="J126" s="699" t="s">
        <v>21</v>
      </c>
      <c r="K126" s="699" t="s">
        <v>21</v>
      </c>
      <c r="L126" s="699" t="s">
        <v>21</v>
      </c>
      <c r="M126" s="682"/>
      <c r="O126" s="1094"/>
      <c r="P126" s="682"/>
      <c r="Q126" s="682"/>
      <c r="R126" s="682"/>
      <c r="S126" s="1048"/>
    </row>
    <row r="127" spans="2:19" s="1074" customFormat="1" ht="15" thickBot="1" x14ac:dyDescent="0.2">
      <c r="B127" s="682" t="s">
        <v>1083</v>
      </c>
      <c r="C127" s="1091">
        <v>7950</v>
      </c>
      <c r="D127" s="1091">
        <v>7954</v>
      </c>
      <c r="E127" s="736"/>
      <c r="F127" s="698">
        <v>57.1</v>
      </c>
      <c r="G127" s="724"/>
      <c r="H127" s="734"/>
      <c r="I127" s="699" t="s">
        <v>20</v>
      </c>
      <c r="J127" s="699" t="s">
        <v>21</v>
      </c>
      <c r="K127" s="699" t="s">
        <v>21</v>
      </c>
      <c r="L127" s="699" t="s">
        <v>21</v>
      </c>
      <c r="M127" s="682"/>
      <c r="O127" s="1094"/>
      <c r="P127" s="682"/>
      <c r="Q127" s="682"/>
      <c r="R127" s="682"/>
      <c r="S127" s="1048"/>
    </row>
    <row r="128" spans="2:19" s="1074" customFormat="1" ht="15" thickBot="1" x14ac:dyDescent="0.2">
      <c r="B128" s="682" t="s">
        <v>1084</v>
      </c>
      <c r="C128" s="1091">
        <v>7950</v>
      </c>
      <c r="D128" s="1091">
        <v>7951</v>
      </c>
      <c r="E128" s="736"/>
      <c r="F128" s="698">
        <v>84</v>
      </c>
      <c r="G128" s="724"/>
      <c r="H128" s="734"/>
      <c r="I128" s="699" t="s">
        <v>20</v>
      </c>
      <c r="J128" s="699" t="s">
        <v>21</v>
      </c>
      <c r="K128" s="699" t="s">
        <v>21</v>
      </c>
      <c r="L128" s="699" t="s">
        <v>21</v>
      </c>
      <c r="M128" s="682"/>
      <c r="O128" s="1094"/>
      <c r="P128" s="682"/>
      <c r="Q128" s="682"/>
      <c r="R128" s="682"/>
      <c r="S128" s="1048"/>
    </row>
    <row r="129" spans="2:19" s="1074" customFormat="1" ht="15" thickBot="1" x14ac:dyDescent="0.2">
      <c r="B129" s="682" t="s">
        <v>1085</v>
      </c>
      <c r="C129" s="1091">
        <v>7950</v>
      </c>
      <c r="D129" s="1091">
        <v>7952</v>
      </c>
      <c r="E129" s="736"/>
      <c r="F129" s="698">
        <v>84</v>
      </c>
      <c r="G129" s="724"/>
      <c r="H129" s="734"/>
      <c r="I129" s="699" t="s">
        <v>20</v>
      </c>
      <c r="J129" s="699" t="s">
        <v>21</v>
      </c>
      <c r="K129" s="699" t="s">
        <v>21</v>
      </c>
      <c r="L129" s="699" t="s">
        <v>21</v>
      </c>
      <c r="M129" s="682"/>
      <c r="O129" s="1094"/>
      <c r="P129" s="682"/>
      <c r="Q129" s="682"/>
      <c r="R129" s="682"/>
      <c r="S129" s="1048"/>
    </row>
    <row r="130" spans="2:19" s="1074" customFormat="1" ht="15" thickBot="1" x14ac:dyDescent="0.2">
      <c r="B130" s="682" t="s">
        <v>1086</v>
      </c>
      <c r="C130" s="1091">
        <v>7950</v>
      </c>
      <c r="D130" s="1091">
        <v>7953</v>
      </c>
      <c r="E130" s="736"/>
      <c r="F130" s="698">
        <v>127.3</v>
      </c>
      <c r="G130" s="724"/>
      <c r="H130" s="734"/>
      <c r="I130" s="699" t="s">
        <v>20</v>
      </c>
      <c r="J130" s="699" t="s">
        <v>21</v>
      </c>
      <c r="K130" s="699" t="s">
        <v>21</v>
      </c>
      <c r="L130" s="699" t="s">
        <v>21</v>
      </c>
      <c r="M130" s="682"/>
      <c r="O130" s="1094"/>
      <c r="P130" s="682"/>
      <c r="Q130" s="682"/>
      <c r="R130" s="682"/>
      <c r="S130" s="1048"/>
    </row>
    <row r="131" spans="2:19" s="1074" customFormat="1" ht="15" thickBot="1" x14ac:dyDescent="0.2">
      <c r="B131" s="682" t="s">
        <v>1087</v>
      </c>
      <c r="C131" s="1091">
        <v>7950</v>
      </c>
      <c r="D131" s="1091">
        <v>7954</v>
      </c>
      <c r="E131" s="736"/>
      <c r="F131" s="698">
        <v>84</v>
      </c>
      <c r="G131" s="724"/>
      <c r="H131" s="734"/>
      <c r="I131" s="699" t="s">
        <v>20</v>
      </c>
      <c r="J131" s="699" t="s">
        <v>21</v>
      </c>
      <c r="K131" s="699" t="s">
        <v>21</v>
      </c>
      <c r="L131" s="699" t="s">
        <v>21</v>
      </c>
      <c r="M131" s="682"/>
      <c r="O131" s="1094"/>
      <c r="P131" s="682"/>
      <c r="Q131" s="682"/>
      <c r="R131" s="682"/>
      <c r="S131" s="1048"/>
    </row>
    <row r="132" spans="2:19" s="1074" customFormat="1" ht="15" thickBot="1" x14ac:dyDescent="0.2">
      <c r="B132" s="682" t="s">
        <v>1088</v>
      </c>
      <c r="C132" s="1091">
        <v>7950</v>
      </c>
      <c r="D132" s="1091">
        <v>7951</v>
      </c>
      <c r="E132" s="736"/>
      <c r="F132" s="698">
        <v>107.1</v>
      </c>
      <c r="G132" s="724"/>
      <c r="H132" s="734"/>
      <c r="I132" s="699" t="s">
        <v>20</v>
      </c>
      <c r="J132" s="699" t="s">
        <v>21</v>
      </c>
      <c r="K132" s="699" t="s">
        <v>21</v>
      </c>
      <c r="L132" s="699" t="s">
        <v>21</v>
      </c>
      <c r="M132" s="682"/>
      <c r="O132" s="1094"/>
      <c r="P132" s="682"/>
      <c r="Q132" s="682"/>
      <c r="R132" s="682"/>
      <c r="S132" s="1048"/>
    </row>
    <row r="133" spans="2:19" s="1074" customFormat="1" ht="15" thickBot="1" x14ac:dyDescent="0.2">
      <c r="B133" s="682" t="s">
        <v>1089</v>
      </c>
      <c r="C133" s="1091">
        <v>7950</v>
      </c>
      <c r="D133" s="1091">
        <v>7952</v>
      </c>
      <c r="E133" s="736"/>
      <c r="F133" s="698">
        <v>107.1</v>
      </c>
      <c r="G133" s="724"/>
      <c r="H133" s="734"/>
      <c r="I133" s="699" t="s">
        <v>20</v>
      </c>
      <c r="J133" s="699" t="s">
        <v>21</v>
      </c>
      <c r="K133" s="699" t="s">
        <v>21</v>
      </c>
      <c r="L133" s="699" t="s">
        <v>21</v>
      </c>
      <c r="M133" s="682"/>
      <c r="O133" s="1094"/>
      <c r="P133" s="682"/>
      <c r="Q133" s="682"/>
      <c r="R133" s="682"/>
      <c r="S133" s="1048"/>
    </row>
    <row r="134" spans="2:19" s="1074" customFormat="1" ht="15" thickBot="1" x14ac:dyDescent="0.2">
      <c r="B134" s="682" t="s">
        <v>1090</v>
      </c>
      <c r="C134" s="1091">
        <v>7950</v>
      </c>
      <c r="D134" s="1091">
        <v>7953</v>
      </c>
      <c r="E134" s="736"/>
      <c r="F134" s="698">
        <v>162.30000000000001</v>
      </c>
      <c r="G134" s="724"/>
      <c r="H134" s="734"/>
      <c r="I134" s="699" t="s">
        <v>20</v>
      </c>
      <c r="J134" s="699" t="s">
        <v>21</v>
      </c>
      <c r="K134" s="699" t="s">
        <v>21</v>
      </c>
      <c r="L134" s="699" t="s">
        <v>21</v>
      </c>
      <c r="M134" s="682"/>
      <c r="O134" s="1094"/>
      <c r="P134" s="682"/>
      <c r="Q134" s="682"/>
      <c r="R134" s="682"/>
      <c r="S134" s="1048"/>
    </row>
    <row r="135" spans="2:19" s="1074" customFormat="1" ht="15" thickBot="1" x14ac:dyDescent="0.2">
      <c r="B135" s="682" t="s">
        <v>1091</v>
      </c>
      <c r="C135" s="1091">
        <v>7950</v>
      </c>
      <c r="D135" s="1091">
        <v>7954</v>
      </c>
      <c r="E135" s="736"/>
      <c r="F135" s="698">
        <v>107.1</v>
      </c>
      <c r="G135" s="724"/>
      <c r="H135" s="734"/>
      <c r="I135" s="699" t="s">
        <v>20</v>
      </c>
      <c r="J135" s="699" t="s">
        <v>21</v>
      </c>
      <c r="K135" s="699" t="s">
        <v>21</v>
      </c>
      <c r="L135" s="699" t="s">
        <v>21</v>
      </c>
      <c r="M135" s="682"/>
      <c r="O135" s="1094"/>
      <c r="P135" s="682"/>
      <c r="Q135" s="682"/>
      <c r="R135" s="682"/>
      <c r="S135" s="1048"/>
    </row>
    <row r="136" spans="2:19" s="1074" customFormat="1" ht="15" thickBot="1" x14ac:dyDescent="0.2">
      <c r="B136" s="682" t="s">
        <v>1092</v>
      </c>
      <c r="C136" s="1091">
        <v>7950</v>
      </c>
      <c r="D136" s="1091">
        <v>7951</v>
      </c>
      <c r="E136" s="736"/>
      <c r="F136" s="698">
        <v>133.30000000000001</v>
      </c>
      <c r="G136" s="724"/>
      <c r="H136" s="734"/>
      <c r="I136" s="699" t="s">
        <v>20</v>
      </c>
      <c r="J136" s="699" t="s">
        <v>21</v>
      </c>
      <c r="K136" s="699" t="s">
        <v>21</v>
      </c>
      <c r="L136" s="699" t="s">
        <v>21</v>
      </c>
      <c r="M136" s="682"/>
      <c r="O136" s="1094"/>
      <c r="P136" s="682"/>
      <c r="Q136" s="682"/>
      <c r="R136" s="682"/>
      <c r="S136" s="1048"/>
    </row>
    <row r="137" spans="2:19" s="1074" customFormat="1" ht="15" thickBot="1" x14ac:dyDescent="0.2">
      <c r="B137" s="682" t="s">
        <v>1093</v>
      </c>
      <c r="C137" s="1091">
        <v>7950</v>
      </c>
      <c r="D137" s="1091">
        <v>7952</v>
      </c>
      <c r="E137" s="736"/>
      <c r="F137" s="698">
        <v>133.30000000000001</v>
      </c>
      <c r="G137" s="724"/>
      <c r="H137" s="734"/>
      <c r="I137" s="699" t="s">
        <v>20</v>
      </c>
      <c r="J137" s="699" t="s">
        <v>21</v>
      </c>
      <c r="K137" s="699" t="s">
        <v>21</v>
      </c>
      <c r="L137" s="699" t="s">
        <v>21</v>
      </c>
      <c r="M137" s="682"/>
      <c r="O137" s="1094"/>
      <c r="P137" s="682"/>
      <c r="Q137" s="682"/>
      <c r="R137" s="682"/>
      <c r="S137" s="1048"/>
    </row>
    <row r="138" spans="2:19" s="1074" customFormat="1" ht="15" thickBot="1" x14ac:dyDescent="0.2">
      <c r="B138" s="682" t="s">
        <v>1094</v>
      </c>
      <c r="C138" s="1091">
        <v>7950</v>
      </c>
      <c r="D138" s="1091">
        <v>7953</v>
      </c>
      <c r="E138" s="736"/>
      <c r="F138" s="698">
        <v>202.1</v>
      </c>
      <c r="G138" s="724"/>
      <c r="H138" s="734"/>
      <c r="I138" s="699" t="s">
        <v>20</v>
      </c>
      <c r="J138" s="699" t="s">
        <v>21</v>
      </c>
      <c r="K138" s="699" t="s">
        <v>21</v>
      </c>
      <c r="L138" s="699" t="s">
        <v>21</v>
      </c>
      <c r="M138" s="682"/>
      <c r="O138" s="1094"/>
      <c r="P138" s="682"/>
      <c r="Q138" s="682"/>
      <c r="R138" s="682"/>
      <c r="S138" s="1048"/>
    </row>
    <row r="139" spans="2:19" s="1074" customFormat="1" ht="15" thickBot="1" x14ac:dyDescent="0.2">
      <c r="B139" s="682" t="s">
        <v>1095</v>
      </c>
      <c r="C139" s="1091">
        <v>7950</v>
      </c>
      <c r="D139" s="1091">
        <v>7954</v>
      </c>
      <c r="E139" s="736"/>
      <c r="F139" s="698">
        <v>133.30000000000001</v>
      </c>
      <c r="G139" s="724"/>
      <c r="H139" s="734"/>
      <c r="I139" s="699" t="s">
        <v>20</v>
      </c>
      <c r="J139" s="699" t="s">
        <v>21</v>
      </c>
      <c r="K139" s="699" t="s">
        <v>21</v>
      </c>
      <c r="L139" s="699" t="s">
        <v>21</v>
      </c>
      <c r="M139" s="682"/>
      <c r="O139" s="1094"/>
      <c r="P139" s="682"/>
      <c r="Q139" s="682"/>
      <c r="R139" s="682"/>
      <c r="S139" s="1048"/>
    </row>
    <row r="140" spans="2:19" s="1074" customFormat="1" ht="15" thickBot="1" x14ac:dyDescent="0.2">
      <c r="B140" s="682" t="s">
        <v>1096</v>
      </c>
      <c r="C140" s="1091">
        <v>7950</v>
      </c>
      <c r="D140" s="1091">
        <v>7951</v>
      </c>
      <c r="E140" s="736"/>
      <c r="F140" s="698">
        <v>160</v>
      </c>
      <c r="G140" s="724"/>
      <c r="H140" s="734"/>
      <c r="I140" s="699" t="s">
        <v>20</v>
      </c>
      <c r="J140" s="699" t="s">
        <v>21</v>
      </c>
      <c r="K140" s="699" t="s">
        <v>21</v>
      </c>
      <c r="L140" s="699" t="s">
        <v>21</v>
      </c>
      <c r="M140" s="682"/>
      <c r="O140" s="1094"/>
      <c r="P140" s="682"/>
      <c r="Q140" s="682"/>
      <c r="R140" s="682"/>
      <c r="S140" s="1048"/>
    </row>
    <row r="141" spans="2:19" s="1074" customFormat="1" ht="15" thickBot="1" x14ac:dyDescent="0.2">
      <c r="B141" s="682" t="s">
        <v>1097</v>
      </c>
      <c r="C141" s="1091">
        <v>7950</v>
      </c>
      <c r="D141" s="1091">
        <v>7952</v>
      </c>
      <c r="E141" s="736"/>
      <c r="F141" s="698">
        <v>160</v>
      </c>
      <c r="G141" s="724"/>
      <c r="H141" s="734"/>
      <c r="I141" s="699" t="s">
        <v>20</v>
      </c>
      <c r="J141" s="699" t="s">
        <v>21</v>
      </c>
      <c r="K141" s="699" t="s">
        <v>21</v>
      </c>
      <c r="L141" s="699" t="s">
        <v>21</v>
      </c>
      <c r="M141" s="682"/>
      <c r="O141" s="1094"/>
      <c r="P141" s="682"/>
      <c r="Q141" s="682"/>
      <c r="R141" s="682"/>
      <c r="S141" s="1048"/>
    </row>
    <row r="142" spans="2:19" s="1074" customFormat="1" ht="15" thickBot="1" x14ac:dyDescent="0.2">
      <c r="B142" s="682" t="s">
        <v>1098</v>
      </c>
      <c r="C142" s="1091">
        <v>7950</v>
      </c>
      <c r="D142" s="1091">
        <v>7953</v>
      </c>
      <c r="E142" s="736"/>
      <c r="F142" s="698">
        <v>242.3</v>
      </c>
      <c r="G142" s="724"/>
      <c r="H142" s="734"/>
      <c r="I142" s="699" t="s">
        <v>20</v>
      </c>
      <c r="J142" s="699" t="s">
        <v>21</v>
      </c>
      <c r="K142" s="699" t="s">
        <v>21</v>
      </c>
      <c r="L142" s="699" t="s">
        <v>21</v>
      </c>
      <c r="M142" s="682"/>
      <c r="O142" s="1094"/>
      <c r="P142" s="682"/>
      <c r="Q142" s="682"/>
      <c r="R142" s="682"/>
      <c r="S142" s="1048"/>
    </row>
    <row r="143" spans="2:19" s="1074" customFormat="1" ht="15" thickBot="1" x14ac:dyDescent="0.2">
      <c r="B143" s="682" t="s">
        <v>1099</v>
      </c>
      <c r="C143" s="1091">
        <v>7950</v>
      </c>
      <c r="D143" s="1091">
        <v>7954</v>
      </c>
      <c r="E143" s="736"/>
      <c r="F143" s="698">
        <v>160</v>
      </c>
      <c r="G143" s="724"/>
      <c r="H143" s="734"/>
      <c r="I143" s="699" t="s">
        <v>20</v>
      </c>
      <c r="J143" s="699" t="s">
        <v>21</v>
      </c>
      <c r="K143" s="699" t="s">
        <v>21</v>
      </c>
      <c r="L143" s="699" t="s">
        <v>21</v>
      </c>
      <c r="M143" s="682"/>
      <c r="O143" s="1094"/>
      <c r="P143" s="682"/>
      <c r="Q143" s="682"/>
      <c r="R143" s="682"/>
      <c r="S143" s="1048"/>
    </row>
    <row r="144" spans="2:19" s="1074" customFormat="1" ht="14" thickBot="1" x14ac:dyDescent="0.2">
      <c r="B144" s="682" t="s">
        <v>1124</v>
      </c>
      <c r="C144" s="1091">
        <v>8250</v>
      </c>
      <c r="D144" s="1091">
        <v>8251</v>
      </c>
      <c r="E144" s="736"/>
      <c r="F144" s="737" t="s">
        <v>19</v>
      </c>
      <c r="G144" s="702" t="s">
        <v>19</v>
      </c>
      <c r="H144" s="693"/>
      <c r="I144" s="699" t="s">
        <v>20</v>
      </c>
      <c r="J144" s="699" t="s">
        <v>21</v>
      </c>
      <c r="K144" s="682" t="s">
        <v>21</v>
      </c>
      <c r="L144" s="682" t="s">
        <v>21</v>
      </c>
      <c r="M144" s="682"/>
      <c r="O144" s="1094"/>
      <c r="P144" s="682"/>
      <c r="Q144" s="682"/>
      <c r="R144" s="682"/>
      <c r="S144" s="1048"/>
    </row>
    <row r="145" spans="2:20" s="1074" customFormat="1" ht="14" thickBot="1" x14ac:dyDescent="0.2">
      <c r="B145" s="682" t="s">
        <v>1125</v>
      </c>
      <c r="C145" s="1091">
        <v>8250</v>
      </c>
      <c r="D145" s="1091">
        <v>8252</v>
      </c>
      <c r="E145" s="736"/>
      <c r="F145" s="737" t="s">
        <v>19</v>
      </c>
      <c r="G145" s="702" t="s">
        <v>19</v>
      </c>
      <c r="H145" s="693"/>
      <c r="I145" s="699" t="s">
        <v>20</v>
      </c>
      <c r="J145" s="699" t="s">
        <v>21</v>
      </c>
      <c r="K145" s="682" t="s">
        <v>21</v>
      </c>
      <c r="L145" s="682" t="s">
        <v>21</v>
      </c>
      <c r="M145" s="682"/>
      <c r="O145" s="1094"/>
      <c r="P145" s="682"/>
      <c r="Q145" s="682"/>
      <c r="R145" s="682"/>
      <c r="S145" s="1048"/>
    </row>
    <row r="146" spans="2:20" s="1018" customFormat="1" ht="14" thickBot="1" x14ac:dyDescent="0.2">
      <c r="B146" s="682" t="s">
        <v>1126</v>
      </c>
      <c r="C146" s="1091">
        <v>8250</v>
      </c>
      <c r="D146" s="1091">
        <v>8253</v>
      </c>
      <c r="E146" s="737"/>
      <c r="F146" s="737" t="s">
        <v>19</v>
      </c>
      <c r="G146" s="702" t="s">
        <v>19</v>
      </c>
      <c r="H146" s="693"/>
      <c r="I146" s="699" t="s">
        <v>20</v>
      </c>
      <c r="J146" s="699" t="s">
        <v>21</v>
      </c>
      <c r="K146" s="682" t="s">
        <v>21</v>
      </c>
      <c r="L146" s="682" t="s">
        <v>21</v>
      </c>
      <c r="M146" s="682"/>
      <c r="O146" s="1049" t="s">
        <v>582</v>
      </c>
      <c r="P146" s="682"/>
      <c r="Q146" s="682"/>
      <c r="R146" s="682"/>
      <c r="S146" s="1050"/>
    </row>
    <row r="147" spans="2:20" s="1018" customFormat="1" ht="14" thickBot="1" x14ac:dyDescent="0.2">
      <c r="B147" s="682" t="s">
        <v>1127</v>
      </c>
      <c r="C147" s="1091">
        <v>8250</v>
      </c>
      <c r="D147" s="1091">
        <v>8254</v>
      </c>
      <c r="E147" s="737"/>
      <c r="F147" s="737" t="s">
        <v>19</v>
      </c>
      <c r="G147" s="702" t="s">
        <v>19</v>
      </c>
      <c r="H147" s="693"/>
      <c r="I147" s="699" t="s">
        <v>20</v>
      </c>
      <c r="J147" s="699" t="s">
        <v>21</v>
      </c>
      <c r="K147" s="682" t="s">
        <v>21</v>
      </c>
      <c r="L147" s="682" t="s">
        <v>21</v>
      </c>
      <c r="M147" s="682"/>
      <c r="O147" s="1050" t="s">
        <v>583</v>
      </c>
      <c r="P147" s="682"/>
      <c r="Q147" s="682"/>
      <c r="R147" s="682"/>
      <c r="S147" s="1050"/>
    </row>
    <row r="148" spans="2:20" s="1018" customFormat="1" ht="14" thickBot="1" x14ac:dyDescent="0.25">
      <c r="B148" s="732" t="s">
        <v>584</v>
      </c>
      <c r="C148" s="671" t="s">
        <v>4</v>
      </c>
      <c r="D148" s="671" t="s">
        <v>5</v>
      </c>
      <c r="E148" s="672" t="s">
        <v>414</v>
      </c>
      <c r="F148" s="672" t="s">
        <v>415</v>
      </c>
      <c r="G148" s="672" t="s">
        <v>416</v>
      </c>
      <c r="H148" s="672" t="s">
        <v>417</v>
      </c>
      <c r="I148" s="671"/>
      <c r="J148" s="671"/>
      <c r="K148" s="671"/>
      <c r="L148" s="671"/>
      <c r="M148" s="671"/>
      <c r="O148" s="671" t="s">
        <v>585</v>
      </c>
      <c r="P148" s="671"/>
      <c r="Q148" s="671"/>
      <c r="R148" s="671"/>
      <c r="S148" s="671"/>
    </row>
    <row r="149" spans="2:20" s="1018" customFormat="1" ht="14" thickBot="1" x14ac:dyDescent="0.2">
      <c r="B149" s="682" t="s">
        <v>1043</v>
      </c>
      <c r="C149" s="1091">
        <v>7880</v>
      </c>
      <c r="D149" s="1091">
        <v>7881</v>
      </c>
      <c r="E149" s="740"/>
      <c r="F149" s="698"/>
      <c r="G149" s="692"/>
      <c r="H149" s="693">
        <f>H96*10</f>
        <v>360</v>
      </c>
      <c r="I149" s="699" t="s">
        <v>20</v>
      </c>
      <c r="J149" s="699" t="s">
        <v>20</v>
      </c>
      <c r="K149" s="682" t="s">
        <v>20</v>
      </c>
      <c r="L149" s="682" t="s">
        <v>20</v>
      </c>
      <c r="M149" s="682"/>
      <c r="O149" s="1048" t="s">
        <v>578</v>
      </c>
      <c r="P149" s="682" t="s">
        <v>579</v>
      </c>
      <c r="Q149" s="682" t="s">
        <v>580</v>
      </c>
      <c r="R149" s="682" t="s">
        <v>437</v>
      </c>
      <c r="S149" s="1048" t="s">
        <v>581</v>
      </c>
      <c r="T149" s="735"/>
    </row>
    <row r="150" spans="2:20" s="1018" customFormat="1" ht="14" thickBot="1" x14ac:dyDescent="0.2">
      <c r="B150" s="682" t="s">
        <v>1044</v>
      </c>
      <c r="C150" s="1091">
        <v>7880</v>
      </c>
      <c r="D150" s="1091">
        <v>7882</v>
      </c>
      <c r="E150" s="740"/>
      <c r="F150" s="698"/>
      <c r="G150" s="692"/>
      <c r="H150" s="693">
        <f t="shared" ref="H150:H172" si="0">H97*10</f>
        <v>360</v>
      </c>
      <c r="I150" s="699" t="s">
        <v>20</v>
      </c>
      <c r="J150" s="699" t="s">
        <v>20</v>
      </c>
      <c r="K150" s="682" t="s">
        <v>20</v>
      </c>
      <c r="L150" s="682" t="s">
        <v>20</v>
      </c>
      <c r="M150" s="682"/>
      <c r="O150" s="1048" t="s">
        <v>578</v>
      </c>
      <c r="P150" s="682" t="s">
        <v>579</v>
      </c>
      <c r="Q150" s="682" t="s">
        <v>436</v>
      </c>
      <c r="R150" s="682" t="s">
        <v>437</v>
      </c>
      <c r="S150" s="1048" t="s">
        <v>581</v>
      </c>
    </row>
    <row r="151" spans="2:20" s="1018" customFormat="1" ht="14" thickBot="1" x14ac:dyDescent="0.2">
      <c r="B151" s="682" t="s">
        <v>1045</v>
      </c>
      <c r="C151" s="1091">
        <v>7880</v>
      </c>
      <c r="D151" s="1091">
        <v>7883</v>
      </c>
      <c r="E151" s="740"/>
      <c r="F151" s="698"/>
      <c r="G151" s="692"/>
      <c r="H151" s="693">
        <f t="shared" si="0"/>
        <v>550</v>
      </c>
      <c r="I151" s="699" t="s">
        <v>20</v>
      </c>
      <c r="J151" s="699" t="s">
        <v>20</v>
      </c>
      <c r="K151" s="682" t="s">
        <v>20</v>
      </c>
      <c r="L151" s="682" t="s">
        <v>20</v>
      </c>
      <c r="M151" s="682"/>
      <c r="O151" s="1048" t="s">
        <v>578</v>
      </c>
      <c r="P151" s="682" t="s">
        <v>579</v>
      </c>
      <c r="Q151" s="682" t="s">
        <v>447</v>
      </c>
      <c r="R151" s="682" t="s">
        <v>437</v>
      </c>
      <c r="S151" s="1048" t="s">
        <v>581</v>
      </c>
    </row>
    <row r="152" spans="2:20" s="1018" customFormat="1" ht="14" thickBot="1" x14ac:dyDescent="0.2">
      <c r="B152" s="682" t="s">
        <v>1046</v>
      </c>
      <c r="C152" s="1091">
        <v>7880</v>
      </c>
      <c r="D152" s="1091">
        <v>7884</v>
      </c>
      <c r="E152" s="740"/>
      <c r="F152" s="698"/>
      <c r="G152" s="692"/>
      <c r="H152" s="693">
        <f t="shared" si="0"/>
        <v>360</v>
      </c>
      <c r="I152" s="699" t="s">
        <v>20</v>
      </c>
      <c r="J152" s="699" t="s">
        <v>20</v>
      </c>
      <c r="K152" s="682" t="s">
        <v>20</v>
      </c>
      <c r="L152" s="682" t="s">
        <v>20</v>
      </c>
      <c r="M152" s="682"/>
      <c r="O152" s="1048" t="s">
        <v>578</v>
      </c>
      <c r="P152" s="682" t="s">
        <v>579</v>
      </c>
      <c r="Q152" s="682" t="s">
        <v>47</v>
      </c>
      <c r="R152" s="682" t="s">
        <v>437</v>
      </c>
      <c r="S152" s="1048" t="s">
        <v>581</v>
      </c>
    </row>
    <row r="153" spans="2:20" s="1018" customFormat="1" ht="14" thickBot="1" x14ac:dyDescent="0.2">
      <c r="B153" s="682" t="s">
        <v>1047</v>
      </c>
      <c r="C153" s="1091">
        <v>7880</v>
      </c>
      <c r="D153" s="1091">
        <v>7881</v>
      </c>
      <c r="E153" s="740"/>
      <c r="F153" s="698"/>
      <c r="G153" s="692"/>
      <c r="H153" s="693">
        <f t="shared" si="0"/>
        <v>590</v>
      </c>
      <c r="I153" s="699" t="s">
        <v>20</v>
      </c>
      <c r="J153" s="699" t="s">
        <v>20</v>
      </c>
      <c r="K153" s="682" t="s">
        <v>20</v>
      </c>
      <c r="L153" s="682" t="s">
        <v>20</v>
      </c>
      <c r="M153" s="682"/>
      <c r="O153" s="1048" t="s">
        <v>578</v>
      </c>
      <c r="P153" s="682" t="s">
        <v>579</v>
      </c>
      <c r="Q153" s="682" t="s">
        <v>580</v>
      </c>
      <c r="R153" s="682" t="s">
        <v>437</v>
      </c>
      <c r="S153" s="1048" t="s">
        <v>581</v>
      </c>
    </row>
    <row r="154" spans="2:20" s="1018" customFormat="1" ht="14" thickBot="1" x14ac:dyDescent="0.2">
      <c r="B154" s="682" t="s">
        <v>1048</v>
      </c>
      <c r="C154" s="1091">
        <v>7880</v>
      </c>
      <c r="D154" s="1091">
        <v>7882</v>
      </c>
      <c r="E154" s="740"/>
      <c r="F154" s="698"/>
      <c r="G154" s="692"/>
      <c r="H154" s="693">
        <f t="shared" si="0"/>
        <v>590</v>
      </c>
      <c r="I154" s="699" t="s">
        <v>20</v>
      </c>
      <c r="J154" s="699" t="s">
        <v>20</v>
      </c>
      <c r="K154" s="682" t="s">
        <v>20</v>
      </c>
      <c r="L154" s="682" t="s">
        <v>20</v>
      </c>
      <c r="M154" s="682"/>
      <c r="O154" s="1048" t="s">
        <v>578</v>
      </c>
      <c r="P154" s="682" t="s">
        <v>579</v>
      </c>
      <c r="Q154" s="682" t="s">
        <v>436</v>
      </c>
      <c r="R154" s="682" t="s">
        <v>437</v>
      </c>
      <c r="S154" s="1048" t="s">
        <v>581</v>
      </c>
    </row>
    <row r="155" spans="2:20" s="1018" customFormat="1" ht="14" thickBot="1" x14ac:dyDescent="0.2">
      <c r="B155" s="682" t="s">
        <v>1049</v>
      </c>
      <c r="C155" s="1091">
        <v>7880</v>
      </c>
      <c r="D155" s="1091">
        <v>7883</v>
      </c>
      <c r="E155" s="740"/>
      <c r="F155" s="698"/>
      <c r="G155" s="692"/>
      <c r="H155" s="693">
        <f t="shared" si="0"/>
        <v>890</v>
      </c>
      <c r="I155" s="699" t="s">
        <v>20</v>
      </c>
      <c r="J155" s="699" t="s">
        <v>20</v>
      </c>
      <c r="K155" s="682" t="s">
        <v>20</v>
      </c>
      <c r="L155" s="682" t="s">
        <v>20</v>
      </c>
      <c r="M155" s="682"/>
      <c r="O155" s="1048" t="s">
        <v>578</v>
      </c>
      <c r="P155" s="682" t="s">
        <v>579</v>
      </c>
      <c r="Q155" s="682" t="s">
        <v>447</v>
      </c>
      <c r="R155" s="682" t="s">
        <v>437</v>
      </c>
      <c r="S155" s="1048" t="s">
        <v>581</v>
      </c>
    </row>
    <row r="156" spans="2:20" s="1018" customFormat="1" ht="14" thickBot="1" x14ac:dyDescent="0.2">
      <c r="B156" s="682" t="s">
        <v>1050</v>
      </c>
      <c r="C156" s="1091">
        <v>7880</v>
      </c>
      <c r="D156" s="1091">
        <v>7884</v>
      </c>
      <c r="E156" s="741"/>
      <c r="F156" s="698"/>
      <c r="G156" s="692"/>
      <c r="H156" s="693">
        <f t="shared" si="0"/>
        <v>590</v>
      </c>
      <c r="I156" s="699" t="s">
        <v>20</v>
      </c>
      <c r="J156" s="699" t="s">
        <v>20</v>
      </c>
      <c r="K156" s="682" t="s">
        <v>20</v>
      </c>
      <c r="L156" s="682" t="s">
        <v>20</v>
      </c>
      <c r="M156" s="682"/>
      <c r="O156" s="1048" t="s">
        <v>578</v>
      </c>
      <c r="P156" s="682" t="s">
        <v>579</v>
      </c>
      <c r="Q156" s="682" t="s">
        <v>47</v>
      </c>
      <c r="R156" s="682" t="s">
        <v>437</v>
      </c>
      <c r="S156" s="1048" t="s">
        <v>581</v>
      </c>
    </row>
    <row r="157" spans="2:20" s="1018" customFormat="1" ht="14" thickBot="1" x14ac:dyDescent="0.2">
      <c r="B157" s="682" t="s">
        <v>1051</v>
      </c>
      <c r="C157" s="1091">
        <v>7880</v>
      </c>
      <c r="D157" s="1091">
        <v>7881</v>
      </c>
      <c r="E157" s="1051"/>
      <c r="F157" s="698"/>
      <c r="G157" s="692"/>
      <c r="H157" s="693">
        <f t="shared" si="0"/>
        <v>880</v>
      </c>
      <c r="I157" s="699" t="s">
        <v>20</v>
      </c>
      <c r="J157" s="699" t="s">
        <v>20</v>
      </c>
      <c r="K157" s="682" t="s">
        <v>20</v>
      </c>
      <c r="L157" s="682" t="s">
        <v>20</v>
      </c>
      <c r="M157" s="682"/>
      <c r="O157" s="1048" t="s">
        <v>578</v>
      </c>
      <c r="P157" s="682" t="s">
        <v>579</v>
      </c>
      <c r="Q157" s="682" t="s">
        <v>580</v>
      </c>
      <c r="R157" s="682" t="s">
        <v>437</v>
      </c>
      <c r="S157" s="1048" t="s">
        <v>581</v>
      </c>
    </row>
    <row r="158" spans="2:20" s="1018" customFormat="1" ht="14" thickBot="1" x14ac:dyDescent="0.2">
      <c r="B158" s="682" t="s">
        <v>1052</v>
      </c>
      <c r="C158" s="1091">
        <v>7880</v>
      </c>
      <c r="D158" s="1091">
        <v>7882</v>
      </c>
      <c r="E158" s="1051"/>
      <c r="F158" s="698"/>
      <c r="G158" s="692"/>
      <c r="H158" s="693">
        <f t="shared" si="0"/>
        <v>880</v>
      </c>
      <c r="I158" s="699" t="s">
        <v>20</v>
      </c>
      <c r="J158" s="699" t="s">
        <v>20</v>
      </c>
      <c r="K158" s="682" t="s">
        <v>20</v>
      </c>
      <c r="L158" s="682" t="s">
        <v>20</v>
      </c>
      <c r="M158" s="682"/>
      <c r="O158" s="1048" t="s">
        <v>578</v>
      </c>
      <c r="P158" s="682" t="s">
        <v>579</v>
      </c>
      <c r="Q158" s="682" t="s">
        <v>436</v>
      </c>
      <c r="R158" s="682" t="s">
        <v>437</v>
      </c>
      <c r="S158" s="1048" t="s">
        <v>581</v>
      </c>
    </row>
    <row r="159" spans="2:20" s="1018" customFormat="1" ht="14" thickBot="1" x14ac:dyDescent="0.2">
      <c r="B159" s="682" t="s">
        <v>1053</v>
      </c>
      <c r="C159" s="1091">
        <v>7880</v>
      </c>
      <c r="D159" s="1091">
        <v>7883</v>
      </c>
      <c r="E159" s="742"/>
      <c r="F159" s="698"/>
      <c r="G159" s="692"/>
      <c r="H159" s="693">
        <f t="shared" si="0"/>
        <v>1330</v>
      </c>
      <c r="I159" s="699" t="s">
        <v>20</v>
      </c>
      <c r="J159" s="699" t="s">
        <v>20</v>
      </c>
      <c r="K159" s="682" t="s">
        <v>20</v>
      </c>
      <c r="L159" s="682" t="s">
        <v>20</v>
      </c>
      <c r="M159" s="682"/>
      <c r="O159" s="1048" t="s">
        <v>578</v>
      </c>
      <c r="P159" s="682" t="s">
        <v>579</v>
      </c>
      <c r="Q159" s="682" t="s">
        <v>447</v>
      </c>
      <c r="R159" s="682" t="s">
        <v>437</v>
      </c>
      <c r="S159" s="1048" t="s">
        <v>581</v>
      </c>
    </row>
    <row r="160" spans="2:20" s="1018" customFormat="1" ht="14" thickBot="1" x14ac:dyDescent="0.2">
      <c r="B160" s="682" t="s">
        <v>1054</v>
      </c>
      <c r="C160" s="1091">
        <v>7880</v>
      </c>
      <c r="D160" s="1091">
        <v>7884</v>
      </c>
      <c r="E160" s="1051"/>
      <c r="F160" s="698"/>
      <c r="G160" s="692"/>
      <c r="H160" s="693">
        <f t="shared" si="0"/>
        <v>880</v>
      </c>
      <c r="I160" s="699" t="s">
        <v>20</v>
      </c>
      <c r="J160" s="699" t="s">
        <v>20</v>
      </c>
      <c r="K160" s="682" t="s">
        <v>20</v>
      </c>
      <c r="L160" s="682" t="s">
        <v>20</v>
      </c>
      <c r="M160" s="682"/>
      <c r="O160" s="1048" t="s">
        <v>578</v>
      </c>
      <c r="P160" s="682" t="s">
        <v>579</v>
      </c>
      <c r="Q160" s="682" t="s">
        <v>47</v>
      </c>
      <c r="R160" s="682" t="s">
        <v>437</v>
      </c>
      <c r="S160" s="1048" t="s">
        <v>581</v>
      </c>
    </row>
    <row r="161" spans="2:19" s="1018" customFormat="1" ht="14" thickBot="1" x14ac:dyDescent="0.2">
      <c r="B161" s="682" t="s">
        <v>1055</v>
      </c>
      <c r="C161" s="1091">
        <v>7880</v>
      </c>
      <c r="D161" s="1091">
        <v>7881</v>
      </c>
      <c r="E161" s="743"/>
      <c r="F161" s="698"/>
      <c r="G161" s="692"/>
      <c r="H161" s="693">
        <f t="shared" si="0"/>
        <v>1160</v>
      </c>
      <c r="I161" s="699" t="s">
        <v>20</v>
      </c>
      <c r="J161" s="699" t="s">
        <v>20</v>
      </c>
      <c r="K161" s="682" t="s">
        <v>20</v>
      </c>
      <c r="L161" s="682" t="s">
        <v>20</v>
      </c>
      <c r="M161" s="682"/>
      <c r="O161" s="1048" t="s">
        <v>578</v>
      </c>
      <c r="P161" s="682" t="s">
        <v>579</v>
      </c>
      <c r="Q161" s="682" t="s">
        <v>580</v>
      </c>
      <c r="R161" s="682" t="s">
        <v>437</v>
      </c>
      <c r="S161" s="1048" t="s">
        <v>581</v>
      </c>
    </row>
    <row r="162" spans="2:19" s="1018" customFormat="1" ht="14" thickBot="1" x14ac:dyDescent="0.2">
      <c r="B162" s="682" t="s">
        <v>1056</v>
      </c>
      <c r="C162" s="1091">
        <v>7880</v>
      </c>
      <c r="D162" s="1091">
        <v>7882</v>
      </c>
      <c r="E162" s="740"/>
      <c r="F162" s="698"/>
      <c r="G162" s="692"/>
      <c r="H162" s="693">
        <f t="shared" si="0"/>
        <v>1160</v>
      </c>
      <c r="I162" s="699" t="s">
        <v>20</v>
      </c>
      <c r="J162" s="699" t="s">
        <v>20</v>
      </c>
      <c r="K162" s="682" t="s">
        <v>20</v>
      </c>
      <c r="L162" s="682" t="s">
        <v>20</v>
      </c>
      <c r="M162" s="682"/>
      <c r="O162" s="1048" t="s">
        <v>578</v>
      </c>
      <c r="P162" s="682" t="s">
        <v>579</v>
      </c>
      <c r="Q162" s="682" t="s">
        <v>436</v>
      </c>
      <c r="R162" s="682" t="s">
        <v>437</v>
      </c>
      <c r="S162" s="1048" t="s">
        <v>581</v>
      </c>
    </row>
    <row r="163" spans="2:19" s="1018" customFormat="1" ht="14" thickBot="1" x14ac:dyDescent="0.2">
      <c r="B163" s="682" t="s">
        <v>1057</v>
      </c>
      <c r="C163" s="1091">
        <v>7880</v>
      </c>
      <c r="D163" s="1091">
        <v>7883</v>
      </c>
      <c r="E163" s="740"/>
      <c r="F163" s="698"/>
      <c r="G163" s="692"/>
      <c r="H163" s="693">
        <f t="shared" si="0"/>
        <v>1760</v>
      </c>
      <c r="I163" s="699" t="s">
        <v>20</v>
      </c>
      <c r="J163" s="699" t="s">
        <v>20</v>
      </c>
      <c r="K163" s="682" t="s">
        <v>20</v>
      </c>
      <c r="L163" s="682" t="s">
        <v>20</v>
      </c>
      <c r="M163" s="682"/>
      <c r="O163" s="1048" t="s">
        <v>578</v>
      </c>
      <c r="P163" s="682" t="s">
        <v>579</v>
      </c>
      <c r="Q163" s="682" t="s">
        <v>447</v>
      </c>
      <c r="R163" s="682" t="s">
        <v>437</v>
      </c>
      <c r="S163" s="1048" t="s">
        <v>581</v>
      </c>
    </row>
    <row r="164" spans="2:19" s="1018" customFormat="1" ht="14" thickBot="1" x14ac:dyDescent="0.2">
      <c r="B164" s="682" t="s">
        <v>1058</v>
      </c>
      <c r="C164" s="1091">
        <v>7880</v>
      </c>
      <c r="D164" s="1091">
        <v>7884</v>
      </c>
      <c r="E164" s="740"/>
      <c r="F164" s="698"/>
      <c r="G164" s="692"/>
      <c r="H164" s="693">
        <f t="shared" si="0"/>
        <v>1160</v>
      </c>
      <c r="I164" s="699" t="s">
        <v>20</v>
      </c>
      <c r="J164" s="699" t="s">
        <v>20</v>
      </c>
      <c r="K164" s="682" t="s">
        <v>20</v>
      </c>
      <c r="L164" s="682" t="s">
        <v>20</v>
      </c>
      <c r="M164" s="682"/>
      <c r="O164" s="1048" t="s">
        <v>578</v>
      </c>
      <c r="P164" s="682" t="s">
        <v>579</v>
      </c>
      <c r="Q164" s="682" t="s">
        <v>47</v>
      </c>
      <c r="R164" s="682" t="s">
        <v>437</v>
      </c>
      <c r="S164" s="1048" t="s">
        <v>581</v>
      </c>
    </row>
    <row r="165" spans="2:19" s="1018" customFormat="1" ht="14" thickBot="1" x14ac:dyDescent="0.2">
      <c r="B165" s="682" t="s">
        <v>1059</v>
      </c>
      <c r="C165" s="1091">
        <v>7880</v>
      </c>
      <c r="D165" s="1091">
        <v>7881</v>
      </c>
      <c r="E165" s="740"/>
      <c r="F165" s="698"/>
      <c r="G165" s="692"/>
      <c r="H165" s="693">
        <f t="shared" si="0"/>
        <v>1450</v>
      </c>
      <c r="I165" s="699" t="s">
        <v>20</v>
      </c>
      <c r="J165" s="699" t="s">
        <v>20</v>
      </c>
      <c r="K165" s="682" t="s">
        <v>20</v>
      </c>
      <c r="L165" s="682" t="s">
        <v>20</v>
      </c>
      <c r="M165" s="682"/>
      <c r="O165" s="1048" t="s">
        <v>578</v>
      </c>
      <c r="P165" s="682" t="s">
        <v>579</v>
      </c>
      <c r="Q165" s="682" t="s">
        <v>580</v>
      </c>
      <c r="R165" s="682" t="s">
        <v>437</v>
      </c>
      <c r="S165" s="1048" t="s">
        <v>581</v>
      </c>
    </row>
    <row r="166" spans="2:19" s="1018" customFormat="1" ht="14" thickBot="1" x14ac:dyDescent="0.2">
      <c r="B166" s="682" t="s">
        <v>1060</v>
      </c>
      <c r="C166" s="1091">
        <v>7880</v>
      </c>
      <c r="D166" s="1091">
        <v>7882</v>
      </c>
      <c r="E166" s="740"/>
      <c r="F166" s="698"/>
      <c r="G166" s="692"/>
      <c r="H166" s="693">
        <f t="shared" si="0"/>
        <v>1450</v>
      </c>
      <c r="I166" s="699" t="s">
        <v>20</v>
      </c>
      <c r="J166" s="699" t="s">
        <v>20</v>
      </c>
      <c r="K166" s="682" t="s">
        <v>20</v>
      </c>
      <c r="L166" s="682" t="s">
        <v>20</v>
      </c>
      <c r="M166" s="682"/>
      <c r="O166" s="1048" t="s">
        <v>578</v>
      </c>
      <c r="P166" s="682" t="s">
        <v>579</v>
      </c>
      <c r="Q166" s="682" t="s">
        <v>436</v>
      </c>
      <c r="R166" s="682" t="s">
        <v>437</v>
      </c>
      <c r="S166" s="1048" t="s">
        <v>581</v>
      </c>
    </row>
    <row r="167" spans="2:19" s="1018" customFormat="1" ht="14" thickBot="1" x14ac:dyDescent="0.2">
      <c r="B167" s="682" t="s">
        <v>1061</v>
      </c>
      <c r="C167" s="1091">
        <v>7880</v>
      </c>
      <c r="D167" s="1091">
        <v>7883</v>
      </c>
      <c r="E167" s="740"/>
      <c r="F167" s="698"/>
      <c r="G167" s="692"/>
      <c r="H167" s="693">
        <f t="shared" si="0"/>
        <v>2200</v>
      </c>
      <c r="I167" s="699" t="s">
        <v>20</v>
      </c>
      <c r="J167" s="699" t="s">
        <v>20</v>
      </c>
      <c r="K167" s="682" t="s">
        <v>20</v>
      </c>
      <c r="L167" s="682" t="s">
        <v>20</v>
      </c>
      <c r="M167" s="682"/>
      <c r="O167" s="1048" t="s">
        <v>578</v>
      </c>
      <c r="P167" s="682" t="s">
        <v>579</v>
      </c>
      <c r="Q167" s="682" t="s">
        <v>447</v>
      </c>
      <c r="R167" s="682" t="s">
        <v>437</v>
      </c>
      <c r="S167" s="1048" t="s">
        <v>581</v>
      </c>
    </row>
    <row r="168" spans="2:19" s="1018" customFormat="1" ht="14" thickBot="1" x14ac:dyDescent="0.2">
      <c r="B168" s="682" t="s">
        <v>1062</v>
      </c>
      <c r="C168" s="1091">
        <v>7880</v>
      </c>
      <c r="D168" s="1091">
        <v>7884</v>
      </c>
      <c r="E168" s="740"/>
      <c r="F168" s="698"/>
      <c r="G168" s="692"/>
      <c r="H168" s="693">
        <f t="shared" si="0"/>
        <v>1450</v>
      </c>
      <c r="I168" s="699" t="s">
        <v>20</v>
      </c>
      <c r="J168" s="699" t="s">
        <v>20</v>
      </c>
      <c r="K168" s="682" t="s">
        <v>20</v>
      </c>
      <c r="L168" s="682" t="s">
        <v>20</v>
      </c>
      <c r="M168" s="682"/>
      <c r="O168" s="1048" t="s">
        <v>578</v>
      </c>
      <c r="P168" s="682" t="s">
        <v>579</v>
      </c>
      <c r="Q168" s="682" t="s">
        <v>47</v>
      </c>
      <c r="R168" s="682" t="s">
        <v>437</v>
      </c>
      <c r="S168" s="1048" t="s">
        <v>581</v>
      </c>
    </row>
    <row r="169" spans="2:19" s="1018" customFormat="1" ht="14" thickBot="1" x14ac:dyDescent="0.2">
      <c r="B169" s="682" t="s">
        <v>1063</v>
      </c>
      <c r="C169" s="1091">
        <v>7880</v>
      </c>
      <c r="D169" s="1091">
        <v>7881</v>
      </c>
      <c r="E169" s="740"/>
      <c r="F169" s="698"/>
      <c r="G169" s="692"/>
      <c r="H169" s="693">
        <f t="shared" si="0"/>
        <v>1740</v>
      </c>
      <c r="I169" s="699" t="s">
        <v>20</v>
      </c>
      <c r="J169" s="699" t="s">
        <v>20</v>
      </c>
      <c r="K169" s="682" t="s">
        <v>20</v>
      </c>
      <c r="L169" s="682" t="s">
        <v>20</v>
      </c>
      <c r="M169" s="682"/>
      <c r="O169" s="1048" t="s">
        <v>578</v>
      </c>
      <c r="P169" s="682" t="s">
        <v>579</v>
      </c>
      <c r="Q169" s="682" t="s">
        <v>580</v>
      </c>
      <c r="R169" s="682" t="s">
        <v>437</v>
      </c>
      <c r="S169" s="1048" t="s">
        <v>581</v>
      </c>
    </row>
    <row r="170" spans="2:19" s="1018" customFormat="1" ht="14" thickBot="1" x14ac:dyDescent="0.2">
      <c r="B170" s="682" t="s">
        <v>1064</v>
      </c>
      <c r="C170" s="1091">
        <v>7880</v>
      </c>
      <c r="D170" s="1091">
        <v>7882</v>
      </c>
      <c r="E170" s="740"/>
      <c r="F170" s="698"/>
      <c r="G170" s="692"/>
      <c r="H170" s="693">
        <f t="shared" si="0"/>
        <v>1740</v>
      </c>
      <c r="I170" s="699" t="s">
        <v>20</v>
      </c>
      <c r="J170" s="699" t="s">
        <v>20</v>
      </c>
      <c r="K170" s="682" t="s">
        <v>20</v>
      </c>
      <c r="L170" s="682" t="s">
        <v>20</v>
      </c>
      <c r="M170" s="682"/>
      <c r="O170" s="1048" t="s">
        <v>578</v>
      </c>
      <c r="P170" s="682" t="s">
        <v>579</v>
      </c>
      <c r="Q170" s="682" t="s">
        <v>436</v>
      </c>
      <c r="R170" s="682" t="s">
        <v>437</v>
      </c>
      <c r="S170" s="1048" t="s">
        <v>581</v>
      </c>
    </row>
    <row r="171" spans="2:19" s="1018" customFormat="1" ht="14" thickBot="1" x14ac:dyDescent="0.2">
      <c r="B171" s="682" t="s">
        <v>1065</v>
      </c>
      <c r="C171" s="1091">
        <v>7880</v>
      </c>
      <c r="D171" s="1091">
        <v>7883</v>
      </c>
      <c r="E171" s="740"/>
      <c r="F171" s="698"/>
      <c r="G171" s="692"/>
      <c r="H171" s="693">
        <f t="shared" si="0"/>
        <v>2640</v>
      </c>
      <c r="I171" s="699" t="s">
        <v>20</v>
      </c>
      <c r="J171" s="699" t="s">
        <v>20</v>
      </c>
      <c r="K171" s="682" t="s">
        <v>20</v>
      </c>
      <c r="L171" s="682" t="s">
        <v>20</v>
      </c>
      <c r="M171" s="682"/>
      <c r="O171" s="1048" t="s">
        <v>578</v>
      </c>
      <c r="P171" s="682" t="s">
        <v>579</v>
      </c>
      <c r="Q171" s="682" t="s">
        <v>447</v>
      </c>
      <c r="R171" s="682" t="s">
        <v>437</v>
      </c>
      <c r="S171" s="1048" t="s">
        <v>581</v>
      </c>
    </row>
    <row r="172" spans="2:19" s="1018" customFormat="1" ht="14" thickBot="1" x14ac:dyDescent="0.2">
      <c r="B172" s="682" t="s">
        <v>1066</v>
      </c>
      <c r="C172" s="1091">
        <v>7880</v>
      </c>
      <c r="D172" s="1091">
        <v>7884</v>
      </c>
      <c r="E172" s="740"/>
      <c r="F172" s="698"/>
      <c r="G172" s="692"/>
      <c r="H172" s="693">
        <f t="shared" si="0"/>
        <v>1740</v>
      </c>
      <c r="I172" s="699" t="s">
        <v>20</v>
      </c>
      <c r="J172" s="699" t="s">
        <v>20</v>
      </c>
      <c r="K172" s="682" t="s">
        <v>20</v>
      </c>
      <c r="L172" s="682" t="s">
        <v>20</v>
      </c>
      <c r="M172" s="682"/>
      <c r="O172" s="1048" t="s">
        <v>578</v>
      </c>
      <c r="P172" s="682" t="s">
        <v>579</v>
      </c>
      <c r="Q172" s="682" t="s">
        <v>47</v>
      </c>
      <c r="R172" s="682" t="s">
        <v>437</v>
      </c>
      <c r="S172" s="1048" t="s">
        <v>581</v>
      </c>
    </row>
    <row r="173" spans="2:19" s="1074" customFormat="1" ht="14" thickBot="1" x14ac:dyDescent="0.2">
      <c r="B173" s="1097" t="s">
        <v>1128</v>
      </c>
      <c r="C173" s="1091">
        <v>8255</v>
      </c>
      <c r="D173" s="1091">
        <v>8256</v>
      </c>
      <c r="E173" s="740"/>
      <c r="F173" s="737" t="s">
        <v>19</v>
      </c>
      <c r="G173" s="702" t="s">
        <v>19</v>
      </c>
      <c r="H173" s="693"/>
      <c r="I173" s="699" t="s">
        <v>20</v>
      </c>
      <c r="J173" s="699" t="s">
        <v>21</v>
      </c>
      <c r="K173" s="682" t="s">
        <v>21</v>
      </c>
      <c r="L173" s="682" t="s">
        <v>21</v>
      </c>
      <c r="M173" s="682"/>
      <c r="O173" s="1094"/>
      <c r="P173" s="682"/>
      <c r="Q173" s="682"/>
      <c r="R173" s="682"/>
      <c r="S173" s="1048"/>
    </row>
    <row r="174" spans="2:19" s="1074" customFormat="1" ht="14" thickBot="1" x14ac:dyDescent="0.2">
      <c r="B174" s="1097" t="s">
        <v>1129</v>
      </c>
      <c r="C174" s="1091">
        <v>8255</v>
      </c>
      <c r="D174" s="1091">
        <v>8257</v>
      </c>
      <c r="E174" s="740"/>
      <c r="F174" s="737" t="s">
        <v>19</v>
      </c>
      <c r="G174" s="702" t="s">
        <v>19</v>
      </c>
      <c r="H174" s="693"/>
      <c r="I174" s="699" t="s">
        <v>20</v>
      </c>
      <c r="J174" s="699" t="s">
        <v>21</v>
      </c>
      <c r="K174" s="682" t="s">
        <v>21</v>
      </c>
      <c r="L174" s="682" t="s">
        <v>21</v>
      </c>
      <c r="M174" s="682"/>
      <c r="O174" s="1094"/>
      <c r="P174" s="682"/>
      <c r="Q174" s="682"/>
      <c r="R174" s="682"/>
      <c r="S174" s="1048"/>
    </row>
    <row r="175" spans="2:19" s="1074" customFormat="1" ht="14" thickBot="1" x14ac:dyDescent="0.2">
      <c r="B175" s="1097" t="s">
        <v>1130</v>
      </c>
      <c r="C175" s="1091">
        <v>8255</v>
      </c>
      <c r="D175" s="1091">
        <v>8258</v>
      </c>
      <c r="E175" s="740"/>
      <c r="F175" s="737" t="s">
        <v>19</v>
      </c>
      <c r="G175" s="702" t="s">
        <v>19</v>
      </c>
      <c r="H175" s="693"/>
      <c r="I175" s="699" t="s">
        <v>20</v>
      </c>
      <c r="J175" s="699" t="s">
        <v>21</v>
      </c>
      <c r="K175" s="682" t="s">
        <v>21</v>
      </c>
      <c r="L175" s="682" t="s">
        <v>21</v>
      </c>
      <c r="M175" s="682"/>
      <c r="O175" s="1094"/>
      <c r="P175" s="682"/>
      <c r="Q175" s="682"/>
      <c r="R175" s="682"/>
      <c r="S175" s="1048"/>
    </row>
    <row r="176" spans="2:19" s="1074" customFormat="1" ht="14" thickBot="1" x14ac:dyDescent="0.2">
      <c r="B176" s="1097" t="s">
        <v>1131</v>
      </c>
      <c r="C176" s="1091">
        <v>8255</v>
      </c>
      <c r="D176" s="1091">
        <v>8259</v>
      </c>
      <c r="E176" s="740"/>
      <c r="F176" s="737" t="s">
        <v>19</v>
      </c>
      <c r="G176" s="702" t="s">
        <v>19</v>
      </c>
      <c r="H176" s="693"/>
      <c r="I176" s="699" t="s">
        <v>20</v>
      </c>
      <c r="J176" s="699" t="s">
        <v>21</v>
      </c>
      <c r="K176" s="682" t="s">
        <v>21</v>
      </c>
      <c r="L176" s="682" t="s">
        <v>21</v>
      </c>
      <c r="M176" s="682"/>
      <c r="O176" s="1094"/>
      <c r="P176" s="682"/>
      <c r="Q176" s="682"/>
      <c r="R176" s="682"/>
      <c r="S176" s="1048"/>
    </row>
    <row r="177" spans="2:19" s="1074" customFormat="1" ht="14" thickBot="1" x14ac:dyDescent="0.2">
      <c r="B177" s="1097" t="s">
        <v>1132</v>
      </c>
      <c r="C177" s="1091">
        <v>8260</v>
      </c>
      <c r="D177" s="1091">
        <v>8261</v>
      </c>
      <c r="E177" s="740"/>
      <c r="F177" s="737" t="s">
        <v>19</v>
      </c>
      <c r="G177" s="702" t="s">
        <v>19</v>
      </c>
      <c r="H177" s="693"/>
      <c r="I177" s="699" t="s">
        <v>20</v>
      </c>
      <c r="J177" s="699" t="s">
        <v>21</v>
      </c>
      <c r="K177" s="682" t="s">
        <v>21</v>
      </c>
      <c r="L177" s="682" t="s">
        <v>21</v>
      </c>
      <c r="M177" s="682"/>
      <c r="O177" s="1094"/>
      <c r="P177" s="682"/>
      <c r="Q177" s="682"/>
      <c r="R177" s="682"/>
      <c r="S177" s="1048"/>
    </row>
    <row r="178" spans="2:19" s="1074" customFormat="1" ht="14" thickBot="1" x14ac:dyDescent="0.2">
      <c r="B178" s="1097" t="s">
        <v>1133</v>
      </c>
      <c r="C178" s="1091">
        <v>8260</v>
      </c>
      <c r="D178" s="1091">
        <v>8262</v>
      </c>
      <c r="E178" s="740"/>
      <c r="F178" s="737" t="s">
        <v>19</v>
      </c>
      <c r="G178" s="702" t="s">
        <v>19</v>
      </c>
      <c r="H178" s="693"/>
      <c r="I178" s="699" t="s">
        <v>20</v>
      </c>
      <c r="J178" s="699" t="s">
        <v>21</v>
      </c>
      <c r="K178" s="682" t="s">
        <v>21</v>
      </c>
      <c r="L178" s="682" t="s">
        <v>21</v>
      </c>
      <c r="M178" s="682"/>
      <c r="O178" s="1094"/>
      <c r="P178" s="682"/>
      <c r="Q178" s="682"/>
      <c r="R178" s="682"/>
      <c r="S178" s="1048"/>
    </row>
    <row r="179" spans="2:19" ht="14" thickBot="1" x14ac:dyDescent="0.2">
      <c r="B179" s="1097" t="s">
        <v>1134</v>
      </c>
      <c r="C179" s="1091">
        <v>8260</v>
      </c>
      <c r="D179" s="1091">
        <v>8263</v>
      </c>
      <c r="E179" s="737"/>
      <c r="F179" s="737" t="s">
        <v>19</v>
      </c>
      <c r="G179" s="702" t="s">
        <v>19</v>
      </c>
      <c r="H179" s="693"/>
      <c r="I179" s="699" t="s">
        <v>20</v>
      </c>
      <c r="J179" s="699" t="s">
        <v>21</v>
      </c>
      <c r="K179" s="682" t="s">
        <v>21</v>
      </c>
      <c r="L179" s="682" t="s">
        <v>21</v>
      </c>
      <c r="M179" s="682"/>
      <c r="O179" s="738"/>
      <c r="P179" s="682"/>
      <c r="Q179" s="682"/>
      <c r="R179" s="682"/>
      <c r="S179" s="739"/>
    </row>
    <row r="180" spans="2:19" ht="14" thickBot="1" x14ac:dyDescent="0.2">
      <c r="B180" s="1097" t="s">
        <v>1135</v>
      </c>
      <c r="C180" s="1091">
        <v>8260</v>
      </c>
      <c r="D180" s="1091">
        <v>8264</v>
      </c>
      <c r="E180" s="737"/>
      <c r="F180" s="737" t="s">
        <v>19</v>
      </c>
      <c r="G180" s="702" t="s">
        <v>19</v>
      </c>
      <c r="H180" s="693"/>
      <c r="I180" s="699" t="s">
        <v>20</v>
      </c>
      <c r="J180" s="699" t="s">
        <v>21</v>
      </c>
      <c r="K180" s="682" t="s">
        <v>21</v>
      </c>
      <c r="L180" s="682" t="s">
        <v>21</v>
      </c>
      <c r="M180" s="682"/>
      <c r="O180" s="738"/>
      <c r="P180" s="682"/>
      <c r="Q180" s="682"/>
      <c r="R180" s="682"/>
      <c r="S180" s="739"/>
    </row>
    <row r="181" spans="2:19" s="1074" customFormat="1" ht="14" thickBot="1" x14ac:dyDescent="0.2">
      <c r="B181" s="1092" t="s">
        <v>1100</v>
      </c>
      <c r="C181" s="1091">
        <v>7955</v>
      </c>
      <c r="D181" s="1091">
        <v>7956</v>
      </c>
      <c r="E181" s="737"/>
      <c r="F181" s="698">
        <v>354</v>
      </c>
      <c r="G181" s="692"/>
      <c r="H181" s="693">
        <v>354</v>
      </c>
      <c r="I181" s="699"/>
      <c r="J181" s="699"/>
      <c r="K181" s="682"/>
      <c r="L181" s="682"/>
      <c r="M181" s="682"/>
      <c r="O181" s="738"/>
      <c r="P181" s="682"/>
      <c r="Q181" s="682"/>
      <c r="R181" s="682"/>
      <c r="S181" s="739"/>
    </row>
    <row r="182" spans="2:19" s="1074" customFormat="1" ht="14" thickBot="1" x14ac:dyDescent="0.2">
      <c r="B182" s="1093" t="s">
        <v>1101</v>
      </c>
      <c r="C182" s="1091">
        <v>7955</v>
      </c>
      <c r="D182" s="1091">
        <v>7957</v>
      </c>
      <c r="E182" s="737"/>
      <c r="F182" s="698">
        <v>354</v>
      </c>
      <c r="G182" s="692"/>
      <c r="H182" s="693">
        <v>354</v>
      </c>
      <c r="I182" s="699"/>
      <c r="J182" s="699"/>
      <c r="K182" s="682"/>
      <c r="L182" s="682"/>
      <c r="M182" s="682"/>
      <c r="O182" s="738"/>
      <c r="P182" s="682"/>
      <c r="Q182" s="682"/>
      <c r="R182" s="682"/>
      <c r="S182" s="739"/>
    </row>
    <row r="183" spans="2:19" s="1074" customFormat="1" ht="14" thickBot="1" x14ac:dyDescent="0.2">
      <c r="B183" s="1093" t="s">
        <v>1102</v>
      </c>
      <c r="C183" s="1091">
        <v>7955</v>
      </c>
      <c r="D183" s="1091">
        <v>7958</v>
      </c>
      <c r="E183" s="737"/>
      <c r="F183" s="698">
        <v>537</v>
      </c>
      <c r="G183" s="692"/>
      <c r="H183" s="693">
        <v>537</v>
      </c>
      <c r="I183" s="699"/>
      <c r="J183" s="699"/>
      <c r="K183" s="682"/>
      <c r="L183" s="682"/>
      <c r="M183" s="682"/>
      <c r="O183" s="738"/>
      <c r="P183" s="682"/>
      <c r="Q183" s="682"/>
      <c r="R183" s="682"/>
      <c r="S183" s="739"/>
    </row>
    <row r="184" spans="2:19" s="1074" customFormat="1" ht="14" thickBot="1" x14ac:dyDescent="0.2">
      <c r="B184" s="1093" t="s">
        <v>1103</v>
      </c>
      <c r="C184" s="1091">
        <v>7955</v>
      </c>
      <c r="D184" s="1091">
        <v>7959</v>
      </c>
      <c r="E184" s="737"/>
      <c r="F184" s="698">
        <v>354</v>
      </c>
      <c r="G184" s="692"/>
      <c r="H184" s="693">
        <v>354</v>
      </c>
      <c r="I184" s="699"/>
      <c r="J184" s="699"/>
      <c r="K184" s="682"/>
      <c r="L184" s="682"/>
      <c r="M184" s="682"/>
      <c r="O184" s="738"/>
      <c r="P184" s="682"/>
      <c r="Q184" s="682"/>
      <c r="R184" s="682"/>
      <c r="S184" s="739"/>
    </row>
    <row r="185" spans="2:19" s="1074" customFormat="1" ht="14" thickBot="1" x14ac:dyDescent="0.2">
      <c r="B185" s="1093" t="s">
        <v>1104</v>
      </c>
      <c r="C185" s="1091">
        <v>7955</v>
      </c>
      <c r="D185" s="1091">
        <v>7956</v>
      </c>
      <c r="E185" s="737"/>
      <c r="F185" s="698">
        <v>571</v>
      </c>
      <c r="G185" s="692"/>
      <c r="H185" s="693">
        <v>571</v>
      </c>
      <c r="I185" s="699"/>
      <c r="J185" s="699"/>
      <c r="K185" s="682"/>
      <c r="L185" s="682"/>
      <c r="M185" s="682"/>
      <c r="O185" s="738"/>
      <c r="P185" s="682"/>
      <c r="Q185" s="682"/>
      <c r="R185" s="682"/>
      <c r="S185" s="739"/>
    </row>
    <row r="186" spans="2:19" s="1074" customFormat="1" ht="14" thickBot="1" x14ac:dyDescent="0.2">
      <c r="B186" s="1093" t="s">
        <v>1105</v>
      </c>
      <c r="C186" s="1091">
        <v>7955</v>
      </c>
      <c r="D186" s="1091">
        <v>7957</v>
      </c>
      <c r="E186" s="737"/>
      <c r="F186" s="698">
        <v>571</v>
      </c>
      <c r="G186" s="692"/>
      <c r="H186" s="693">
        <v>571</v>
      </c>
      <c r="I186" s="699"/>
      <c r="J186" s="699"/>
      <c r="K186" s="682"/>
      <c r="L186" s="682"/>
      <c r="M186" s="682"/>
      <c r="O186" s="738"/>
      <c r="P186" s="682"/>
      <c r="Q186" s="682"/>
      <c r="R186" s="682"/>
      <c r="S186" s="739"/>
    </row>
    <row r="187" spans="2:19" s="1074" customFormat="1" ht="14" thickBot="1" x14ac:dyDescent="0.2">
      <c r="B187" s="1093" t="s">
        <v>1106</v>
      </c>
      <c r="C187" s="1091">
        <v>7955</v>
      </c>
      <c r="D187" s="1091">
        <v>7958</v>
      </c>
      <c r="E187" s="737"/>
      <c r="F187" s="698">
        <v>865</v>
      </c>
      <c r="G187" s="692"/>
      <c r="H187" s="693">
        <v>865</v>
      </c>
      <c r="I187" s="699"/>
      <c r="J187" s="699"/>
      <c r="K187" s="682"/>
      <c r="L187" s="682"/>
      <c r="M187" s="682"/>
      <c r="O187" s="738"/>
      <c r="P187" s="682"/>
      <c r="Q187" s="682"/>
      <c r="R187" s="682"/>
      <c r="S187" s="739"/>
    </row>
    <row r="188" spans="2:19" s="1074" customFormat="1" ht="14" thickBot="1" x14ac:dyDescent="0.2">
      <c r="B188" s="1093" t="s">
        <v>1107</v>
      </c>
      <c r="C188" s="1091">
        <v>7955</v>
      </c>
      <c r="D188" s="1091">
        <v>7959</v>
      </c>
      <c r="E188" s="737"/>
      <c r="F188" s="698">
        <v>571</v>
      </c>
      <c r="G188" s="692"/>
      <c r="H188" s="693">
        <v>571</v>
      </c>
      <c r="I188" s="699"/>
      <c r="J188" s="699"/>
      <c r="K188" s="682"/>
      <c r="L188" s="682"/>
      <c r="M188" s="682"/>
      <c r="O188" s="738"/>
      <c r="P188" s="682"/>
      <c r="Q188" s="682"/>
      <c r="R188" s="682"/>
      <c r="S188" s="739"/>
    </row>
    <row r="189" spans="2:19" s="1074" customFormat="1" ht="14" thickBot="1" x14ac:dyDescent="0.2">
      <c r="B189" s="1093" t="s">
        <v>1108</v>
      </c>
      <c r="C189" s="1091">
        <v>7955</v>
      </c>
      <c r="D189" s="1091">
        <v>7956</v>
      </c>
      <c r="E189" s="737"/>
      <c r="F189" s="698">
        <v>840</v>
      </c>
      <c r="G189" s="692"/>
      <c r="H189" s="693">
        <v>840</v>
      </c>
      <c r="I189" s="699"/>
      <c r="J189" s="699"/>
      <c r="K189" s="682"/>
      <c r="L189" s="682"/>
      <c r="M189" s="682"/>
      <c r="O189" s="738"/>
      <c r="P189" s="682"/>
      <c r="Q189" s="682"/>
      <c r="R189" s="682"/>
      <c r="S189" s="739"/>
    </row>
    <row r="190" spans="2:19" s="1074" customFormat="1" ht="14" thickBot="1" x14ac:dyDescent="0.2">
      <c r="B190" s="1093" t="s">
        <v>1109</v>
      </c>
      <c r="C190" s="1091">
        <v>7955</v>
      </c>
      <c r="D190" s="1091">
        <v>7957</v>
      </c>
      <c r="E190" s="737"/>
      <c r="F190" s="698">
        <v>840</v>
      </c>
      <c r="G190" s="692"/>
      <c r="H190" s="693">
        <v>840</v>
      </c>
      <c r="I190" s="699"/>
      <c r="J190" s="699"/>
      <c r="K190" s="682"/>
      <c r="L190" s="682"/>
      <c r="M190" s="682"/>
      <c r="O190" s="738"/>
      <c r="P190" s="682"/>
      <c r="Q190" s="682"/>
      <c r="R190" s="682"/>
      <c r="S190" s="739"/>
    </row>
    <row r="191" spans="2:19" s="1074" customFormat="1" ht="14" thickBot="1" x14ac:dyDescent="0.2">
      <c r="B191" s="1093" t="s">
        <v>1110</v>
      </c>
      <c r="C191" s="1091">
        <v>7955</v>
      </c>
      <c r="D191" s="1091">
        <v>7958</v>
      </c>
      <c r="E191" s="737"/>
      <c r="F191" s="698">
        <v>1273</v>
      </c>
      <c r="G191" s="692"/>
      <c r="H191" s="693">
        <v>1273</v>
      </c>
      <c r="I191" s="699"/>
      <c r="J191" s="699"/>
      <c r="K191" s="682"/>
      <c r="L191" s="682"/>
      <c r="M191" s="682"/>
      <c r="O191" s="738"/>
      <c r="P191" s="682"/>
      <c r="Q191" s="682"/>
      <c r="R191" s="682"/>
      <c r="S191" s="739"/>
    </row>
    <row r="192" spans="2:19" s="1074" customFormat="1" ht="14" thickBot="1" x14ac:dyDescent="0.2">
      <c r="B192" s="1093" t="s">
        <v>1111</v>
      </c>
      <c r="C192" s="1091">
        <v>7955</v>
      </c>
      <c r="D192" s="1091">
        <v>7959</v>
      </c>
      <c r="E192" s="737"/>
      <c r="F192" s="698">
        <v>840</v>
      </c>
      <c r="G192" s="692"/>
      <c r="H192" s="693">
        <v>840</v>
      </c>
      <c r="I192" s="699"/>
      <c r="J192" s="699"/>
      <c r="K192" s="682"/>
      <c r="L192" s="682"/>
      <c r="M192" s="682"/>
      <c r="O192" s="738"/>
      <c r="P192" s="682"/>
      <c r="Q192" s="682"/>
      <c r="R192" s="682"/>
      <c r="S192" s="739"/>
    </row>
    <row r="193" spans="1:19" s="1074" customFormat="1" ht="14" thickBot="1" x14ac:dyDescent="0.2">
      <c r="B193" s="1093" t="s">
        <v>1112</v>
      </c>
      <c r="C193" s="1091">
        <v>7955</v>
      </c>
      <c r="D193" s="1091">
        <v>7956</v>
      </c>
      <c r="E193" s="737"/>
      <c r="F193" s="698">
        <v>1071</v>
      </c>
      <c r="G193" s="692"/>
      <c r="H193" s="693">
        <v>1071</v>
      </c>
      <c r="I193" s="699"/>
      <c r="J193" s="699"/>
      <c r="K193" s="682"/>
      <c r="L193" s="682"/>
      <c r="M193" s="682"/>
      <c r="O193" s="738"/>
      <c r="P193" s="682"/>
      <c r="Q193" s="682"/>
      <c r="R193" s="682"/>
      <c r="S193" s="739"/>
    </row>
    <row r="194" spans="1:19" s="1074" customFormat="1" ht="14" thickBot="1" x14ac:dyDescent="0.2">
      <c r="B194" s="1093" t="s">
        <v>1113</v>
      </c>
      <c r="C194" s="1091">
        <v>7955</v>
      </c>
      <c r="D194" s="1091">
        <v>7957</v>
      </c>
      <c r="E194" s="737"/>
      <c r="F194" s="698">
        <v>1071</v>
      </c>
      <c r="G194" s="692"/>
      <c r="H194" s="693">
        <v>1071</v>
      </c>
      <c r="I194" s="699"/>
      <c r="J194" s="699"/>
      <c r="K194" s="682"/>
      <c r="L194" s="682"/>
      <c r="M194" s="682"/>
      <c r="O194" s="738"/>
      <c r="P194" s="682"/>
      <c r="Q194" s="682"/>
      <c r="R194" s="682"/>
      <c r="S194" s="739"/>
    </row>
    <row r="195" spans="1:19" s="1074" customFormat="1" ht="14" thickBot="1" x14ac:dyDescent="0.2">
      <c r="B195" s="1093" t="s">
        <v>1114</v>
      </c>
      <c r="C195" s="1091">
        <v>7955</v>
      </c>
      <c r="D195" s="1091">
        <v>7958</v>
      </c>
      <c r="E195" s="737"/>
      <c r="F195" s="698">
        <v>1623</v>
      </c>
      <c r="G195" s="692"/>
      <c r="H195" s="693">
        <v>1623</v>
      </c>
      <c r="I195" s="699"/>
      <c r="J195" s="699"/>
      <c r="K195" s="682"/>
      <c r="L195" s="682"/>
      <c r="M195" s="682"/>
      <c r="O195" s="738"/>
      <c r="P195" s="682"/>
      <c r="Q195" s="682"/>
      <c r="R195" s="682"/>
      <c r="S195" s="739"/>
    </row>
    <row r="196" spans="1:19" s="1074" customFormat="1" ht="14" thickBot="1" x14ac:dyDescent="0.2">
      <c r="B196" s="1093" t="s">
        <v>1115</v>
      </c>
      <c r="C196" s="1091">
        <v>7955</v>
      </c>
      <c r="D196" s="1091">
        <v>7959</v>
      </c>
      <c r="E196" s="737"/>
      <c r="F196" s="698">
        <v>1071</v>
      </c>
      <c r="G196" s="692"/>
      <c r="H196" s="693">
        <v>1071</v>
      </c>
      <c r="I196" s="699"/>
      <c r="J196" s="699"/>
      <c r="K196" s="682"/>
      <c r="L196" s="682"/>
      <c r="M196" s="682"/>
      <c r="O196" s="738"/>
      <c r="P196" s="682"/>
      <c r="Q196" s="682"/>
      <c r="R196" s="682"/>
      <c r="S196" s="739"/>
    </row>
    <row r="197" spans="1:19" s="1074" customFormat="1" ht="14" thickBot="1" x14ac:dyDescent="0.2">
      <c r="B197" s="1093" t="s">
        <v>1116</v>
      </c>
      <c r="C197" s="1091">
        <v>7955</v>
      </c>
      <c r="D197" s="1091">
        <v>7956</v>
      </c>
      <c r="E197" s="737"/>
      <c r="F197" s="698">
        <v>1333</v>
      </c>
      <c r="G197" s="692"/>
      <c r="H197" s="693">
        <v>1333</v>
      </c>
      <c r="I197" s="699"/>
      <c r="J197" s="699"/>
      <c r="K197" s="682"/>
      <c r="L197" s="682"/>
      <c r="M197" s="682"/>
      <c r="O197" s="738"/>
      <c r="P197" s="682"/>
      <c r="Q197" s="682"/>
      <c r="R197" s="682"/>
      <c r="S197" s="739"/>
    </row>
    <row r="198" spans="1:19" s="1074" customFormat="1" ht="14" thickBot="1" x14ac:dyDescent="0.2">
      <c r="B198" s="1093" t="s">
        <v>1117</v>
      </c>
      <c r="C198" s="1091">
        <v>7955</v>
      </c>
      <c r="D198" s="1091">
        <v>7957</v>
      </c>
      <c r="E198" s="737"/>
      <c r="F198" s="698">
        <v>1333</v>
      </c>
      <c r="G198" s="692"/>
      <c r="H198" s="693">
        <v>1333</v>
      </c>
      <c r="I198" s="699"/>
      <c r="J198" s="699"/>
      <c r="K198" s="682"/>
      <c r="L198" s="682"/>
      <c r="M198" s="682"/>
      <c r="O198" s="738"/>
      <c r="P198" s="682"/>
      <c r="Q198" s="682"/>
      <c r="R198" s="682"/>
      <c r="S198" s="739"/>
    </row>
    <row r="199" spans="1:19" s="1074" customFormat="1" ht="14" thickBot="1" x14ac:dyDescent="0.2">
      <c r="B199" s="1093" t="s">
        <v>1118</v>
      </c>
      <c r="C199" s="1091">
        <v>7955</v>
      </c>
      <c r="D199" s="1091">
        <v>7958</v>
      </c>
      <c r="E199" s="737"/>
      <c r="F199" s="698">
        <v>2021</v>
      </c>
      <c r="G199" s="692"/>
      <c r="H199" s="693">
        <v>2021</v>
      </c>
      <c r="I199" s="699"/>
      <c r="J199" s="699"/>
      <c r="K199" s="682"/>
      <c r="L199" s="682"/>
      <c r="M199" s="682"/>
      <c r="O199" s="738"/>
      <c r="P199" s="682"/>
      <c r="Q199" s="682"/>
      <c r="R199" s="682"/>
      <c r="S199" s="739"/>
    </row>
    <row r="200" spans="1:19" s="1074" customFormat="1" ht="14" thickBot="1" x14ac:dyDescent="0.2">
      <c r="B200" s="1095" t="s">
        <v>1119</v>
      </c>
      <c r="C200" s="1091">
        <v>7955</v>
      </c>
      <c r="D200" s="1091">
        <v>7959</v>
      </c>
      <c r="E200" s="737"/>
      <c r="F200" s="698">
        <v>1333</v>
      </c>
      <c r="G200" s="692"/>
      <c r="H200" s="693">
        <v>1333</v>
      </c>
      <c r="I200" s="699"/>
      <c r="J200" s="699"/>
      <c r="K200" s="682"/>
      <c r="L200" s="682"/>
      <c r="M200" s="682"/>
      <c r="O200" s="738"/>
      <c r="P200" s="682"/>
      <c r="Q200" s="682"/>
      <c r="R200" s="682"/>
      <c r="S200" s="739"/>
    </row>
    <row r="201" spans="1:19" s="1074" customFormat="1" ht="14" thickBot="1" x14ac:dyDescent="0.2">
      <c r="B201" s="1096" t="s">
        <v>1120</v>
      </c>
      <c r="C201" s="1091">
        <v>7955</v>
      </c>
      <c r="D201" s="1091">
        <v>7956</v>
      </c>
      <c r="E201" s="737"/>
      <c r="F201" s="698">
        <v>1600</v>
      </c>
      <c r="G201" s="692"/>
      <c r="H201" s="693">
        <v>1600</v>
      </c>
      <c r="I201" s="699"/>
      <c r="J201" s="699"/>
      <c r="K201" s="682"/>
      <c r="L201" s="682"/>
      <c r="M201" s="682"/>
      <c r="O201" s="738"/>
      <c r="P201" s="682"/>
      <c r="Q201" s="682"/>
      <c r="R201" s="682"/>
      <c r="S201" s="739"/>
    </row>
    <row r="202" spans="1:19" s="1074" customFormat="1" ht="14" thickBot="1" x14ac:dyDescent="0.2">
      <c r="B202" s="1093" t="s">
        <v>1121</v>
      </c>
      <c r="C202" s="1091">
        <v>7955</v>
      </c>
      <c r="D202" s="1091">
        <v>7957</v>
      </c>
      <c r="E202" s="737"/>
      <c r="F202" s="698">
        <v>1600</v>
      </c>
      <c r="G202" s="692"/>
      <c r="H202" s="693">
        <v>1600</v>
      </c>
      <c r="I202" s="699"/>
      <c r="J202" s="699"/>
      <c r="K202" s="682"/>
      <c r="L202" s="682"/>
      <c r="M202" s="682"/>
      <c r="O202" s="738"/>
      <c r="P202" s="682"/>
      <c r="Q202" s="682"/>
      <c r="R202" s="682"/>
      <c r="S202" s="739"/>
    </row>
    <row r="203" spans="1:19" s="1074" customFormat="1" ht="14" thickBot="1" x14ac:dyDescent="0.2">
      <c r="B203" s="1093" t="s">
        <v>1122</v>
      </c>
      <c r="C203" s="1091">
        <v>7955</v>
      </c>
      <c r="D203" s="1091">
        <v>7958</v>
      </c>
      <c r="E203" s="737"/>
      <c r="F203" s="698">
        <v>2423</v>
      </c>
      <c r="G203" s="692"/>
      <c r="H203" s="693">
        <v>2423</v>
      </c>
      <c r="I203" s="699"/>
      <c r="J203" s="699"/>
      <c r="K203" s="682"/>
      <c r="L203" s="682"/>
      <c r="M203" s="682"/>
      <c r="O203" s="738"/>
      <c r="P203" s="682"/>
      <c r="Q203" s="682"/>
      <c r="R203" s="682"/>
      <c r="S203" s="739"/>
    </row>
    <row r="204" spans="1:19" s="1074" customFormat="1" ht="14" thickBot="1" x14ac:dyDescent="0.2">
      <c r="B204" s="1093" t="s">
        <v>1123</v>
      </c>
      <c r="C204" s="1091">
        <v>7955</v>
      </c>
      <c r="D204" s="1091">
        <v>7959</v>
      </c>
      <c r="E204" s="737"/>
      <c r="F204" s="698">
        <v>1600</v>
      </c>
      <c r="G204" s="692"/>
      <c r="H204" s="693">
        <v>1600</v>
      </c>
      <c r="I204" s="699"/>
      <c r="J204" s="699"/>
      <c r="K204" s="682"/>
      <c r="L204" s="682"/>
      <c r="M204" s="682"/>
      <c r="O204" s="738"/>
      <c r="P204" s="682"/>
      <c r="Q204" s="682"/>
      <c r="R204" s="682"/>
      <c r="S204" s="739"/>
    </row>
    <row r="205" spans="1:19" ht="15" thickBot="1" x14ac:dyDescent="0.2">
      <c r="B205" s="682"/>
      <c r="C205" s="1091"/>
      <c r="D205" s="1091"/>
      <c r="E205" s="737"/>
      <c r="F205" s="737"/>
      <c r="G205" s="702"/>
      <c r="H205" s="692"/>
      <c r="I205" s="699"/>
      <c r="J205" s="699"/>
      <c r="K205" s="682"/>
      <c r="L205" s="682"/>
      <c r="M205" s="682"/>
      <c r="O205" s="739" t="s">
        <v>586</v>
      </c>
      <c r="P205" s="682"/>
      <c r="Q205" s="682"/>
      <c r="R205" s="682"/>
      <c r="S205" s="739"/>
    </row>
    <row r="206" spans="1:19" x14ac:dyDescent="0.15">
      <c r="E206" s="744"/>
      <c r="F206" s="649"/>
      <c r="I206" s="745"/>
      <c r="J206" s="745"/>
      <c r="O206" s="746"/>
      <c r="S206" s="746"/>
    </row>
    <row r="207" spans="1:19" x14ac:dyDescent="0.2">
      <c r="A207" s="747"/>
      <c r="E207" s="744"/>
      <c r="F207" s="649"/>
    </row>
    <row r="208" spans="1:19" s="748" customFormat="1" x14ac:dyDescent="0.2">
      <c r="A208" s="747"/>
      <c r="E208" s="744"/>
      <c r="F208" s="649"/>
      <c r="G208" s="650"/>
      <c r="H208" s="650"/>
      <c r="I208" s="648"/>
      <c r="J208" s="648"/>
      <c r="K208" s="648"/>
      <c r="L208" s="648"/>
      <c r="M208" s="648"/>
      <c r="N208" s="648"/>
      <c r="O208" s="651"/>
      <c r="P208" s="648"/>
      <c r="Q208" s="648"/>
      <c r="R208" s="648"/>
      <c r="S208" s="648"/>
    </row>
    <row r="209" spans="1:19" s="748" customFormat="1" x14ac:dyDescent="0.2">
      <c r="A209" s="747"/>
      <c r="E209" s="744"/>
      <c r="F209" s="657"/>
      <c r="G209" s="650"/>
      <c r="H209" s="650"/>
      <c r="I209" s="648"/>
      <c r="J209" s="648"/>
      <c r="K209" s="648"/>
      <c r="L209" s="648"/>
      <c r="M209" s="648"/>
      <c r="N209" s="648"/>
      <c r="O209" s="651"/>
      <c r="P209" s="648"/>
      <c r="Q209" s="648"/>
      <c r="R209" s="648"/>
      <c r="S209" s="648"/>
    </row>
    <row r="210" spans="1:19" s="748" customFormat="1" x14ac:dyDescent="0.2">
      <c r="A210" s="648"/>
      <c r="E210" s="749"/>
      <c r="F210" s="657"/>
      <c r="G210" s="650"/>
      <c r="H210" s="650"/>
      <c r="I210" s="648"/>
      <c r="J210" s="648"/>
      <c r="K210" s="648"/>
      <c r="L210" s="648"/>
      <c r="M210" s="648"/>
      <c r="N210" s="648"/>
      <c r="O210" s="651"/>
      <c r="P210" s="648"/>
      <c r="Q210" s="648"/>
      <c r="R210" s="648"/>
      <c r="S210" s="648"/>
    </row>
    <row r="222" spans="1:19" ht="13" x14ac:dyDescent="0.2">
      <c r="E222" s="648"/>
      <c r="F222" s="648"/>
    </row>
    <row r="223" spans="1:19" ht="13" x14ac:dyDescent="0.2">
      <c r="E223" s="648"/>
      <c r="F223" s="648"/>
    </row>
    <row r="224" spans="1:19" ht="13" x14ac:dyDescent="0.2">
      <c r="E224" s="648"/>
      <c r="F224" s="648"/>
    </row>
    <row r="225" spans="5:6" ht="13" x14ac:dyDescent="0.2">
      <c r="E225" s="648"/>
      <c r="F225" s="648"/>
    </row>
    <row r="226" spans="5:6" ht="13" x14ac:dyDescent="0.2">
      <c r="E226" s="648"/>
      <c r="F226" s="648"/>
    </row>
    <row r="227" spans="5:6" ht="13" x14ac:dyDescent="0.2">
      <c r="E227" s="648"/>
      <c r="F227" s="648"/>
    </row>
    <row r="228" spans="5:6" ht="13" x14ac:dyDescent="0.2">
      <c r="E228" s="648"/>
      <c r="F228" s="648"/>
    </row>
    <row r="229" spans="5:6" ht="13" x14ac:dyDescent="0.2">
      <c r="E229" s="648"/>
      <c r="F229" s="648"/>
    </row>
    <row r="230" spans="5:6" ht="13" x14ac:dyDescent="0.2">
      <c r="E230" s="648"/>
      <c r="F230" s="648"/>
    </row>
    <row r="231" spans="5:6" ht="13" x14ac:dyDescent="0.2">
      <c r="E231" s="648"/>
      <c r="F231" s="648"/>
    </row>
    <row r="232" spans="5:6" ht="13" x14ac:dyDescent="0.2">
      <c r="E232" s="648"/>
      <c r="F232" s="648"/>
    </row>
    <row r="233" spans="5:6" ht="13" x14ac:dyDescent="0.2">
      <c r="E233" s="648"/>
      <c r="F233" s="648"/>
    </row>
    <row r="234" spans="5:6" ht="13" x14ac:dyDescent="0.2">
      <c r="E234" s="648"/>
      <c r="F234" s="648"/>
    </row>
    <row r="235" spans="5:6" ht="13" x14ac:dyDescent="0.2">
      <c r="E235" s="648"/>
      <c r="F235" s="648"/>
    </row>
    <row r="236" spans="5:6" ht="13" x14ac:dyDescent="0.2">
      <c r="E236" s="648"/>
      <c r="F236" s="648"/>
    </row>
    <row r="237" spans="5:6" ht="13" x14ac:dyDescent="0.2">
      <c r="E237" s="648"/>
      <c r="F237" s="648"/>
    </row>
    <row r="238" spans="5:6" ht="13" x14ac:dyDescent="0.2">
      <c r="E238" s="648"/>
      <c r="F238" s="648"/>
    </row>
    <row r="239" spans="5:6" ht="13" x14ac:dyDescent="0.2">
      <c r="E239" s="648"/>
      <c r="F239" s="648"/>
    </row>
    <row r="240" spans="5:6" ht="13" x14ac:dyDescent="0.2">
      <c r="E240" s="648"/>
      <c r="F240" s="648"/>
    </row>
    <row r="241" spans="5:6" ht="13" x14ac:dyDescent="0.2">
      <c r="E241" s="648"/>
      <c r="F241" s="648"/>
    </row>
    <row r="242" spans="5:6" ht="13" x14ac:dyDescent="0.2">
      <c r="E242" s="648"/>
      <c r="F242" s="648"/>
    </row>
    <row r="243" spans="5:6" ht="13" x14ac:dyDescent="0.2">
      <c r="E243" s="648"/>
      <c r="F243" s="648"/>
    </row>
    <row r="244" spans="5:6" ht="13" x14ac:dyDescent="0.2">
      <c r="E244" s="648"/>
      <c r="F244" s="648"/>
    </row>
    <row r="245" spans="5:6" ht="13" x14ac:dyDescent="0.2">
      <c r="E245" s="648"/>
      <c r="F245" s="648"/>
    </row>
    <row r="246" spans="5:6" ht="13" x14ac:dyDescent="0.2">
      <c r="E246" s="648"/>
      <c r="F246" s="648"/>
    </row>
    <row r="247" spans="5:6" ht="13" x14ac:dyDescent="0.2">
      <c r="E247" s="648"/>
      <c r="F247" s="648"/>
    </row>
    <row r="248" spans="5:6" ht="13" x14ac:dyDescent="0.2">
      <c r="E248" s="648"/>
      <c r="F248" s="648"/>
    </row>
    <row r="249" spans="5:6" ht="13" x14ac:dyDescent="0.2">
      <c r="E249" s="648"/>
      <c r="F249" s="648"/>
    </row>
    <row r="250" spans="5:6" ht="13" x14ac:dyDescent="0.2">
      <c r="E250" s="648"/>
      <c r="F250" s="648"/>
    </row>
    <row r="251" spans="5:6" ht="13" x14ac:dyDescent="0.2">
      <c r="E251" s="648"/>
      <c r="F251" s="648"/>
    </row>
  </sheetData>
  <mergeCells count="1">
    <mergeCell ref="F5:L5"/>
  </mergeCells>
  <pageMargins left="0.7" right="0.7" top="0.75" bottom="0.75" header="0.3" footer="0.3"/>
  <pageSetup paperSize="8" scale="32"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Werkbladen</vt:lpstr>
      </vt:variant>
      <vt:variant>
        <vt:i4>18</vt:i4>
      </vt:variant>
    </vt:vector>
  </HeadingPairs>
  <TitlesOfParts>
    <vt:vector size="18" baseType="lpstr">
      <vt:lpstr>LOG</vt:lpstr>
      <vt:lpstr>Landelijk spoor NS</vt:lpstr>
      <vt:lpstr>LTK</vt:lpstr>
      <vt:lpstr>Z-BW</vt:lpstr>
      <vt:lpstr>Z-BO</vt:lpstr>
      <vt:lpstr>ZZ-LB</vt:lpstr>
      <vt:lpstr>O-VD</vt:lpstr>
      <vt:lpstr>O-GLD</vt:lpstr>
      <vt:lpstr>W-ZHN</vt:lpstr>
      <vt:lpstr>N-WAD</vt:lpstr>
      <vt:lpstr>N-NF</vt:lpstr>
      <vt:lpstr>N-NN</vt:lpstr>
      <vt:lpstr>N-LS</vt:lpstr>
      <vt:lpstr>Tarieftabel N-NN</vt:lpstr>
      <vt:lpstr>Tarieftabel O-VD</vt:lpstr>
      <vt:lpstr>Tarieftabel O-ArnWin</vt:lpstr>
      <vt:lpstr>Tarieftabel O-GT</vt:lpstr>
      <vt:lpstr>Tarieftabel ZZ-LR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Garmann</dc:creator>
  <cp:lastModifiedBy>Mark Garmann</cp:lastModifiedBy>
  <dcterms:created xsi:type="dcterms:W3CDTF">2021-10-27T11:29:27Z</dcterms:created>
  <dcterms:modified xsi:type="dcterms:W3CDTF">2021-12-09T16:21:14Z</dcterms:modified>
</cp:coreProperties>
</file>