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threadedComments/threadedComment1.xml" ContentType="application/vnd.ms-excel.threaded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drawings/drawing2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updateLinks="always" defaultThemeVersion="166925"/>
  <mc:AlternateContent xmlns:mc="http://schemas.openxmlformats.org/markup-compatibility/2006">
    <mc:Choice Requires="x15">
      <x15ac:absPath xmlns:x15ac="http://schemas.microsoft.com/office/spreadsheetml/2010/11/ac" url="https://arrivagroup.sharepoint.com/teams/O365GRP-KernteamOVpayArriva/Shared Documents/General/A. Producten &amp; Proposities/Tarief aanvraag/Tariefaanvraag 2025/Oost/"/>
    </mc:Choice>
  </mc:AlternateContent>
  <xr:revisionPtr revIDLastSave="613" documentId="13_ncr:1_{B23641A5-341E-416E-800B-1B56F71C8B4F}" xr6:coauthVersionLast="47" xr6:coauthVersionMax="47" xr10:uidLastSave="{4D7D6FCF-23FB-49E6-A30E-5AC08B263BA5}"/>
  <bookViews>
    <workbookView xWindow="28680" yWindow="-120" windowWidth="29040" windowHeight="17640" firstSheet="6" activeTab="8" xr2:uid="{9D4A35B0-D877-8349-BCDC-C5086B5D7F1F}"/>
  </bookViews>
  <sheets>
    <sheet name="Aanbevolen Inhoud" sheetId="53" r:id="rId1"/>
    <sheet name="LOG" sheetId="5" r:id="rId2"/>
    <sheet name="01 Vastrechten" sheetId="66" r:id="rId3"/>
    <sheet name="Arriva Flow" sheetId="51" r:id="rId4"/>
    <sheet name="Landelijk spoor NS" sheetId="21" r:id="rId5"/>
    <sheet name="LTK" sheetId="6" r:id="rId6"/>
    <sheet name="Sales producten" sheetId="52" r:id="rId7"/>
    <sheet name="O-VD" sheetId="74" r:id="rId8"/>
    <sheet name="O-TWZHO" sheetId="75" r:id="rId9"/>
    <sheet name="O-GLD" sheetId="76" r:id="rId10"/>
    <sheet name="Tarieftabel O-TWZHO" sheetId="77" r:id="rId11"/>
    <sheet name="Tarieftabel O-VD" sheetId="27" r:id="rId12"/>
    <sheet name="Tarieftabel O-GT" sheetId="28" r:id="rId13"/>
    <sheet name="Tarieftabel O-ArnWin" sheetId="29" r:id="rId14"/>
  </sheets>
  <externalReferences>
    <externalReference r:id="rId15"/>
    <externalReference r:id="rId16"/>
  </externalReferences>
  <definedNames>
    <definedName name="_xlnm._FilterDatabase" localSheetId="4" hidden="1">'Landelijk spoor NS'!$B$3:$T$123</definedName>
    <definedName name="_xlnm.Print_Titles" localSheetId="9">'O-GLD'!$6:$7</definedName>
    <definedName name="BESTAND" localSheetId="2">'[1]Opbr N-1'!#REF!</definedName>
    <definedName name="BESTAND">'[1]Opbr N-1'!#REF!</definedName>
    <definedName name="d" localSheetId="2">'[1]Opbr N-1'!#REF!</definedName>
    <definedName name="d">'[1]Opbr N-1'!#REF!</definedName>
    <definedName name="EURO" localSheetId="2">'[1]Opbr N-1'!#REF!</definedName>
    <definedName name="EURO">'[1]Opbr N-1'!#REF!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55" i="76" l="1"/>
  <c r="N5" i="74"/>
  <c r="L6" i="74"/>
  <c r="N6" i="74" s="1"/>
  <c r="L5" i="74"/>
  <c r="M121" i="76" l="1"/>
  <c r="M122" i="76"/>
  <c r="M123" i="76"/>
  <c r="M124" i="76"/>
  <c r="M125" i="76"/>
  <c r="M126" i="76"/>
  <c r="M127" i="76"/>
  <c r="M128" i="76"/>
  <c r="M129" i="76"/>
  <c r="M130" i="76"/>
  <c r="M131" i="76"/>
  <c r="M132" i="76"/>
  <c r="M133" i="76"/>
  <c r="M134" i="76"/>
  <c r="M135" i="76"/>
  <c r="M136" i="76"/>
  <c r="M137" i="76"/>
  <c r="M138" i="76"/>
  <c r="M139" i="76"/>
  <c r="M140" i="76"/>
  <c r="M141" i="76"/>
  <c r="M142" i="76"/>
  <c r="M143" i="76"/>
  <c r="M144" i="76"/>
  <c r="M145" i="76"/>
  <c r="M146" i="76"/>
  <c r="M121" i="75" l="1"/>
  <c r="M122" i="75"/>
  <c r="M31" i="75"/>
  <c r="M23" i="75"/>
  <c r="M24" i="75"/>
  <c r="M25" i="75"/>
  <c r="M26" i="75"/>
  <c r="M27" i="75"/>
  <c r="M28" i="75"/>
  <c r="M29" i="75"/>
  <c r="M30" i="75"/>
  <c r="M22" i="75"/>
  <c r="M9" i="75"/>
  <c r="O9" i="75" s="1"/>
  <c r="M12" i="75"/>
  <c r="O12" i="75" s="1"/>
  <c r="M8" i="75"/>
  <c r="M11" i="75" s="1"/>
  <c r="M75" i="76"/>
  <c r="M56" i="76" s="1"/>
  <c r="M76" i="76"/>
  <c r="M57" i="76" s="1"/>
  <c r="M77" i="76"/>
  <c r="M58" i="76" s="1"/>
  <c r="M78" i="76"/>
  <c r="M59" i="76" s="1"/>
  <c r="M79" i="76"/>
  <c r="M60" i="76" s="1"/>
  <c r="M80" i="76"/>
  <c r="M61" i="76" s="1"/>
  <c r="M81" i="76"/>
  <c r="M62" i="76" s="1"/>
  <c r="M82" i="76"/>
  <c r="M63" i="76" s="1"/>
  <c r="M83" i="76"/>
  <c r="M64" i="76" s="1"/>
  <c r="M74" i="76"/>
  <c r="M28" i="76"/>
  <c r="M29" i="76"/>
  <c r="M30" i="76"/>
  <c r="M31" i="76"/>
  <c r="M32" i="76"/>
  <c r="M33" i="76"/>
  <c r="M34" i="76"/>
  <c r="M35" i="76"/>
  <c r="M36" i="76"/>
  <c r="M27" i="76"/>
  <c r="M13" i="76"/>
  <c r="O13" i="76" s="1"/>
  <c r="M14" i="76"/>
  <c r="O14" i="76" s="1"/>
  <c r="M12" i="76"/>
  <c r="O12" i="76" s="1"/>
  <c r="M10" i="76"/>
  <c r="O10" i="76" s="1"/>
  <c r="M11" i="76"/>
  <c r="O11" i="76" s="1"/>
  <c r="M15" i="76"/>
  <c r="M16" i="76"/>
  <c r="O16" i="76" s="1"/>
  <c r="M17" i="76"/>
  <c r="O17" i="76" s="1"/>
  <c r="M9" i="76"/>
  <c r="K146" i="76"/>
  <c r="K145" i="76"/>
  <c r="K144" i="76"/>
  <c r="K143" i="76"/>
  <c r="K142" i="76"/>
  <c r="K141" i="76"/>
  <c r="K140" i="76"/>
  <c r="K139" i="76"/>
  <c r="K138" i="76"/>
  <c r="K137" i="76"/>
  <c r="K136" i="76"/>
  <c r="K135" i="76"/>
  <c r="K134" i="76"/>
  <c r="K133" i="76"/>
  <c r="K132" i="76"/>
  <c r="K131" i="76"/>
  <c r="K130" i="76"/>
  <c r="K129" i="76"/>
  <c r="K128" i="76"/>
  <c r="K127" i="76"/>
  <c r="K126" i="76"/>
  <c r="K125" i="76"/>
  <c r="K124" i="76"/>
  <c r="K123" i="76"/>
  <c r="K122" i="76"/>
  <c r="K121" i="76"/>
  <c r="J117" i="76"/>
  <c r="J116" i="76"/>
  <c r="K149" i="75"/>
  <c r="K148" i="75"/>
  <c r="K147" i="75"/>
  <c r="K146" i="75"/>
  <c r="K145" i="75"/>
  <c r="K144" i="75"/>
  <c r="K143" i="75"/>
  <c r="K142" i="75"/>
  <c r="K141" i="75"/>
  <c r="K140" i="75"/>
  <c r="K139" i="75"/>
  <c r="K138" i="75"/>
  <c r="K137" i="75"/>
  <c r="K136" i="75"/>
  <c r="K135" i="75"/>
  <c r="K134" i="75"/>
  <c r="K133" i="75"/>
  <c r="K132" i="75"/>
  <c r="K131" i="75"/>
  <c r="K130" i="75"/>
  <c r="K129" i="75"/>
  <c r="K128" i="75"/>
  <c r="K127" i="75"/>
  <c r="K126" i="75"/>
  <c r="K125" i="75"/>
  <c r="K124" i="75"/>
  <c r="J118" i="75"/>
  <c r="J117" i="75"/>
  <c r="K16" i="74"/>
  <c r="K15" i="74"/>
  <c r="K14" i="74"/>
  <c r="K13" i="74"/>
  <c r="K12" i="74"/>
  <c r="K11" i="74"/>
  <c r="K10" i="74"/>
  <c r="K9" i="74"/>
  <c r="J7" i="74"/>
  <c r="K7" i="74" s="1"/>
  <c r="K6" i="74"/>
  <c r="K5" i="74"/>
  <c r="O8" i="75" l="1"/>
  <c r="O11" i="75" s="1"/>
  <c r="K149" i="66" l="1"/>
  <c r="J148" i="66"/>
  <c r="K148" i="66" s="1"/>
  <c r="J147" i="66"/>
  <c r="K147" i="66" s="1"/>
  <c r="K144" i="66"/>
  <c r="K143" i="66"/>
  <c r="K142" i="66"/>
  <c r="K138" i="66"/>
  <c r="J137" i="66"/>
  <c r="K137" i="66" s="1"/>
  <c r="J136" i="66"/>
  <c r="K136" i="66" s="1"/>
  <c r="K120" i="66"/>
  <c r="K119" i="66"/>
  <c r="K118" i="66"/>
  <c r="K111" i="66"/>
  <c r="J111" i="66"/>
  <c r="K110" i="66"/>
  <c r="K109" i="66"/>
  <c r="K108" i="66"/>
  <c r="K107" i="66"/>
  <c r="K106" i="66"/>
  <c r="J106" i="66"/>
  <c r="J157" i="66" s="1"/>
  <c r="K105" i="66"/>
  <c r="J105" i="66"/>
  <c r="K102" i="66"/>
  <c r="J102" i="66"/>
  <c r="J155" i="66" s="1"/>
  <c r="K155" i="66" s="1"/>
  <c r="K101" i="66"/>
  <c r="J101" i="66"/>
  <c r="J103" i="66" s="1"/>
  <c r="K95" i="66"/>
  <c r="J90" i="66"/>
  <c r="K90" i="66" s="1"/>
  <c r="J89" i="66"/>
  <c r="K89" i="66" s="1"/>
  <c r="J88" i="66"/>
  <c r="K88" i="66" s="1"/>
  <c r="K87" i="66"/>
  <c r="K86" i="66"/>
  <c r="J86" i="66"/>
  <c r="K85" i="66"/>
  <c r="J85" i="66"/>
  <c r="K84" i="66"/>
  <c r="J84" i="66"/>
  <c r="K83" i="66"/>
  <c r="J83" i="66"/>
  <c r="K82" i="66"/>
  <c r="J82" i="66"/>
  <c r="K81" i="66"/>
  <c r="J81" i="66"/>
  <c r="K80" i="66"/>
  <c r="J80" i="66"/>
  <c r="K79" i="66"/>
  <c r="J79" i="66"/>
  <c r="K78" i="66"/>
  <c r="J78" i="66"/>
  <c r="K77" i="66"/>
  <c r="J77" i="66"/>
  <c r="K76" i="66"/>
  <c r="J75" i="66"/>
  <c r="K75" i="66" s="1"/>
  <c r="J74" i="66"/>
  <c r="K74" i="66" s="1"/>
  <c r="J73" i="66"/>
  <c r="K73" i="66" s="1"/>
  <c r="J72" i="66"/>
  <c r="K72" i="66" s="1"/>
  <c r="J71" i="66"/>
  <c r="K71" i="66" s="1"/>
  <c r="K70" i="66"/>
  <c r="K69" i="66"/>
  <c r="J96" i="66" s="1"/>
  <c r="K96" i="66" s="1"/>
  <c r="J69" i="66"/>
  <c r="K68" i="66"/>
  <c r="J67" i="66"/>
  <c r="J146" i="66" s="1"/>
  <c r="K146" i="66" s="1"/>
  <c r="J66" i="66"/>
  <c r="J145" i="66" s="1"/>
  <c r="K145" i="66" s="1"/>
  <c r="K59" i="66"/>
  <c r="K58" i="66"/>
  <c r="J58" i="66"/>
  <c r="K57" i="66"/>
  <c r="J57" i="66"/>
  <c r="K56" i="66"/>
  <c r="J56" i="66"/>
  <c r="K55" i="66"/>
  <c r="J55" i="66"/>
  <c r="K54" i="66"/>
  <c r="J54" i="66"/>
  <c r="K53" i="66"/>
  <c r="J53" i="66"/>
  <c r="K52" i="66"/>
  <c r="J52" i="66"/>
  <c r="K51" i="66"/>
  <c r="J51" i="66"/>
  <c r="K50" i="66"/>
  <c r="J50" i="66"/>
  <c r="J45" i="66"/>
  <c r="J46" i="66" s="1"/>
  <c r="K46" i="66" s="1"/>
  <c r="K44" i="66"/>
  <c r="J44" i="66"/>
  <c r="J43" i="66"/>
  <c r="K43" i="66" s="1"/>
  <c r="J42" i="66"/>
  <c r="K42" i="66" s="1"/>
  <c r="J41" i="66"/>
  <c r="K41" i="66" s="1"/>
  <c r="J40" i="66"/>
  <c r="K40" i="66" s="1"/>
  <c r="J39" i="66"/>
  <c r="K39" i="66" s="1"/>
  <c r="J38" i="66"/>
  <c r="J135" i="66" s="1"/>
  <c r="K135" i="66" s="1"/>
  <c r="J37" i="66"/>
  <c r="K37" i="66" s="1"/>
  <c r="J36" i="66"/>
  <c r="K36" i="66" s="1"/>
  <c r="J35" i="66"/>
  <c r="K35" i="66" s="1"/>
  <c r="J34" i="66"/>
  <c r="K34" i="66" s="1"/>
  <c r="J33" i="66"/>
  <c r="K33" i="66" s="1"/>
  <c r="K32" i="66"/>
  <c r="K31" i="66"/>
  <c r="J29" i="66"/>
  <c r="K29" i="66" s="1"/>
  <c r="J28" i="66"/>
  <c r="K28" i="66" s="1"/>
  <c r="J27" i="66"/>
  <c r="K27" i="66" s="1"/>
  <c r="J25" i="66"/>
  <c r="K25" i="66" s="1"/>
  <c r="J23" i="66"/>
  <c r="K23" i="66" s="1"/>
  <c r="J21" i="66"/>
  <c r="K21" i="66" s="1"/>
  <c r="K20" i="66"/>
  <c r="K18" i="66"/>
  <c r="J18" i="66"/>
  <c r="K17" i="66"/>
  <c r="J17" i="66"/>
  <c r="K14" i="66"/>
  <c r="J14" i="66"/>
  <c r="K13" i="66"/>
  <c r="J13" i="66"/>
  <c r="B6" i="66"/>
  <c r="J30" i="66" s="1"/>
  <c r="K30" i="66" s="1"/>
  <c r="B5" i="66"/>
  <c r="J49" i="66" s="1"/>
  <c r="K49" i="66" s="1"/>
  <c r="B4" i="66"/>
  <c r="B3" i="66"/>
  <c r="K45" i="66" l="1"/>
  <c r="K103" i="66"/>
  <c r="J156" i="66"/>
  <c r="K156" i="66" s="1"/>
  <c r="K157" i="66"/>
  <c r="J158" i="66"/>
  <c r="K158" i="66" s="1"/>
  <c r="J47" i="66"/>
  <c r="K47" i="66" s="1"/>
  <c r="J48" i="66"/>
  <c r="K48" i="66" s="1"/>
  <c r="K66" i="66"/>
  <c r="K67" i="66"/>
  <c r="J104" i="66"/>
  <c r="K104" i="66" s="1"/>
  <c r="J112" i="66"/>
  <c r="K112" i="66" s="1"/>
  <c r="J22" i="66"/>
  <c r="J24" i="66"/>
  <c r="K24" i="66" s="1"/>
  <c r="J11" i="66"/>
  <c r="K11" i="66" s="1"/>
  <c r="J12" i="66"/>
  <c r="K12" i="66" s="1"/>
  <c r="J15" i="66"/>
  <c r="K15" i="66" s="1"/>
  <c r="J16" i="66"/>
  <c r="K16" i="66" s="1"/>
  <c r="J19" i="66"/>
  <c r="K19" i="66" s="1"/>
  <c r="K38" i="66"/>
  <c r="K22" i="66" l="1"/>
  <c r="J26" i="66"/>
  <c r="K26" i="66" s="1"/>
  <c r="K46" i="6" l="1"/>
  <c r="K45" i="6"/>
  <c r="K44" i="6"/>
  <c r="K43" i="6"/>
  <c r="K42" i="6"/>
  <c r="K41" i="6"/>
  <c r="K40" i="6"/>
  <c r="K39" i="6"/>
  <c r="K38" i="6"/>
  <c r="K37" i="6"/>
  <c r="K36" i="6"/>
  <c r="K35" i="6"/>
  <c r="K34" i="6"/>
  <c r="K32" i="6"/>
  <c r="K31" i="6"/>
  <c r="K30" i="6"/>
  <c r="K24" i="6"/>
  <c r="K23" i="6"/>
  <c r="K22" i="6"/>
  <c r="K21" i="6"/>
  <c r="K20" i="6"/>
  <c r="K15" i="6"/>
  <c r="K14" i="6"/>
  <c r="K13" i="6"/>
  <c r="K12" i="6"/>
  <c r="K11" i="6"/>
  <c r="K6" i="6"/>
  <c r="K7" i="6"/>
  <c r="K8" i="6"/>
  <c r="K9" i="6"/>
  <c r="K5" i="6"/>
  <c r="J42" i="6" l="1"/>
  <c r="J9" i="6"/>
  <c r="J8" i="6"/>
  <c r="J7" i="6"/>
  <c r="J6" i="6"/>
  <c r="H43" i="6" l="1"/>
  <c r="H45" i="6" s="1"/>
  <c r="H42" i="6"/>
  <c r="I28" i="6"/>
  <c r="I15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Gorkum van, Noortje N (NSC)</author>
    <author>Haarman, Paul P (NSC)</author>
  </authors>
  <commentList>
    <comment ref="I59" authorId="0" shapeId="0" xr:uid="{C14436A4-D922-4318-8240-86B6F0596D3E}">
      <text>
        <r>
          <rPr>
            <b/>
            <sz val="9"/>
            <color indexed="81"/>
            <rFont val="Tahoma"/>
            <family val="2"/>
          </rPr>
          <t>Gorkum van, Noortje N (NSC):</t>
        </r>
        <r>
          <rPr>
            <sz val="9"/>
            <color indexed="81"/>
            <rFont val="Tahoma"/>
            <family val="2"/>
          </rPr>
          <t xml:space="preserve">
Volgens adviesaanvraag LTK scenario 2
</t>
        </r>
      </text>
    </comment>
    <comment ref="J59" authorId="0" shapeId="0" xr:uid="{50AD3E34-0298-4394-8411-C2162AE99B97}">
      <text>
        <r>
          <rPr>
            <b/>
            <sz val="9"/>
            <color indexed="81"/>
            <rFont val="Tahoma"/>
            <family val="2"/>
          </rPr>
          <t>Gorkum van, Noortje N (NSC):</t>
        </r>
        <r>
          <rPr>
            <sz val="9"/>
            <color indexed="81"/>
            <rFont val="Tahoma"/>
            <family val="2"/>
          </rPr>
          <t xml:space="preserve">
Volgens adviesaanvraag LTK scenario 2
</t>
        </r>
      </text>
    </comment>
    <comment ref="I138" authorId="1" shapeId="0" xr:uid="{5CC7A0DF-263A-4A18-94F9-8846D8F25068}">
      <text>
        <r>
          <rPr>
            <b/>
            <sz val="9"/>
            <color rgb="FF000000"/>
            <rFont val="Tahoma"/>
            <family val="2"/>
          </rPr>
          <t>Haarman, Paul P (NSC):</t>
        </r>
        <r>
          <rPr>
            <sz val="9"/>
            <color rgb="FF000000"/>
            <rFont val="Tahoma"/>
            <family val="2"/>
          </rPr>
          <t xml:space="preserve">
Conform adviesaanvraag LTK</t>
        </r>
      </text>
    </comment>
    <comment ref="J138" authorId="1" shapeId="0" xr:uid="{8B5C8FB2-9D0E-4D6C-98D3-CB62E657D5B7}">
      <text>
        <r>
          <rPr>
            <b/>
            <sz val="9"/>
            <color rgb="FF000000"/>
            <rFont val="Tahoma"/>
            <family val="2"/>
          </rPr>
          <t>Haarman, Paul P (NSC):</t>
        </r>
        <r>
          <rPr>
            <sz val="9"/>
            <color rgb="FF000000"/>
            <rFont val="Tahoma"/>
            <family val="2"/>
          </rPr>
          <t xml:space="preserve">
Conform adviesaanvraag LTK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tc={EDC740A8-F122-4541-9BDE-F6790BCC2587}</author>
  </authors>
  <commentList>
    <comment ref="C17" authorId="0" shapeId="0" xr:uid="{EDC740A8-F122-4541-9BDE-F6790BCC2587}">
      <text>
        <t>[Opmerkingenthread]
U kunt deze opmerkingenthread lezen in uw versie van Excel. Eventuele wijzigingen aan de thread gaan echter verloren als het bestand wordt geopend in een nieuwere versie van Excel. Meer informatie: https://go.microsoft.com/fwlink/?linkid=870924
Opmerking:
    tarief voor de Store op €0,- wordt uitgeleverd in de store maar vooraf verekend. 
Mailwisseling Pierre, Chris Henk 08-11-2018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Vink, Remco</author>
  </authors>
  <commentList>
    <comment ref="H8" authorId="0" shapeId="0" xr:uid="{7F277883-09DA-468F-81D2-D4C146E0D0FA}">
      <text>
        <r>
          <rPr>
            <b/>
            <sz val="8"/>
            <color indexed="81"/>
            <rFont val="Tahoma"/>
            <family val="2"/>
          </rPr>
          <t>Vink, Remco:</t>
        </r>
        <r>
          <rPr>
            <sz val="8"/>
            <color indexed="81"/>
            <rFont val="Tahoma"/>
            <family val="2"/>
          </rPr>
          <t xml:space="preserve">
LTI 2,23%
</t>
        </r>
      </text>
    </comment>
    <comment ref="I8" authorId="0" shapeId="0" xr:uid="{D3B86B02-8144-4A20-95EB-BC998865BDFC}">
      <text>
        <r>
          <rPr>
            <b/>
            <sz val="8"/>
            <color indexed="81"/>
            <rFont val="Tahoma"/>
            <family val="2"/>
          </rPr>
          <t>Vink, Remco:</t>
        </r>
        <r>
          <rPr>
            <sz val="8"/>
            <color indexed="81"/>
            <rFont val="Tahoma"/>
            <family val="2"/>
          </rPr>
          <t xml:space="preserve">
THO -0,9%
</t>
        </r>
      </text>
    </comment>
    <comment ref="H9" authorId="0" shapeId="0" xr:uid="{4C7FB731-4E2B-4B2E-B24A-7C3F165E2A4F}">
      <text>
        <r>
          <rPr>
            <b/>
            <sz val="8"/>
            <color indexed="81"/>
            <rFont val="Tahoma"/>
            <family val="2"/>
          </rPr>
          <t>Vink, Remco:</t>
        </r>
        <r>
          <rPr>
            <sz val="8"/>
            <color indexed="81"/>
            <rFont val="Tahoma"/>
            <family val="2"/>
          </rPr>
          <t xml:space="preserve">
LTI 2,23%</t>
        </r>
      </text>
    </comment>
    <comment ref="I9" authorId="0" shapeId="0" xr:uid="{74220ED7-643D-46B8-B8E6-AFCF7911605D}">
      <text>
        <r>
          <rPr>
            <b/>
            <sz val="8"/>
            <color indexed="81"/>
            <rFont val="Tahoma"/>
            <family val="2"/>
          </rPr>
          <t>Vink, Remco:</t>
        </r>
        <r>
          <rPr>
            <sz val="8"/>
            <color indexed="81"/>
            <rFont val="Tahoma"/>
            <family val="2"/>
          </rPr>
          <t xml:space="preserve">
THO -0,8%
</t>
        </r>
      </text>
    </comment>
    <comment ref="P44" authorId="0" shapeId="0" xr:uid="{EE6B589E-52E3-48CE-8924-2E20667C940F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alleen spoorlijn ZHO</t>
        </r>
      </text>
    </comment>
    <comment ref="P45" authorId="0" shapeId="0" xr:uid="{AD6DE511-ECB2-4C0C-9486-7B1E1ABF8BAF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alleen spoorlijn ZHO</t>
        </r>
      </text>
    </comment>
    <comment ref="P46" authorId="0" shapeId="0" xr:uid="{D0BB394B-8051-4CC3-822E-139D23412893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alleen spoorlijn ZHO</t>
        </r>
      </text>
    </comment>
    <comment ref="P47" authorId="0" shapeId="0" xr:uid="{7A886B44-A0FE-46AD-A01D-578B21D870DF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alleen spoorlijn ZHO</t>
        </r>
      </text>
    </comment>
    <comment ref="P49" authorId="0" shapeId="0" xr:uid="{8393184F-0581-4F74-AD11-12F0EA2B3656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Alleen geldig op buslijnen 53, 73 en 74</t>
        </r>
      </text>
    </comment>
    <comment ref="P50" authorId="0" shapeId="0" xr:uid="{8E6FA529-0E8E-4D48-9961-1AA8F066E8D1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Alleen geldig op buslijnen 53, 73 en 74</t>
        </r>
      </text>
    </comment>
    <comment ref="P51" authorId="0" shapeId="0" xr:uid="{D37FAEA9-E4D3-4D94-94D3-870A05EF2C5B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Alleen geldig op buslijnen 53, 73 en 74</t>
        </r>
      </text>
    </comment>
    <comment ref="P52" authorId="0" shapeId="0" xr:uid="{640A3CA0-5DE8-4DE1-8618-C8A47C5FFB63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Alleen geldig op buslijnen 53, 73 en 74</t>
        </r>
      </text>
    </comment>
    <comment ref="P53" authorId="0" shapeId="0" xr:uid="{D298F34B-BF06-4E74-A849-693A4A5865B1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Alleen geldig op buslijnen 53, 73 en 74</t>
        </r>
      </text>
    </comment>
    <comment ref="P54" authorId="0" shapeId="0" xr:uid="{3A5572A0-F521-40D8-8FF5-663F68F88923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Alleen geldig op buslijnen 53, 73 en 74</t>
        </r>
      </text>
    </comment>
    <comment ref="P55" authorId="0" shapeId="0" xr:uid="{2C44CA91-7171-464B-96AE-511372AFDAC9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Alleen geldig op buslijnen 53, 73 en 74</t>
        </r>
      </text>
    </comment>
    <comment ref="P56" authorId="0" shapeId="0" xr:uid="{18A77900-7B8A-469E-A6A6-D1CBE8B3F7D8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Alleen geldig op buslijnen 53, 73 en 74</t>
        </r>
      </text>
    </comment>
    <comment ref="P57" authorId="0" shapeId="0" xr:uid="{DE9C3F89-F9E5-4937-A8D3-038BF9E5EFF8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Alleen geldig op buslijnen 53, 73 en 74</t>
        </r>
      </text>
    </comment>
    <comment ref="P58" authorId="0" shapeId="0" xr:uid="{49445515-4E78-47E5-B56E-12A141097B6B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Alleen geldig op buslijnen 53, 73 en 74</t>
        </r>
      </text>
    </comment>
    <comment ref="P68" authorId="0" shapeId="0" xr:uid="{883D3608-791B-42BC-8EDB-CCCF80D02D65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Alleen geldig op buslijnen 53, 73 en 74</t>
        </r>
      </text>
    </comment>
    <comment ref="P69" authorId="0" shapeId="0" xr:uid="{C9F54D45-B4B1-4DD3-BB61-A563A15C041C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Alleen geldig op buslijnen 53, 73 en 74</t>
        </r>
      </text>
    </comment>
    <comment ref="P70" authorId="0" shapeId="0" xr:uid="{A162CAE9-C0D0-45A5-A0A7-C0A8FCBC13A6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Alleen geldig op buslijnen 53, 73 en 74</t>
        </r>
      </text>
    </comment>
    <comment ref="P71" authorId="0" shapeId="0" xr:uid="{EAC96C22-6C9F-40E7-9745-E00DA982DD19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Alleen geldig op buslijnen 53, 73 en 74</t>
        </r>
      </text>
    </comment>
    <comment ref="P72" authorId="0" shapeId="0" xr:uid="{74DF2211-9154-48A7-9AF7-7728EDD977A9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Alleen geldig op buslijnen 53, 73 en 74</t>
        </r>
      </text>
    </comment>
    <comment ref="P73" authorId="0" shapeId="0" xr:uid="{75236112-1E8F-4377-B073-91029A4D7DDA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Alleen geldig op buslijnen 53, 73 en 74</t>
        </r>
      </text>
    </comment>
    <comment ref="P74" authorId="0" shapeId="0" xr:uid="{CD2A5CF0-82E1-43D9-BF22-247E9F6A37F4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Alleen geldig op buslijnen 53, 73 en 74</t>
        </r>
      </text>
    </comment>
    <comment ref="P75" authorId="0" shapeId="0" xr:uid="{88C265E8-D95D-4016-9878-2244D51A2B67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Alleen geldig op buslijnen 53, 73 en 74</t>
        </r>
      </text>
    </comment>
    <comment ref="P76" authorId="0" shapeId="0" xr:uid="{36464B75-E80F-4D12-BC7F-290EE67A298D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Alleen geldig op buslijnen 53, 73 en 74</t>
        </r>
      </text>
    </comment>
    <comment ref="P77" authorId="0" shapeId="0" xr:uid="{DABB1E8F-5F81-44E2-89F0-EE5C0FFB9E7E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Alleen geldig op buslijnen 53, 73 en 74</t>
        </r>
      </text>
    </comment>
    <comment ref="P103" authorId="0" shapeId="0" xr:uid="{81795CBA-B895-42A5-BCF1-44AF1168B789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uitsluitend op de spoorlijn ZHO</t>
        </r>
      </text>
    </comment>
    <comment ref="P104" authorId="0" shapeId="0" xr:uid="{C13C53ED-3D21-4C08-A192-E307FED273ED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uitsluitend op de spoorlijn ZHO</t>
        </r>
      </text>
    </comment>
    <comment ref="P105" authorId="0" shapeId="0" xr:uid="{F1F5E8A7-FD93-49C7-A527-0B18629844B6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uitsluitend op de spoorlijn ZHO</t>
        </r>
      </text>
    </comment>
    <comment ref="P106" authorId="0" shapeId="0" xr:uid="{884CDCC9-BBA8-4B8B-80FE-46A67BA9497C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uitsluitend op de spoorlijn ZHO</t>
        </r>
      </text>
    </comment>
    <comment ref="P140" authorId="0" shapeId="0" xr:uid="{E5159E80-1EE9-429D-9A8B-8BF5EBE91C17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acceptatie op alle buslijnen van Twente</t>
        </r>
      </text>
    </comment>
    <comment ref="P141" authorId="0" shapeId="0" xr:uid="{C04EA88E-42E0-456B-A27F-AB6EEB33F109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acceptatie op alle buslijnen van Twente</t>
        </r>
      </text>
    </comment>
    <comment ref="P142" authorId="0" shapeId="0" xr:uid="{7843CEC8-0A1B-4791-904F-7769AFD1E0FF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acceptatie op alle buslijnen van Twente</t>
        </r>
      </text>
    </comment>
    <comment ref="P143" authorId="0" shapeId="0" xr:uid="{733D7F8C-C290-4D7F-9CF1-B7C1D7E962F3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acceptatie op alle buslijnen van Twente</t>
        </r>
      </text>
    </comment>
    <comment ref="P144" authorId="0" shapeId="0" xr:uid="{38C8D907-3019-42B4-9A15-ADE22EA70E9A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acceptatie op alle buslijnen van Twente</t>
        </r>
      </text>
    </comment>
    <comment ref="P145" authorId="0" shapeId="0" xr:uid="{85DC49C9-D5F8-4CE0-8CA6-ECB3C3BA542F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acceptatie op alle buslijnen van Twente PLUS de spoorlijn ZHO</t>
        </r>
      </text>
    </comment>
    <comment ref="P146" authorId="0" shapeId="0" xr:uid="{1F893C7F-5D27-42E2-A403-FC5274F42C3F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acceptatie op alle buslijnen van Twente PLUS de spoorlijn ZHO</t>
        </r>
      </text>
    </comment>
    <comment ref="P147" authorId="0" shapeId="0" xr:uid="{96D9113E-02DB-498E-9B46-BD6ADABBF749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acceptatie op alle buslijnen van Twente PLUS de spoorlijn ZHO</t>
        </r>
      </text>
    </comment>
    <comment ref="P148" authorId="0" shapeId="0" xr:uid="{E2CBB386-6934-47F8-9621-2D6C844DE7DB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acceptatie op alle buslijnen van Twente PLUS de spoorlijn ZHO</t>
        </r>
      </text>
    </comment>
    <comment ref="P149" authorId="0" shapeId="0" xr:uid="{C74D74F5-D0AB-4E52-878F-FCE584CCC1EF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acceptatie op alle buslijnen van Twente PLUS de spoorlijn ZHO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Vink, Remco</author>
  </authors>
  <commentList>
    <comment ref="H9" authorId="0" shapeId="0" xr:uid="{AF2531D1-BDF3-4F22-84A7-2D9DECBB78C7}">
      <text>
        <r>
          <rPr>
            <b/>
            <sz val="8"/>
            <color indexed="81"/>
            <rFont val="Tahoma"/>
            <family val="2"/>
          </rPr>
          <t>Vink, Remco:</t>
        </r>
        <r>
          <rPr>
            <sz val="8"/>
            <color indexed="81"/>
            <rFont val="Tahoma"/>
            <family val="2"/>
          </rPr>
          <t xml:space="preserve">
LTI 2,23%
</t>
        </r>
      </text>
    </comment>
    <comment ref="I9" authorId="0" shapeId="0" xr:uid="{EBA620F2-DB34-48F1-84CB-F465F38A3ADE}">
      <text>
        <r>
          <rPr>
            <b/>
            <sz val="8"/>
            <color indexed="81"/>
            <rFont val="Tahoma"/>
            <family val="2"/>
          </rPr>
          <t>Vink, Remco:</t>
        </r>
        <r>
          <rPr>
            <sz val="8"/>
            <color indexed="81"/>
            <rFont val="Tahoma"/>
            <family val="2"/>
          </rPr>
          <t xml:space="preserve">
THO -0,9%
</t>
        </r>
      </text>
    </comment>
    <comment ref="H10" authorId="0" shapeId="0" xr:uid="{0CFA10DB-A6DE-4A2F-8177-DD9354D77406}">
      <text>
        <r>
          <rPr>
            <b/>
            <sz val="8"/>
            <color indexed="81"/>
            <rFont val="Tahoma"/>
            <family val="2"/>
          </rPr>
          <t>Vink, Remco:</t>
        </r>
        <r>
          <rPr>
            <sz val="8"/>
            <color indexed="81"/>
            <rFont val="Tahoma"/>
            <family val="2"/>
          </rPr>
          <t xml:space="preserve">
LTI 2,23%</t>
        </r>
      </text>
    </comment>
    <comment ref="I10" authorId="0" shapeId="0" xr:uid="{8EA9D644-39B4-4E89-8CA3-21FDA25CAE0E}">
      <text>
        <r>
          <rPr>
            <b/>
            <sz val="8"/>
            <color indexed="81"/>
            <rFont val="Tahoma"/>
            <family val="2"/>
          </rPr>
          <t>Vink, Remco:</t>
        </r>
        <r>
          <rPr>
            <sz val="8"/>
            <color indexed="81"/>
            <rFont val="Tahoma"/>
            <family val="2"/>
          </rPr>
          <t xml:space="preserve">
THO -0,8%
</t>
        </r>
      </text>
    </comment>
    <comment ref="P50" authorId="0" shapeId="0" xr:uid="{F8C35792-3EEA-408E-8B26-087D8EE508E9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alleen spoorlijn ZHO</t>
        </r>
      </text>
    </comment>
    <comment ref="P51" authorId="0" shapeId="0" xr:uid="{A29BE992-5056-4833-8231-391A995C835B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alleen spoorlijn ZHO</t>
        </r>
      </text>
    </comment>
    <comment ref="P52" authorId="0" shapeId="0" xr:uid="{8B8EB158-6DF9-4A0A-A34C-3BB38E3BD3D2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alleen spoorlijn ZHO</t>
        </r>
      </text>
    </comment>
    <comment ref="P53" authorId="0" shapeId="0" xr:uid="{75C5A191-5CA9-4D31-88F7-1A4ACED3C8AF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alleen spoorlijn ZHO</t>
        </r>
      </text>
    </comment>
    <comment ref="P104" authorId="0" shapeId="0" xr:uid="{5C1CD829-B3F2-4984-8AF7-248833D8B0B3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uitsluitend op de spoorlijn ZHO</t>
        </r>
      </text>
    </comment>
    <comment ref="P105" authorId="0" shapeId="0" xr:uid="{2CCBB227-0333-44E7-8CF2-CBA962B0836C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uitsluitend op de spoorlijn ZHO</t>
        </r>
      </text>
    </comment>
    <comment ref="P106" authorId="0" shapeId="0" xr:uid="{863E62E7-8507-4C3B-8CB6-9883F1F75E10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uitsluitend op de spoorlijn ZHO</t>
        </r>
      </text>
    </comment>
    <comment ref="P107" authorId="0" shapeId="0" xr:uid="{57F4996A-E5A1-41D6-9128-EC28DCB2F76D}">
      <text>
        <r>
          <rPr>
            <b/>
            <sz val="9"/>
            <color indexed="81"/>
            <rFont val="Tahoma"/>
            <family val="2"/>
          </rPr>
          <t>Vink, Remco:</t>
        </r>
        <r>
          <rPr>
            <sz val="9"/>
            <color indexed="81"/>
            <rFont val="Tahoma"/>
            <family val="2"/>
          </rPr>
          <t xml:space="preserve">
uitsluitend op de spoorlijn ZHO</t>
        </r>
      </text>
    </comment>
  </commentList>
</comments>
</file>

<file path=xl/sharedStrings.xml><?xml version="1.0" encoding="utf-8"?>
<sst xmlns="http://schemas.openxmlformats.org/spreadsheetml/2006/main" count="7016" uniqueCount="1999">
  <si>
    <t>Soort</t>
  </si>
  <si>
    <t>Productnaam</t>
  </si>
  <si>
    <t>Productnr</t>
  </si>
  <si>
    <t>Contract Tariff Id</t>
  </si>
  <si>
    <t>DEF</t>
  </si>
  <si>
    <t>Acceptatie OVC</t>
  </si>
  <si>
    <t>Verkoop Servicebalie OVC</t>
  </si>
  <si>
    <t>Verkoop Servicebalie Overig</t>
  </si>
  <si>
    <t>DC Light</t>
  </si>
  <si>
    <t>DC 800</t>
  </si>
  <si>
    <t>Verkoop Backoffice</t>
  </si>
  <si>
    <t>Verkoop Webshop</t>
  </si>
  <si>
    <t>Gewijzigde kolomnaam</t>
  </si>
  <si>
    <t>Nieuwe Kolom</t>
  </si>
  <si>
    <t>ZZ-LB: Assist -&gt; Backoffice</t>
  </si>
  <si>
    <t>OV-Chipkaart tarieven</t>
  </si>
  <si>
    <t>Altijd invullen</t>
  </si>
  <si>
    <t>Nvt</t>
  </si>
  <si>
    <t>Optioneel</t>
  </si>
  <si>
    <t>Ja</t>
  </si>
  <si>
    <t>OV-Chipkaart producten</t>
  </si>
  <si>
    <t>Altijd Invullen</t>
  </si>
  <si>
    <t>Ja of Nee</t>
  </si>
  <si>
    <t>CT-producten</t>
  </si>
  <si>
    <t>Papieren kaartjes</t>
  </si>
  <si>
    <t>e-tickets</t>
  </si>
  <si>
    <t xml:space="preserve"> </t>
  </si>
  <si>
    <t>d.d. 14-12-2023</t>
  </si>
  <si>
    <t>datum:</t>
  </si>
  <si>
    <t xml:space="preserve">concessie: </t>
  </si>
  <si>
    <t>wijziging:</t>
  </si>
  <si>
    <t>Oost</t>
  </si>
  <si>
    <t>TO DO: nieuwe producten Twente moeten toegevoegd worden. Mail naar Peter Fokkema gestuurd met, Maja/Remco in cc voor vullen sheet als basis om producten ingeregeld te krijgen</t>
  </si>
  <si>
    <t>all</t>
  </si>
  <si>
    <t xml:space="preserve">0.4 Noord en Oost toegevoegd. Vastrecht NS document moet ik nog ontvangen. Prijzen zijn gelijk. </t>
  </si>
  <si>
    <t>Limburg / NS</t>
  </si>
  <si>
    <t>0.5 Limburg correct + update Oost + vastrecht NS</t>
  </si>
  <si>
    <t>0.9 Aanpassing Twente + tariff ID netabonnementen</t>
  </si>
  <si>
    <t>Oost / Noord</t>
  </si>
  <si>
    <t>1.0 Aanpassing Altijd Vrij RRReis maand en jaarprijzen voor 2023 en toevoeging Noord verkoopkanaal</t>
  </si>
  <si>
    <t>01</t>
  </si>
  <si>
    <t>Vastrechten &amp; losse vervoersbewijzen</t>
  </si>
  <si>
    <t>Eret</t>
  </si>
  <si>
    <t>Altijd Vrij/Traject Vrij</t>
  </si>
  <si>
    <t>CPI</t>
  </si>
  <si>
    <t>Tariefruimte</t>
  </si>
  <si>
    <t>Consumenten portfolio</t>
  </si>
  <si>
    <t xml:space="preserve">Abonnementen </t>
  </si>
  <si>
    <t>Contract Tariff</t>
  </si>
  <si>
    <t xml:space="preserve"> VAR-code / kl / red</t>
  </si>
  <si>
    <t>Tarief</t>
  </si>
  <si>
    <t>Klasse</t>
  </si>
  <si>
    <t>P-2023</t>
  </si>
  <si>
    <t>P-2024</t>
  </si>
  <si>
    <t>Delta</t>
  </si>
  <si>
    <t>Opmerkingen</t>
  </si>
  <si>
    <t>5066  2  0000</t>
  </si>
  <si>
    <t>Weekend Vrij</t>
  </si>
  <si>
    <t>Vol</t>
  </si>
  <si>
    <t>2e</t>
  </si>
  <si>
    <t>5066  1  0000</t>
  </si>
  <si>
    <t>1e</t>
  </si>
  <si>
    <t>5066  2  6500  &amp;  5082  2  0000</t>
  </si>
  <si>
    <t>Red</t>
  </si>
  <si>
    <t>5066  1  6500  &amp;  5082  1  0000</t>
  </si>
  <si>
    <t>5065  2  0000</t>
  </si>
  <si>
    <t>Dal Vrij</t>
  </si>
  <si>
    <t>5065  1  0000</t>
  </si>
  <si>
    <t>5065  2  6500 &amp;  5081  2  0000</t>
  </si>
  <si>
    <t>5065 1  6500 &amp;  5081  1  0000</t>
  </si>
  <si>
    <t>215 &amp; 216   1 / 2</t>
  </si>
  <si>
    <t>5067  1 / 2</t>
  </si>
  <si>
    <t>Altijd Voordeel</t>
  </si>
  <si>
    <t>nvt</t>
  </si>
  <si>
    <t>5078  0  0000</t>
  </si>
  <si>
    <t>Kids Vrij</t>
  </si>
  <si>
    <t>5069  2  0000</t>
  </si>
  <si>
    <t>Altijd Vrij</t>
  </si>
  <si>
    <t>5069  1  0000</t>
  </si>
  <si>
    <t>5329  2  0000</t>
  </si>
  <si>
    <t xml:space="preserve">Maandkaart Altijd Vrij 1 maand </t>
  </si>
  <si>
    <t xml:space="preserve">2e </t>
  </si>
  <si>
    <t xml:space="preserve">Prepaid kaart, geen abonnement. Te koop sinds april 2021 </t>
  </si>
  <si>
    <t xml:space="preserve">5330  2  0000 </t>
  </si>
  <si>
    <t xml:space="preserve">Maandkaart Altijd Vrij 3 maanden </t>
  </si>
  <si>
    <t>5329  1  0000</t>
  </si>
  <si>
    <t xml:space="preserve">1e </t>
  </si>
  <si>
    <t>5330  1  0000</t>
  </si>
  <si>
    <t xml:space="preserve">Vol </t>
  </si>
  <si>
    <t>209 &amp; 210  1 / 2</t>
  </si>
  <si>
    <t>5064  1 / 2</t>
  </si>
  <si>
    <t>Dal Voordeel</t>
  </si>
  <si>
    <t>91   /   90</t>
  </si>
  <si>
    <t>5134  2   /   5083  2</t>
  </si>
  <si>
    <t>Keuzedagen</t>
  </si>
  <si>
    <t>5134  1   /   5083  1</t>
  </si>
  <si>
    <t>Toeslag Keuzedagen op Papier</t>
  </si>
  <si>
    <t>NS Flex administratie kosten</t>
  </si>
  <si>
    <t xml:space="preserve">NS Flex basis </t>
  </si>
  <si>
    <t>NS Flex Weekend Voordeel</t>
  </si>
  <si>
    <t>NS Flex Weekend Vrij zonder dalkorting</t>
  </si>
  <si>
    <t>Korting 65+ is 10 euro</t>
  </si>
  <si>
    <t>Korting 65+ is 11 euro</t>
  </si>
  <si>
    <t>NS Flex Weekend Vrij met dalkorting</t>
  </si>
  <si>
    <t xml:space="preserve">NS Flex Dal Voordeel </t>
  </si>
  <si>
    <t xml:space="preserve">NS Flex Dal Vrij </t>
  </si>
  <si>
    <t>Prijs 65+ is 54,95 euro</t>
  </si>
  <si>
    <t>Prijs 65+ is 87,95 euro</t>
  </si>
  <si>
    <t>NS Flex Altijd Voordeel</t>
  </si>
  <si>
    <t xml:space="preserve">NS Flex Altijd Vrij </t>
  </si>
  <si>
    <t xml:space="preserve">NS IC Direct Toeslag Vrij </t>
  </si>
  <si>
    <t xml:space="preserve">NS Flex 1e klas factor </t>
  </si>
  <si>
    <t>NS Flex 1e klas factor weekend</t>
  </si>
  <si>
    <t>NS Flex Vol tarief in het weekend</t>
  </si>
  <si>
    <t>NS Flex Vol tarief reizen buiten de spits</t>
  </si>
  <si>
    <t>NS Flex Vol tarief reizen tijdens de spits</t>
  </si>
  <si>
    <t>NS Flex 40% korting in het weekend</t>
  </si>
  <si>
    <t>NS Flex 40% korting buiten de spits</t>
  </si>
  <si>
    <t>NS Flex 20% korting tijdens de spits</t>
  </si>
  <si>
    <t>NS Flex Vrij reizen in het weekend</t>
  </si>
  <si>
    <t>NS Flex Vrij reizen buiten de spits</t>
  </si>
  <si>
    <t>NS Flex Vrij reizen tijdens de spits</t>
  </si>
  <si>
    <t>NS Flex Vrij reizen in het weekend - toeslag 1e klas</t>
  </si>
  <si>
    <t>toeslag boven op 2e klas</t>
  </si>
  <si>
    <t>NS Flex Vrij reizen buiten de spits - toeslag 1e klas</t>
  </si>
  <si>
    <t>NS Flex Vrij reizen tijdens de spits - toeslag 1e klas</t>
  </si>
  <si>
    <t>Landelijk Opstaptarief</t>
  </si>
  <si>
    <t>1e en 2e</t>
  </si>
  <si>
    <t xml:space="preserve">*) In systeem SAP ECC: Prijs is basisprijs - kortingbedrag = nettobedrag </t>
  </si>
  <si>
    <t>Losse vervoersbewijzen</t>
  </si>
  <si>
    <t>ET-product</t>
  </si>
  <si>
    <t>CT-product</t>
  </si>
  <si>
    <t>5052  2  0000</t>
  </si>
  <si>
    <t>5150  0  0000</t>
  </si>
  <si>
    <t xml:space="preserve">Dagkaart </t>
  </si>
  <si>
    <t>5052  1  0000</t>
  </si>
  <si>
    <t>Dagkaart</t>
  </si>
  <si>
    <t>Niet als ET-product</t>
  </si>
  <si>
    <t>Euregioticket</t>
  </si>
  <si>
    <t>Jongeren Dagkaart Dal</t>
  </si>
  <si>
    <t>5132  2</t>
  </si>
  <si>
    <t>Railrunner</t>
  </si>
  <si>
    <t>Klasseloos</t>
  </si>
  <si>
    <t>5146  2</t>
  </si>
  <si>
    <t xml:space="preserve">Easy ticket to Amsterdam </t>
  </si>
  <si>
    <t>5146  1</t>
  </si>
  <si>
    <t>5151  2</t>
  </si>
  <si>
    <t>Easy ticket to Schiphol Airport</t>
  </si>
  <si>
    <t>5151  1</t>
  </si>
  <si>
    <t>NS Groepsticket Daluren 2 of 3 pers. Enkele reis (= e-ticket)</t>
  </si>
  <si>
    <t>NS Groepsticket Daluren extra persoon (4e t/m 7e)</t>
  </si>
  <si>
    <t>5191 / 2 / 0000 &amp; 0001</t>
  </si>
  <si>
    <t>1-day Amsterdam Travel Ticket</t>
  </si>
  <si>
    <t>5192 / 2 / 0000 &amp; 0001</t>
  </si>
  <si>
    <t>2-day Amsterdam Travel Ticket</t>
  </si>
  <si>
    <t>5193 / 2 / 0000 &amp; 0001</t>
  </si>
  <si>
    <t>3-day Amsterdam Travel Ticket</t>
  </si>
  <si>
    <t xml:space="preserve">5195 /2 </t>
  </si>
  <si>
    <t>1-Dag Amsterdam &amp; Region Travel Ticket</t>
  </si>
  <si>
    <t xml:space="preserve">5196 /2 </t>
  </si>
  <si>
    <t>2-Dag Amsterdam &amp; Region Travel Ticket</t>
  </si>
  <si>
    <t xml:space="preserve">5197 /2 </t>
  </si>
  <si>
    <t>3-Dag Amsterdam &amp; Region Travel Ticket</t>
  </si>
  <si>
    <t>5254 / 2</t>
  </si>
  <si>
    <t>Holland Travel Ticket</t>
  </si>
  <si>
    <t>5255 / 2</t>
  </si>
  <si>
    <t>Holland Travel Ticket off-peak</t>
  </si>
  <si>
    <t>1 dag GouweDal  (Dag Daluren)</t>
  </si>
  <si>
    <t xml:space="preserve">1 dag Gouwe Kind </t>
  </si>
  <si>
    <t>5 GouweDal  (Dag Daluren)</t>
  </si>
  <si>
    <t>Gouwe dagkaart fietskaart</t>
  </si>
  <si>
    <t>Bouwblokken Resell</t>
  </si>
  <si>
    <t>Kind 4 t/m 11 jaar dag</t>
  </si>
  <si>
    <t>Jongere 12 t/m 18 jaar dal</t>
  </si>
  <si>
    <t>Toeslagen</t>
  </si>
  <si>
    <t>CT-product en e-ticket</t>
  </si>
  <si>
    <t xml:space="preserve"> VAR-code / kl</t>
  </si>
  <si>
    <t>Naam</t>
  </si>
  <si>
    <t>ICE toeslag enkele reis</t>
  </si>
  <si>
    <t>klasseloos</t>
  </si>
  <si>
    <t>IC direct enkele reis</t>
  </si>
  <si>
    <t>IC direct retour</t>
  </si>
  <si>
    <t xml:space="preserve">IC direct daltoeslag </t>
  </si>
  <si>
    <t>Niet op CT</t>
  </si>
  <si>
    <t>IC direct maandtoeslag</t>
  </si>
  <si>
    <t>Add-on</t>
  </si>
  <si>
    <t>IC direct / Altijd Toeslag Vrij JAAR (maandprijs)</t>
  </si>
  <si>
    <t>Alleen nog bij Flex</t>
  </si>
  <si>
    <t>Toeslag 2-1 Dag</t>
  </si>
  <si>
    <t>Toeslag 2-1 Daluren</t>
  </si>
  <si>
    <t>Toeslag 2-1 Weekend</t>
  </si>
  <si>
    <t>Toeslag 2-1 Keuzedag 60+</t>
  </si>
  <si>
    <t>Fietskaart dal</t>
  </si>
  <si>
    <t>Geen</t>
  </si>
  <si>
    <t>Dagkaart hond</t>
  </si>
  <si>
    <t>NB: IC direct toeslagen sinds 1-1-2015 klasseloos</t>
  </si>
  <si>
    <t>Oude productcodes 23,  239 en 73 nog actief t.b.v. ORP (= opvolger Railpocket / App Mijn Biljetten)</t>
  </si>
  <si>
    <t>Geen regulier product meer.</t>
  </si>
  <si>
    <r>
      <rPr>
        <b/>
        <sz val="11"/>
        <color rgb="FF000000"/>
        <rFont val="Calibri"/>
        <family val="2"/>
      </rPr>
      <t>23</t>
    </r>
    <r>
      <rPr>
        <sz val="12"/>
        <color theme="1"/>
        <rFont val="Calibri"/>
        <family val="2"/>
        <scheme val="minor"/>
      </rPr>
      <t xml:space="preserve">  t.b.v. ORP</t>
    </r>
  </si>
  <si>
    <t>Overgang 2-1 enkele reis zonder korting</t>
  </si>
  <si>
    <t>ICE toeslag boordtarief</t>
  </si>
  <si>
    <t>ICD toeslag boordtarief</t>
  </si>
  <si>
    <t>Wettelijke verhoging</t>
  </si>
  <si>
    <t xml:space="preserve">Kaarttoeslag voor Traject Vrij </t>
  </si>
  <si>
    <t>op jaarbasis</t>
  </si>
  <si>
    <t xml:space="preserve">NS Zakelijk </t>
  </si>
  <si>
    <t>op maandbasis</t>
  </si>
  <si>
    <t>Consumenten</t>
  </si>
  <si>
    <t>3 maanden</t>
  </si>
  <si>
    <t>Voor deze prijzen is een apart veld  in GPB.</t>
  </si>
  <si>
    <t>Zakelijke Portfolio</t>
  </si>
  <si>
    <t>Business Cards</t>
  </si>
  <si>
    <t>P-2023
incl BTW</t>
  </si>
  <si>
    <t>P-2024
incl BTW</t>
  </si>
  <si>
    <t>NS-Business Card Basis</t>
  </si>
  <si>
    <t>Enkel voor nieuwe klanten (moet ingeregeld worden in systeem, pas vanaf BC Flex)</t>
  </si>
  <si>
    <t>NS-Business Card Dal</t>
  </si>
  <si>
    <t xml:space="preserve">5114  2  </t>
  </si>
  <si>
    <t>NS-Business Card Trein Vrij</t>
  </si>
  <si>
    <t>2e klas</t>
  </si>
  <si>
    <t xml:space="preserve">Prijs is inclusief 9% btw. Op ns.nl wordt prijs per maand ex btw weergegven </t>
  </si>
  <si>
    <t>5114  1</t>
  </si>
  <si>
    <t>1e klas</t>
  </si>
  <si>
    <t xml:space="preserve">BTM Vrij </t>
  </si>
  <si>
    <t xml:space="preserve">Losse vervoerbewijzen/BTM </t>
  </si>
  <si>
    <t>BTM Budget Zeker Small</t>
  </si>
  <si>
    <t>LTK</t>
  </si>
  <si>
    <t>BTM Budget Zeker Medium</t>
  </si>
  <si>
    <t>BTM Budget Zeker Large</t>
  </si>
  <si>
    <t>5128  2  0000</t>
  </si>
  <si>
    <r>
      <t xml:space="preserve">Dagkaart </t>
    </r>
    <r>
      <rPr>
        <b/>
        <i/>
        <sz val="11"/>
        <color rgb="FF000000"/>
        <rFont val="Calibri"/>
        <family val="2"/>
      </rPr>
      <t>(voorheen 1 Dag trein vrij)</t>
    </r>
  </si>
  <si>
    <t>5128  1  0000</t>
  </si>
  <si>
    <r>
      <t>Dagkaart</t>
    </r>
    <r>
      <rPr>
        <b/>
        <i/>
        <sz val="11"/>
        <color rgb="FF000000"/>
        <rFont val="Calibri"/>
        <family val="2"/>
      </rPr>
      <t xml:space="preserve"> (voorheen 1 Dag trein vrij)</t>
    </r>
  </si>
  <si>
    <t>5127  2  0000</t>
  </si>
  <si>
    <t>1 Treinreis</t>
  </si>
  <si>
    <t>5127  1  0000</t>
  </si>
  <si>
    <t>1 Dag BTM Vrij *)</t>
  </si>
  <si>
    <t>*) Betreft OV-deel bij  product 453 1 Dag OV Vrij (= samengesteld product Treindeel en OV-deel)</t>
  </si>
  <si>
    <t>Contract tariff</t>
  </si>
  <si>
    <t xml:space="preserve"> VAR-code</t>
  </si>
  <si>
    <t>Automaat € 0,00   / Backoffice actuele prijs *)</t>
  </si>
  <si>
    <t xml:space="preserve">
5101                        / 5106</t>
  </si>
  <si>
    <t>IC direct toeslag enkele reis</t>
  </si>
  <si>
    <t>5102                        / 5107</t>
  </si>
  <si>
    <t>IC direct toeslag retour</t>
  </si>
  <si>
    <t xml:space="preserve">   Add-on</t>
  </si>
  <si>
    <t>IC direct Altijd Toeslag Vrij JAAR (maandprijs)</t>
  </si>
  <si>
    <t>IC direct Altijd Toeslag Vrij JAAR (jaarprijs)</t>
  </si>
  <si>
    <r>
      <rPr>
        <b/>
        <sz val="11"/>
        <color rgb="FFFF0000"/>
        <rFont val="Calibri"/>
        <family val="2"/>
      </rPr>
      <t>*)</t>
    </r>
    <r>
      <rPr>
        <b/>
        <sz val="11"/>
        <color rgb="FF000000"/>
        <rFont val="Calibri"/>
        <family val="2"/>
      </rPr>
      <t>Toelichting codering IC direct toeslagen NS Zakelijk:</t>
    </r>
  </si>
  <si>
    <r>
      <t xml:space="preserve">Intercity direct toeslagen met VAR-codes </t>
    </r>
    <r>
      <rPr>
        <b/>
        <sz val="11"/>
        <color rgb="FF000000"/>
        <rFont val="Calibri"/>
        <family val="2"/>
      </rPr>
      <t>5101, 5102 en 5103</t>
    </r>
    <r>
      <rPr>
        <sz val="12"/>
        <color theme="1"/>
        <rFont val="Calibri"/>
        <family val="2"/>
        <scheme val="minor"/>
      </rPr>
      <t xml:space="preserve">:  t.b.v. afgifte </t>
    </r>
    <r>
      <rPr>
        <b/>
        <sz val="11"/>
        <color rgb="FF000000"/>
        <rFont val="Calibri"/>
        <family val="2"/>
      </rPr>
      <t>via automaat</t>
    </r>
    <r>
      <rPr>
        <sz val="12"/>
        <color theme="1"/>
        <rFont val="Calibri"/>
        <family val="2"/>
        <scheme val="minor"/>
      </rPr>
      <t xml:space="preserve"> met € 0,00-prijs (prijs wordt achteraf in rekening gebracht)</t>
    </r>
  </si>
  <si>
    <r>
      <t xml:space="preserve">Intercity direct toeslagen met VAR-codes </t>
    </r>
    <r>
      <rPr>
        <b/>
        <sz val="11"/>
        <color rgb="FF000000"/>
        <rFont val="Calibri"/>
        <family val="2"/>
      </rPr>
      <t>5106, 5107 en 5108 (codes idem als IC direct toeslagen Consumenten)</t>
    </r>
    <r>
      <rPr>
        <sz val="12"/>
        <color theme="1"/>
        <rFont val="Calibri"/>
        <family val="2"/>
        <scheme val="minor"/>
      </rPr>
      <t xml:space="preserve">:  voor prijsberekening via </t>
    </r>
    <r>
      <rPr>
        <b/>
        <sz val="11"/>
        <color rgb="FF000000"/>
        <rFont val="Calibri"/>
        <family val="2"/>
      </rPr>
      <t>backoffice</t>
    </r>
    <r>
      <rPr>
        <sz val="12"/>
        <color theme="1"/>
        <rFont val="Calibri"/>
        <family val="2"/>
        <scheme val="minor"/>
      </rPr>
      <t xml:space="preserve"> met actuele prijs </t>
    </r>
  </si>
  <si>
    <t>PEname</t>
  </si>
  <si>
    <t>pricePeriod</t>
  </si>
  <si>
    <t>fromStationCode</t>
  </si>
  <si>
    <t>toStationCode</t>
  </si>
  <si>
    <t>starValue</t>
  </si>
  <si>
    <t>amount</t>
  </si>
  <si>
    <t>Arriva Flow 1eKlas</t>
  </si>
  <si>
    <t>2021 regulier</t>
  </si>
  <si>
    <t>Arriva Flow 20% korting tijdens de spits</t>
  </si>
  <si>
    <t>Arriva Flow 40% korting buiten de spits</t>
  </si>
  <si>
    <t>Arriva Flow 40% korting in het weekend</t>
  </si>
  <si>
    <t>Arriva Flow Vrij reizen buiten de spits</t>
  </si>
  <si>
    <t>Arriva Flow Vrij reizen buiten de spits - toeslag 1e klas</t>
  </si>
  <si>
    <t>Arriva Flow Weekend Vrij zonder dalkorting</t>
  </si>
  <si>
    <t>Arriva Flow Vrij reizen in het weekend - toeslag 1e klas</t>
  </si>
  <si>
    <t>Arriva Flow Vrij reizen tijdens de spits</t>
  </si>
  <si>
    <t>Arriva Flow Vrij reizen tijdens de spits - toeslag 1e klas</t>
  </si>
  <si>
    <t>tarief</t>
  </si>
  <si>
    <t>klasse</t>
  </si>
  <si>
    <t>Productnr 1</t>
  </si>
  <si>
    <t>Productnr 2</t>
  </si>
  <si>
    <t>Verkoop POS/quarto</t>
  </si>
  <si>
    <t>opmerkingen</t>
  </si>
  <si>
    <t>ja</t>
  </si>
  <si>
    <t>nee</t>
  </si>
  <si>
    <t>Weekend Vrij (Bijabonnement)</t>
  </si>
  <si>
    <t>Dal Vrij (Bijabonnement)</t>
  </si>
  <si>
    <t xml:space="preserve">BTM vrij particulier (OV-deel bij Dal Vrij) </t>
  </si>
  <si>
    <t xml:space="preserve">nvt </t>
  </si>
  <si>
    <t>-</t>
  </si>
  <si>
    <t xml:space="preserve">BTM vrij particulier (OV-deel bij Dal Vrij bijabonnement) </t>
  </si>
  <si>
    <t>Altijd Voordeel MAAND</t>
  </si>
  <si>
    <t>5077  1  &amp; 5095  2</t>
  </si>
  <si>
    <t xml:space="preserve">51    &amp;   52 </t>
  </si>
  <si>
    <t>x</t>
  </si>
  <si>
    <t>Kids Vrij (Bijabonnement)</t>
  </si>
  <si>
    <t>5079  0  0000</t>
  </si>
  <si>
    <t>Altijd Vrij (Bijabonnement)</t>
  </si>
  <si>
    <t>5069  2 ZK 16 (= kortingscode in ECC) *)</t>
  </si>
  <si>
    <t>5069  1 ZK 16 (= kortingscode in ECC) *)</t>
  </si>
  <si>
    <t>BTM Vrij (OV-deel bij Altijd Vrij)</t>
  </si>
  <si>
    <t>BTM Vrij (OV-deel bij Altijd Vrij) (Bijabonnement)</t>
  </si>
  <si>
    <t>5176 (met kortingscode in ECC)</t>
  </si>
  <si>
    <t>OV Voordeel MAAND (OV-deel i.c.m. Altijd Voordeel)</t>
  </si>
  <si>
    <t>5125  0  0000</t>
  </si>
  <si>
    <t>OV Voordeel JAAR (OV-deel i.c.m.  Altijd Voordeel)</t>
  </si>
  <si>
    <t>5126  0  0000</t>
  </si>
  <si>
    <t>VDU</t>
  </si>
  <si>
    <t>Totaalprijs VDU +Keuzedagen op CT</t>
  </si>
  <si>
    <t>Korting 65+ is 10,30 euro</t>
  </si>
  <si>
    <t>Korting 65+ is 61,10 euro</t>
  </si>
  <si>
    <t>Korting 65+ is 63,10 euro</t>
  </si>
  <si>
    <t>Check @MRP: communiceren jullie dit ook aan TLS?</t>
  </si>
  <si>
    <t>Toevoegen van CT Toeslag (1 euro)</t>
  </si>
  <si>
    <t>NS Groepsticket Daluren 4 pers. Enkele reis (= e-ticket)</t>
  </si>
  <si>
    <t>NS Groepsticket Daluren extra persoon (5e t/m 7e)</t>
  </si>
  <si>
    <t>Geen verhoging</t>
  </si>
  <si>
    <t>4-Dag Amsterdam &amp; Region Travel Ticket</t>
  </si>
  <si>
    <t>5-Dag Amsterdam &amp; Region Travel Ticket</t>
  </si>
  <si>
    <t xml:space="preserve">Almere Ticket 10 ritten dal </t>
  </si>
  <si>
    <t>Nog niet bekend</t>
  </si>
  <si>
    <t xml:space="preserve">Almere Ticket 10 ritten dag </t>
  </si>
  <si>
    <t>geen verhoging, in overleg met Derk Querido en Bart van Zaalen</t>
  </si>
  <si>
    <t xml:space="preserve">Gouwe fietskaart </t>
  </si>
  <si>
    <t>OV Vrij</t>
  </si>
  <si>
    <t>&amp; 5176</t>
  </si>
  <si>
    <t>220 &amp; 600</t>
  </si>
  <si>
    <t xml:space="preserve">&amp; 5176 </t>
  </si>
  <si>
    <t>219 &amp; 600</t>
  </si>
  <si>
    <t>Samengestelde producten staan niet als zodanig in GPP: betreft combinatie van Trein- en BTM product met aparte codering</t>
  </si>
  <si>
    <t>OV Vrij Bijabo</t>
  </si>
  <si>
    <t>&amp; 5176 (met kortingscode in ECC) *)</t>
  </si>
  <si>
    <t>Dal Vrij Bijabo + BTM Vrij</t>
  </si>
  <si>
    <t>214 &amp; 600</t>
  </si>
  <si>
    <t>213 &amp; 600</t>
  </si>
  <si>
    <t>23  t.b.v. ORP</t>
  </si>
  <si>
    <t>239 t.b.v.ORP</t>
  </si>
  <si>
    <t xml:space="preserve">73 t.b.v. ORP </t>
  </si>
  <si>
    <t>NS-Business Card Altijd Voordeel</t>
  </si>
  <si>
    <t>NS-Business Card Altijd Voordeel met split billing</t>
  </si>
  <si>
    <t>Dagkaart (voorheen 1 Dag trein vrij)</t>
  </si>
  <si>
    <t>IC direct Maandtoeslag</t>
  </si>
  <si>
    <t>5103                        / 5108</t>
  </si>
  <si>
    <t>samenreiskorting</t>
  </si>
  <si>
    <t>Reisproducten OV-Chipkaart</t>
  </si>
  <si>
    <t>Opstaptarief (bus en trein)*</t>
  </si>
  <si>
    <t>Opstaptarief met 20% korting</t>
  </si>
  <si>
    <t>Opstaptarief met 34% korting</t>
  </si>
  <si>
    <t>Opstaptarief met 40% korting</t>
  </si>
  <si>
    <t>Opstaptarief met 34% + 20% korting</t>
  </si>
  <si>
    <t>Altijd Korting (LTK2) maandabonnement (kind)</t>
  </si>
  <si>
    <t>Altijd Korting (LTK2) maandabonnement (tiener)</t>
  </si>
  <si>
    <t>Altijd Korting (LTK2) maandabonnement (volwassene)</t>
  </si>
  <si>
    <t>Altijd Korting (LTK2) maandabonnement (senior)</t>
  </si>
  <si>
    <t>Altijd Korting (LTK2) jaarabonnement (kind)</t>
  </si>
  <si>
    <t>Altijd Korting (LTK2) jaarabonnement (tiener)</t>
  </si>
  <si>
    <t>Altijd Korting (LTK2) jaarabonnement (volwassene)</t>
  </si>
  <si>
    <t>Altijd Korting (LTK2) jaarabonnement (senior)</t>
  </si>
  <si>
    <t>OV jaarkaart 1 persoon (BTM deel)</t>
  </si>
  <si>
    <t>Bij-abonnementen (i.c.m. Dal Vrij en Spoor Vrij)</t>
  </si>
  <si>
    <t>1 Dag OV vrij (BTM-deel)</t>
  </si>
  <si>
    <t>Holland Travel Ticket (BTM deel)</t>
  </si>
  <si>
    <t>Holland Travel Ticket off peak (BTM deel)</t>
  </si>
  <si>
    <t xml:space="preserve">Holland Travel Ticket </t>
  </si>
  <si>
    <t xml:space="preserve">Holland Travel Ticket off peak </t>
  </si>
  <si>
    <t>OV voordeel supplement (maand)</t>
  </si>
  <si>
    <t>OV voordeel supplement (jaar)</t>
  </si>
  <si>
    <t>Budget Zeker (small)</t>
  </si>
  <si>
    <t>Budget Zeker (medium)</t>
  </si>
  <si>
    <t>Budget Zeker (large)</t>
  </si>
  <si>
    <t>Netabonnement voltarief (maand) (volwassene)</t>
  </si>
  <si>
    <t>Netabonnement reductietarief (maand) (kind)</t>
  </si>
  <si>
    <t>Netabonnement reductietarief (maand) (tiener)</t>
  </si>
  <si>
    <t>Netabonnement reductietarief (maand) (senior)</t>
  </si>
  <si>
    <t>Netabonnement Particulier voltarief (jaar) (volwassene)</t>
  </si>
  <si>
    <t>Netabonnement Particulier reductietarief (jaar) (kind)</t>
  </si>
  <si>
    <t>Netabonnement Particulier reductietarief (jaar) (tiener)</t>
  </si>
  <si>
    <t>Netabonnement Particulier reductietarief (jaar) (senior)</t>
  </si>
  <si>
    <t>Netabonnement Jaar (zakelijk) (volwassene)</t>
  </si>
  <si>
    <t>Netabonnement Jaar (zakelijk) (kind)</t>
  </si>
  <si>
    <t>Netabonnement Jaar (zakelijk) (tiener)</t>
  </si>
  <si>
    <t>Netabonnement Jaar (zakelijk) (senior)</t>
  </si>
  <si>
    <t>Netabonnement zakelijk (jaar)</t>
  </si>
  <si>
    <t>Sentire (kind)</t>
  </si>
  <si>
    <t>Sentire (tiener)</t>
  </si>
  <si>
    <t>Sentire (volwassene)</t>
  </si>
  <si>
    <t>Sentire (senior)</t>
  </si>
  <si>
    <t xml:space="preserve">  </t>
  </si>
  <si>
    <t>Regionale tarieven</t>
  </si>
  <si>
    <t>2022 def</t>
  </si>
  <si>
    <t xml:space="preserve">SALES </t>
  </si>
  <si>
    <t>Brabant Altijd Vrij  jaar zakelijk</t>
  </si>
  <si>
    <t>Zuid- Brabant West</t>
  </si>
  <si>
    <t>?</t>
  </si>
  <si>
    <t>Meedoen / Dalvrij West-Brabant Streek kind</t>
  </si>
  <si>
    <t>Meedoen / Dalvrij West-Brabant Streek jeugd</t>
  </si>
  <si>
    <t>Meedoen / Dalvrij West-Brabant Streek volwassen</t>
  </si>
  <si>
    <t>Meedoen / Dalvrij West-Brabant Streek senior</t>
  </si>
  <si>
    <t>Meedoen / Dalvrij West-Brabant Stad (Breda) en Streek kind</t>
  </si>
  <si>
    <t>Meedoen / Dalvrij West-Brabant Stad (Breda) en Streek jeugd</t>
  </si>
  <si>
    <t>Meedoen / Dalvrij West-Brabant Stad (Breda) en Streek volwassen</t>
  </si>
  <si>
    <t>Meedoen / Dalvrij West-Brabant Stad (Breda) en Streek senior</t>
  </si>
  <si>
    <t>zakelijk divers</t>
  </si>
  <si>
    <t>WMO divers</t>
  </si>
  <si>
    <t>sales divers CT kaarten</t>
  </si>
  <si>
    <t>Zuid - Brabant Oost</t>
  </si>
  <si>
    <t>Meedoen / Dalvrij Tilburg stad kind</t>
  </si>
  <si>
    <t>Meedoen / Dalvrij Tilburg stad jeugd</t>
  </si>
  <si>
    <t>Meedoen / Dalvrij Tilburg stad volwassen</t>
  </si>
  <si>
    <t>Meedoen / Dalvrij Tilburg stad senior</t>
  </si>
  <si>
    <t>Regionale tarieven Vechtdal</t>
  </si>
  <si>
    <t>per datum invoering Dalkorting Oost</t>
  </si>
  <si>
    <t>per datum invoering Voordeel Oost</t>
  </si>
  <si>
    <t>Kilometertarief OV-chipkaart</t>
  </si>
  <si>
    <t>KM-tarief trein (2e klas)</t>
  </si>
  <si>
    <t>ongewijzigd</t>
  </si>
  <si>
    <t>KM-tarief trein (1e klas)</t>
  </si>
  <si>
    <t>ROR 1e klas</t>
  </si>
  <si>
    <t>Reisproducten OV-chipkaart maand (doorlopend)</t>
  </si>
  <si>
    <t>Altijd Voordeel Oost Bus &amp; Trein (4-11)</t>
  </si>
  <si>
    <t>verkoop gestaakt</t>
  </si>
  <si>
    <t>Altijd Voordeel Oost Bus &amp; Trein (12-18)</t>
  </si>
  <si>
    <t>Altijd Voordeel Oost Bus &amp; Trein (19-64)</t>
  </si>
  <si>
    <t>Altijd Voordeel Oost Bus &amp; Trein (65+)</t>
  </si>
  <si>
    <t>Dal Vrij Oost Bus &amp; Trein (4-11)</t>
  </si>
  <si>
    <t>Dal Vrij Oost Bus &amp; Trein (12-18)</t>
  </si>
  <si>
    <t>Dal Vrij Oost Bus &amp; Trein (19-64)</t>
  </si>
  <si>
    <t>Dal Vrij Oost Bus &amp; Trein (65+)</t>
  </si>
  <si>
    <t>Reisproducten OV-chipkaart jaar of onbepaalde tijd</t>
  </si>
  <si>
    <t>Dal Voordeel Oost Bus &amp; Trein (4-11)</t>
  </si>
  <si>
    <t>Dal Voordeel Oost Bus &amp; Trein (12-18)</t>
  </si>
  <si>
    <t>Dal Voordeel Oost Bus &amp; Trein (19-64)</t>
  </si>
  <si>
    <t>Dal Voordeel Oost Bus &amp; Trein (65+)</t>
  </si>
  <si>
    <t>Wagenverkoopassortiment</t>
  </si>
  <si>
    <t>Voorverkoopassortiment</t>
  </si>
  <si>
    <t>Regio abonnementen (Interoperabel)</t>
  </si>
  <si>
    <t>AHRV bus</t>
  </si>
  <si>
    <t>Twente bus</t>
  </si>
  <si>
    <t>ZHO</t>
  </si>
  <si>
    <t>Verkoop POS/Quarto</t>
  </si>
  <si>
    <t>Geldigheid (dal/spits)</t>
  </si>
  <si>
    <t>Modaliteit (trein/(buurtbus)/HOV)</t>
  </si>
  <si>
    <t>Leeftijd (65+/kind/etc)</t>
  </si>
  <si>
    <t>Gebied (landelijk/1 regio of meer)</t>
  </si>
  <si>
    <t>Uitzonderingen</t>
  </si>
  <si>
    <t>KM-tarief bus</t>
  </si>
  <si>
    <t>KM tarief wijzigd per 01-07-2019 naar 0,171</t>
  </si>
  <si>
    <t>FlexRRReis (Hengelo West en Hengelo Oost)</t>
  </si>
  <si>
    <t>Lijn 53, 73 en 74 GLD-deel</t>
  </si>
  <si>
    <t>Altijd Voordeel Oost Bus (4-11)</t>
  </si>
  <si>
    <t>Altijd Voordeel Oost Bus (12-18)</t>
  </si>
  <si>
    <t>Altijd Voordeel Oost Bus (19-64)</t>
  </si>
  <si>
    <t>Altijd Voordeel Oost Bus (65+)</t>
  </si>
  <si>
    <t>Altijd Vrij Gelderland Bus (anoniem)</t>
  </si>
  <si>
    <t>Altijd Vrij Gelderland Bus (4-11)</t>
  </si>
  <si>
    <t>Altijd Vrij Gelderland Bus (12-18)</t>
  </si>
  <si>
    <t>Altijd Vrij Gelderland Bus (19-64)</t>
  </si>
  <si>
    <t>Altijd Vrij Gelderland Bus (65+)</t>
  </si>
  <si>
    <t>Altijd Vrij Gelderland Trein+Bus (anoniem)</t>
  </si>
  <si>
    <t>Altijd Vrij Gelderland Trein+Bus (4-11)</t>
  </si>
  <si>
    <t>Altijd Vrij Gelderland Trein+Bus (12-18)</t>
  </si>
  <si>
    <t>Altijd Vrij Gelderland Trein+Bus (19-64)</t>
  </si>
  <si>
    <t>Altijd Vrij Gelderland Trein+Bus (65+)</t>
  </si>
  <si>
    <t>Dal Vrij Oost Bus (4-11)</t>
  </si>
  <si>
    <t>Dal Vrij Oost Bus (12-18)</t>
  </si>
  <si>
    <t>Dal Vrij Oost Bus (19-64)</t>
  </si>
  <si>
    <t>Dal Vrij Oost Bus (65+)</t>
  </si>
  <si>
    <t>RRReis Altijd Vrij (4-11)</t>
  </si>
  <si>
    <t>RRReis Altijd Vrij (12-18)</t>
  </si>
  <si>
    <t>RRReis Altijd Vrij (19-64)</t>
  </si>
  <si>
    <t>RRReis Altijd Vrij (65+)</t>
  </si>
  <si>
    <t>Supplement Altijd Vrij ZHO (4-11)</t>
  </si>
  <si>
    <t>Supplement Altijd Vrij ZHO (12-18)</t>
  </si>
  <si>
    <t>Supplement Altijd Vrij ZHO (19-64)</t>
  </si>
  <si>
    <t>Supplement Altijd Vrij ZHO (65+)</t>
  </si>
  <si>
    <t>Reisproducten OV-chipkaart kwartaal</t>
  </si>
  <si>
    <t>ARR SamenVoorGroen</t>
  </si>
  <si>
    <t>Dal Voordeel Oost Bus (4-11)</t>
  </si>
  <si>
    <t>Dal Voordeel Oost Bus (12-18)</t>
  </si>
  <si>
    <t>Dal Voordeel Oost Bus (19-64)</t>
  </si>
  <si>
    <t>Dal Voordeel Oost Bus (65+)</t>
  </si>
  <si>
    <t>Kidskaart</t>
  </si>
  <si>
    <t>Meermanskaart</t>
  </si>
  <si>
    <t>Dagkaart Oost</t>
  </si>
  <si>
    <t xml:space="preserve">Ritkaart </t>
  </si>
  <si>
    <t>65 Plus kaartjes</t>
  </si>
  <si>
    <t>Buurtbus enkele reis</t>
  </si>
  <si>
    <t>flexRRReis Rijssen - Holten</t>
  </si>
  <si>
    <t>flexRRReis Borne</t>
  </si>
  <si>
    <t>Ritkaart 2 (winkelverkoop)</t>
  </si>
  <si>
    <t>Ritkaart 3 (winkelverkoop)</t>
  </si>
  <si>
    <t>Groepsticket Oost Bus</t>
  </si>
  <si>
    <t>Groepsticket Oost Bus &amp; Trein</t>
  </si>
  <si>
    <t>Evenemententicket bus</t>
  </si>
  <si>
    <t>Evenemententicket bus &amp; trein</t>
  </si>
  <si>
    <t>Zakelijk (Interoperabel)</t>
  </si>
  <si>
    <t>Altijd Vrij Oost Bus - zakelijk</t>
  </si>
  <si>
    <t>Altijd Vrij Oost Trein Bus - zakelijk</t>
  </si>
  <si>
    <t>Dalvrij Oost Bus - zakelijk</t>
  </si>
  <si>
    <t>Dalvrij Oost Trein Bus - zakelijk</t>
  </si>
  <si>
    <t>Dal Vrij Gelderland Bus jr (anoniem)</t>
  </si>
  <si>
    <t>Dal Vrij Gelderland Bus jr (4-11)</t>
  </si>
  <si>
    <t>Dal Vrij Gelderland Bus jr (12-18)</t>
  </si>
  <si>
    <t>Dal Vrij Gelderland Bus jr (19-64)</t>
  </si>
  <si>
    <t>Dal Vrij Gelderland Bus jr (65+)</t>
  </si>
  <si>
    <t>Dal Vrij Gelderland Trein en Bus jr (anoniem)</t>
  </si>
  <si>
    <t>Dal Vrij Gelderland Trein en Bus jr (4-11)</t>
  </si>
  <si>
    <t>Dal Vrij Gelderland Trein en Bus jr (12-18)</t>
  </si>
  <si>
    <t>Dal Vrij Gelderland Trein en Bus jr (19-64)</t>
  </si>
  <si>
    <t>Dal Vrij Gelderland Trein en Bus jr (65+)</t>
  </si>
  <si>
    <t>AHRV trein</t>
  </si>
  <si>
    <t>Arnhem Nijmegen</t>
  </si>
  <si>
    <t>Regionale tarieven Achterhoek Rivierenland</t>
  </si>
  <si>
    <t>Voorwaarden</t>
  </si>
  <si>
    <t>Flatfare bus 440</t>
  </si>
  <si>
    <t>Flatfare bus 450</t>
  </si>
  <si>
    <t>Flatfare bus 458</t>
  </si>
  <si>
    <t>Lijn 27/29 SAN-deel (Breng/Hermes)</t>
  </si>
  <si>
    <t>Lijn 53, 73 en 74 Twente-deel</t>
  </si>
  <si>
    <t>Lijn 85 SAN tarief</t>
  </si>
  <si>
    <t>ARR Tijdelijk vervangend abonnement</t>
  </si>
  <si>
    <t>Ongewijzigd</t>
  </si>
  <si>
    <t>Buurtbus enkele reis (vol tarief)</t>
  </si>
  <si>
    <t>Buurtbus enkele reis (reductie tarief)</t>
  </si>
  <si>
    <t>Tariefgebied</t>
  </si>
  <si>
    <t>Arriva Overijssel</t>
  </si>
  <si>
    <t>Let op! Traject Vrij prijzen zijn exclusief kaarttoeslag.</t>
  </si>
  <si>
    <t>Tariefgebied code</t>
  </si>
  <si>
    <t>Prijstabel</t>
  </si>
  <si>
    <t> </t>
  </si>
  <si>
    <t>Tariefeenheden</t>
  </si>
  <si>
    <t>Enkele reis</t>
  </si>
  <si>
    <t>Traject Vrij maand</t>
  </si>
  <si>
    <t>00001,12</t>
  </si>
  <si>
    <t>00034,00</t>
  </si>
  <si>
    <t>00001,36</t>
  </si>
  <si>
    <t>00001,60</t>
  </si>
  <si>
    <t>00040,00</t>
  </si>
  <si>
    <t>00001,85</t>
  </si>
  <si>
    <t>00046,25</t>
  </si>
  <si>
    <t>00002,09</t>
  </si>
  <si>
    <t>00052,25</t>
  </si>
  <si>
    <t>00002,33</t>
  </si>
  <si>
    <t>00058,25</t>
  </si>
  <si>
    <t>00002,57</t>
  </si>
  <si>
    <t>00064,25</t>
  </si>
  <si>
    <t>00002,81</t>
  </si>
  <si>
    <t>00070,25</t>
  </si>
  <si>
    <t>00003,05</t>
  </si>
  <si>
    <t>00076,25</t>
  </si>
  <si>
    <t>00003,30</t>
  </si>
  <si>
    <t>00082,50</t>
  </si>
  <si>
    <t>00003,54</t>
  </si>
  <si>
    <t>00088,50</t>
  </si>
  <si>
    <t>00003,78</t>
  </si>
  <si>
    <t>00094,50</t>
  </si>
  <si>
    <t>00004,02</t>
  </si>
  <si>
    <t>00100,50</t>
  </si>
  <si>
    <t>00004,26</t>
  </si>
  <si>
    <t>00106,50</t>
  </si>
  <si>
    <t>00004,51</t>
  </si>
  <si>
    <t>00112,75</t>
  </si>
  <si>
    <t>00004,75</t>
  </si>
  <si>
    <t>00118,75</t>
  </si>
  <si>
    <t>00004,99</t>
  </si>
  <si>
    <t>00124,75</t>
  </si>
  <si>
    <t>00005,23</t>
  </si>
  <si>
    <t>00130,75</t>
  </si>
  <si>
    <t>00005,47</t>
  </si>
  <si>
    <t>00136,75</t>
  </si>
  <si>
    <t>00005,71</t>
  </si>
  <si>
    <t>00142,75</t>
  </si>
  <si>
    <t>00005,96</t>
  </si>
  <si>
    <t>00149,00</t>
  </si>
  <si>
    <t>00006,20</t>
  </si>
  <si>
    <t>00155,00</t>
  </si>
  <si>
    <t>00006,44</t>
  </si>
  <si>
    <t>00161,00</t>
  </si>
  <si>
    <t>00006,68</t>
  </si>
  <si>
    <t>00167,00</t>
  </si>
  <si>
    <t>00006,92</t>
  </si>
  <si>
    <t>00173,00</t>
  </si>
  <si>
    <t>00007,17</t>
  </si>
  <si>
    <t>00179,25</t>
  </si>
  <si>
    <t>00007,41</t>
  </si>
  <si>
    <t>00185,25</t>
  </si>
  <si>
    <t>00007,65</t>
  </si>
  <si>
    <t>00191,25</t>
  </si>
  <si>
    <t>00007,89</t>
  </si>
  <si>
    <t>00197,25</t>
  </si>
  <si>
    <t>00008,13</t>
  </si>
  <si>
    <t>00203,25</t>
  </si>
  <si>
    <t>00008,37</t>
  </si>
  <si>
    <t>00209,25</t>
  </si>
  <si>
    <t>00008,62</t>
  </si>
  <si>
    <t>00215,50</t>
  </si>
  <si>
    <t>00008,86</t>
  </si>
  <si>
    <t>00221,50</t>
  </si>
  <si>
    <t>00009,10</t>
  </si>
  <si>
    <t>00227,50</t>
  </si>
  <si>
    <t>00009,34</t>
  </si>
  <si>
    <t>00233,50</t>
  </si>
  <si>
    <t>00009,58</t>
  </si>
  <si>
    <t>00239,50</t>
  </si>
  <si>
    <t>00009,83</t>
  </si>
  <si>
    <t>00245,75</t>
  </si>
  <si>
    <t>00010,07</t>
  </si>
  <si>
    <t>00251,75</t>
  </si>
  <si>
    <t>00010,31</t>
  </si>
  <si>
    <t>00257,75</t>
  </si>
  <si>
    <t>00010,55</t>
  </si>
  <si>
    <t>00263,75</t>
  </si>
  <si>
    <t>00010,79</t>
  </si>
  <si>
    <t>00269,75</t>
  </si>
  <si>
    <t>00011,03</t>
  </si>
  <si>
    <t>00275,75</t>
  </si>
  <si>
    <t>00011,27</t>
  </si>
  <si>
    <t>00281,75</t>
  </si>
  <si>
    <t>00011,51</t>
  </si>
  <si>
    <t>00287,75</t>
  </si>
  <si>
    <t>00011,75</t>
  </si>
  <si>
    <t>00293,75</t>
  </si>
  <si>
    <t>00011,99</t>
  </si>
  <si>
    <t>00299,75</t>
  </si>
  <si>
    <t>00012,23</t>
  </si>
  <si>
    <t>00305,75</t>
  </si>
  <si>
    <t>00012,47</t>
  </si>
  <si>
    <t>00311,75</t>
  </si>
  <si>
    <t>00012,71</t>
  </si>
  <si>
    <t>00317,75</t>
  </si>
  <si>
    <t>00012,95</t>
  </si>
  <si>
    <t>00323,75</t>
  </si>
  <si>
    <t>00013,19</t>
  </si>
  <si>
    <t>00329,75</t>
  </si>
  <si>
    <t>00013,43</t>
  </si>
  <si>
    <t>00335,75</t>
  </si>
  <si>
    <t>00013,67</t>
  </si>
  <si>
    <t>00341,75</t>
  </si>
  <si>
    <t>00013,90</t>
  </si>
  <si>
    <t>00347,50</t>
  </si>
  <si>
    <t>00014,14</t>
  </si>
  <si>
    <t>00353,50</t>
  </si>
  <si>
    <t>00014,38</t>
  </si>
  <si>
    <t>00359,50</t>
  </si>
  <si>
    <t>00014,62</t>
  </si>
  <si>
    <t>00365,50</t>
  </si>
  <si>
    <t>00014,86</t>
  </si>
  <si>
    <t>00371,50</t>
  </si>
  <si>
    <t>00015,10</t>
  </si>
  <si>
    <t>00377,50</t>
  </si>
  <si>
    <t>00015,34</t>
  </si>
  <si>
    <t>00383,50</t>
  </si>
  <si>
    <t>00015,58</t>
  </si>
  <si>
    <t>00389,50</t>
  </si>
  <si>
    <t>00015,82</t>
  </si>
  <si>
    <t>00395,50</t>
  </si>
  <si>
    <t>00016,06</t>
  </si>
  <si>
    <t>00401,50</t>
  </si>
  <si>
    <t>00016,30</t>
  </si>
  <si>
    <t>00016,54</t>
  </si>
  <si>
    <t>00016,78</t>
  </si>
  <si>
    <t>00017,02</t>
  </si>
  <si>
    <t>00017,26</t>
  </si>
  <si>
    <t>00017,50</t>
  </si>
  <si>
    <t>00017,74</t>
  </si>
  <si>
    <t>00017,97</t>
  </si>
  <si>
    <t>00018,21</t>
  </si>
  <si>
    <t>00018,45</t>
  </si>
  <si>
    <t>00018,69</t>
  </si>
  <si>
    <t>00018,93</t>
  </si>
  <si>
    <t>00019,17</t>
  </si>
  <si>
    <t>00019,41</t>
  </si>
  <si>
    <t>00019,65</t>
  </si>
  <si>
    <t>00019,89</t>
  </si>
  <si>
    <t>00020,13</t>
  </si>
  <si>
    <t>00020,37</t>
  </si>
  <si>
    <t>00020,57</t>
  </si>
  <si>
    <t>00020,77</t>
  </si>
  <si>
    <t>00020,98</t>
  </si>
  <si>
    <t>00021,18</t>
  </si>
  <si>
    <t>00021,38</t>
  </si>
  <si>
    <t>00021,59</t>
  </si>
  <si>
    <t>00021,79</t>
  </si>
  <si>
    <t>00021,99</t>
  </si>
  <si>
    <t>00022,20</t>
  </si>
  <si>
    <t>00022,40</t>
  </si>
  <si>
    <t>00022,58</t>
  </si>
  <si>
    <t>00022,76</t>
  </si>
  <si>
    <t>00022,94</t>
  </si>
  <si>
    <t>00023,13</t>
  </si>
  <si>
    <t>00023,31</t>
  </si>
  <si>
    <t>00023,49</t>
  </si>
  <si>
    <t>00023,67</t>
  </si>
  <si>
    <t>00023,85</t>
  </si>
  <si>
    <t>00024,03</t>
  </si>
  <si>
    <t>00024,21</t>
  </si>
  <si>
    <t>00024,38</t>
  </si>
  <si>
    <t>00024,55</t>
  </si>
  <si>
    <t>00024,72</t>
  </si>
  <si>
    <t>00024,89</t>
  </si>
  <si>
    <t>00025,06</t>
  </si>
  <si>
    <t>00025,23</t>
  </si>
  <si>
    <t>00025,40</t>
  </si>
  <si>
    <t>00025,57</t>
  </si>
  <si>
    <t>00025,74</t>
  </si>
  <si>
    <t>00025,91</t>
  </si>
  <si>
    <t>00026,08</t>
  </si>
  <si>
    <t>00026,24</t>
  </si>
  <si>
    <t>00026,41</t>
  </si>
  <si>
    <t>00026,58</t>
  </si>
  <si>
    <t>00026,75</t>
  </si>
  <si>
    <t>00026,92</t>
  </si>
  <si>
    <t>00027,09</t>
  </si>
  <si>
    <t>00027,26</t>
  </si>
  <si>
    <t>00027,43</t>
  </si>
  <si>
    <t>00027,60</t>
  </si>
  <si>
    <t>00027,71</t>
  </si>
  <si>
    <t>00027,83</t>
  </si>
  <si>
    <t>00027,95</t>
  </si>
  <si>
    <t>00028,06</t>
  </si>
  <si>
    <t>00028,18</t>
  </si>
  <si>
    <t>00028,30</t>
  </si>
  <si>
    <t>00028,41</t>
  </si>
  <si>
    <t>00028,53</t>
  </si>
  <si>
    <t>00028,64</t>
  </si>
  <si>
    <t>00028,76</t>
  </si>
  <si>
    <t>00028,88</t>
  </si>
  <si>
    <t>00028,99</t>
  </si>
  <si>
    <t>00029,11</t>
  </si>
  <si>
    <t>00029,22</t>
  </si>
  <si>
    <t>00029,34</t>
  </si>
  <si>
    <t>00029,46</t>
  </si>
  <si>
    <t>00029,57</t>
  </si>
  <si>
    <t>00029,69</t>
  </si>
  <si>
    <t>00029,80</t>
  </si>
  <si>
    <t>00029,92</t>
  </si>
  <si>
    <t>00030,04</t>
  </si>
  <si>
    <t>00030,15</t>
  </si>
  <si>
    <t>00030,27</t>
  </si>
  <si>
    <t>00030,38</t>
  </si>
  <si>
    <t>00030,50</t>
  </si>
  <si>
    <t>00030,62</t>
  </si>
  <si>
    <t>00030,73</t>
  </si>
  <si>
    <t>00030,85</t>
  </si>
  <si>
    <t>00030,96</t>
  </si>
  <si>
    <t>00031,08</t>
  </si>
  <si>
    <t>00031,18</t>
  </si>
  <si>
    <t>00031,27</t>
  </si>
  <si>
    <t>00031,37</t>
  </si>
  <si>
    <t>00031,47</t>
  </si>
  <si>
    <t>00031,56</t>
  </si>
  <si>
    <t>00031,66</t>
  </si>
  <si>
    <t>00031,76</t>
  </si>
  <si>
    <t>00031,85</t>
  </si>
  <si>
    <t>00031,95</t>
  </si>
  <si>
    <t>00032,05</t>
  </si>
  <si>
    <t>00032,14</t>
  </si>
  <si>
    <t>00032,24</t>
  </si>
  <si>
    <t>00032,34</t>
  </si>
  <si>
    <t>00032,44</t>
  </si>
  <si>
    <t>00032,53</t>
  </si>
  <si>
    <t>00032,63</t>
  </si>
  <si>
    <t>00032,73</t>
  </si>
  <si>
    <t>00032,82</t>
  </si>
  <si>
    <t>00032,92</t>
  </si>
  <si>
    <t>00033,02</t>
  </si>
  <si>
    <t>00033,11</t>
  </si>
  <si>
    <t>00033,21</t>
  </si>
  <si>
    <t>00033,31</t>
  </si>
  <si>
    <t>00033,40</t>
  </si>
  <si>
    <t>00033,50</t>
  </si>
  <si>
    <t>00033,60</t>
  </si>
  <si>
    <t>00033,69</t>
  </si>
  <si>
    <t>00033,79</t>
  </si>
  <si>
    <t>00033,89</t>
  </si>
  <si>
    <t>00033,98</t>
  </si>
  <si>
    <t>00034,08</t>
  </si>
  <si>
    <t>00034,18</t>
  </si>
  <si>
    <t>00034,27</t>
  </si>
  <si>
    <t>00034,37</t>
  </si>
  <si>
    <t>00034,47</t>
  </si>
  <si>
    <t>00034,56</t>
  </si>
  <si>
    <t>00034,66</t>
  </si>
  <si>
    <t>00034,76</t>
  </si>
  <si>
    <t>00034,85</t>
  </si>
  <si>
    <t>00034,95</t>
  </si>
  <si>
    <t>00035,05</t>
  </si>
  <si>
    <t>00035,14</t>
  </si>
  <si>
    <t>00035,24</t>
  </si>
  <si>
    <t>00035,34</t>
  </si>
  <si>
    <t>00035,43</t>
  </si>
  <si>
    <t>00035,53</t>
  </si>
  <si>
    <t>00035,63</t>
  </si>
  <si>
    <t>00035,72</t>
  </si>
  <si>
    <t>00035,82</t>
  </si>
  <si>
    <t>00035,92</t>
  </si>
  <si>
    <t>00035,95</t>
  </si>
  <si>
    <t>00035,99</t>
  </si>
  <si>
    <t>00036,02</t>
  </si>
  <si>
    <t>00036,06</t>
  </si>
  <si>
    <t>00036,09</t>
  </si>
  <si>
    <t>00036,13</t>
  </si>
  <si>
    <t>00036,16</t>
  </si>
  <si>
    <t>00036,20</t>
  </si>
  <si>
    <t>00036,23</t>
  </si>
  <si>
    <t>00036,27</t>
  </si>
  <si>
    <t>00036,30</t>
  </si>
  <si>
    <t>00036,34</t>
  </si>
  <si>
    <t>00036,37</t>
  </si>
  <si>
    <t>00036,41</t>
  </si>
  <si>
    <t>00036,44</t>
  </si>
  <si>
    <t>00036,48</t>
  </si>
  <si>
    <t>00036,51</t>
  </si>
  <si>
    <t>00036,55</t>
  </si>
  <si>
    <t>00036,58</t>
  </si>
  <si>
    <t>00036,62</t>
  </si>
  <si>
    <t>00036,65</t>
  </si>
  <si>
    <t>00036,69</t>
  </si>
  <si>
    <t>00036,72</t>
  </si>
  <si>
    <t>00036,76</t>
  </si>
  <si>
    <t>00036,79</t>
  </si>
  <si>
    <t>00036,83</t>
  </si>
  <si>
    <t>00036,86</t>
  </si>
  <si>
    <t>00036,90</t>
  </si>
  <si>
    <t>00036,93</t>
  </si>
  <si>
    <t>00036,97</t>
  </si>
  <si>
    <t>00037,00</t>
  </si>
  <si>
    <t>00037,04</t>
  </si>
  <si>
    <t>00037,07</t>
  </si>
  <si>
    <t>00037,11</t>
  </si>
  <si>
    <t>00037,14</t>
  </si>
  <si>
    <t>00037,18</t>
  </si>
  <si>
    <t>00037,21</t>
  </si>
  <si>
    <t>00037,25</t>
  </si>
  <si>
    <t>00037,28</t>
  </si>
  <si>
    <t>00037,32</t>
  </si>
  <si>
    <t>00037,35</t>
  </si>
  <si>
    <t>00037,39</t>
  </si>
  <si>
    <t>00037,42</t>
  </si>
  <si>
    <t>00037,46</t>
  </si>
  <si>
    <t>00037,50</t>
  </si>
  <si>
    <t>00037,53</t>
  </si>
  <si>
    <t>00037,57</t>
  </si>
  <si>
    <t>00037,60</t>
  </si>
  <si>
    <t>00037,64</t>
  </si>
  <si>
    <t>00037,67</t>
  </si>
  <si>
    <t>00033,25</t>
  </si>
  <si>
    <t>00001,33</t>
  </si>
  <si>
    <t>00001,49</t>
  </si>
  <si>
    <t>00001,55</t>
  </si>
  <si>
    <t>00038,75</t>
  </si>
  <si>
    <t>00001,76</t>
  </si>
  <si>
    <t>00002,22</t>
  </si>
  <si>
    <t>00044,00</t>
  </si>
  <si>
    <t>00055,50</t>
  </si>
  <si>
    <t>00001,98</t>
  </si>
  <si>
    <t>00002,59</t>
  </si>
  <si>
    <t>00049,50</t>
  </si>
  <si>
    <t>00064,75</t>
  </si>
  <si>
    <t>00002,19</t>
  </si>
  <si>
    <t>00002,96</t>
  </si>
  <si>
    <t>00054,75</t>
  </si>
  <si>
    <t>00074,00</t>
  </si>
  <si>
    <t>00002,41</t>
  </si>
  <si>
    <t>00003,32</t>
  </si>
  <si>
    <t>00060,25</t>
  </si>
  <si>
    <t>00083,00</t>
  </si>
  <si>
    <t>00002,62</t>
  </si>
  <si>
    <t>00003,69</t>
  </si>
  <si>
    <t>00065,50</t>
  </si>
  <si>
    <t>00092,25</t>
  </si>
  <si>
    <t>00002,84</t>
  </si>
  <si>
    <t>00004,06</t>
  </si>
  <si>
    <t>00071,00</t>
  </si>
  <si>
    <t>00101,50</t>
  </si>
  <si>
    <t>00004,43</t>
  </si>
  <si>
    <t>00110,75</t>
  </si>
  <si>
    <t>00003,27</t>
  </si>
  <si>
    <t>00004,79</t>
  </si>
  <si>
    <t>00081,75</t>
  </si>
  <si>
    <t>00119,75</t>
  </si>
  <si>
    <t>00003,48</t>
  </si>
  <si>
    <t>00005,16</t>
  </si>
  <si>
    <t>00087,00</t>
  </si>
  <si>
    <t>00129,00</t>
  </si>
  <si>
    <t>00003,70</t>
  </si>
  <si>
    <t>00005,53</t>
  </si>
  <si>
    <t>00092,50</t>
  </si>
  <si>
    <t>00138,25</t>
  </si>
  <si>
    <t>00003,91</t>
  </si>
  <si>
    <t>00005,89</t>
  </si>
  <si>
    <t>00097,75</t>
  </si>
  <si>
    <t>00147,25</t>
  </si>
  <si>
    <t>00004,13</t>
  </si>
  <si>
    <t>00006,26</t>
  </si>
  <si>
    <t>00103,25</t>
  </si>
  <si>
    <t>00156,50</t>
  </si>
  <si>
    <t>00004,34</t>
  </si>
  <si>
    <t>00006,63</t>
  </si>
  <si>
    <t>00108,50</t>
  </si>
  <si>
    <t>00165,75</t>
  </si>
  <si>
    <t>00004,56</t>
  </si>
  <si>
    <t>00007,00</t>
  </si>
  <si>
    <t>00114,00</t>
  </si>
  <si>
    <t>00175,00</t>
  </si>
  <si>
    <t>00004,77</t>
  </si>
  <si>
    <t>00007,36</t>
  </si>
  <si>
    <t>00119,25</t>
  </si>
  <si>
    <t>00184,00</t>
  </si>
  <si>
    <t>00007,73</t>
  </si>
  <si>
    <t>00193,25</t>
  </si>
  <si>
    <t>00005,20</t>
  </si>
  <si>
    <t>00008,10</t>
  </si>
  <si>
    <t>00130,00</t>
  </si>
  <si>
    <t>00202,50</t>
  </si>
  <si>
    <t>00005,42</t>
  </si>
  <si>
    <t>00008,47</t>
  </si>
  <si>
    <t>00135,50</t>
  </si>
  <si>
    <t>00211,75</t>
  </si>
  <si>
    <t>00005,63</t>
  </si>
  <si>
    <t>00008,83</t>
  </si>
  <si>
    <t>00140,75</t>
  </si>
  <si>
    <t>00220,75</t>
  </si>
  <si>
    <t>00005,85</t>
  </si>
  <si>
    <t>00009,20</t>
  </si>
  <si>
    <t>00146,25</t>
  </si>
  <si>
    <t>00230,00</t>
  </si>
  <si>
    <t>00006,06</t>
  </si>
  <si>
    <t>00009,57</t>
  </si>
  <si>
    <t>00151,50</t>
  </si>
  <si>
    <t>00239,25</t>
  </si>
  <si>
    <t>00006,28</t>
  </si>
  <si>
    <t>00009,93</t>
  </si>
  <si>
    <t>00157,00</t>
  </si>
  <si>
    <t>00248,25</t>
  </si>
  <si>
    <t>00006,49</t>
  </si>
  <si>
    <t>00010,30</t>
  </si>
  <si>
    <t>00162,25</t>
  </si>
  <si>
    <t>00257,50</t>
  </si>
  <si>
    <t>00006,71</t>
  </si>
  <si>
    <t>00010,67</t>
  </si>
  <si>
    <t>00167,75</t>
  </si>
  <si>
    <t>00266,75</t>
  </si>
  <si>
    <t>00011,04</t>
  </si>
  <si>
    <t>00276,00</t>
  </si>
  <si>
    <t>00007,14</t>
  </si>
  <si>
    <t>00011,40</t>
  </si>
  <si>
    <t>00178,50</t>
  </si>
  <si>
    <t>00285,00</t>
  </si>
  <si>
    <t>00007,35</t>
  </si>
  <si>
    <t>00011,77</t>
  </si>
  <si>
    <t>00183,75</t>
  </si>
  <si>
    <t>00294,25</t>
  </si>
  <si>
    <t>00007,57</t>
  </si>
  <si>
    <t>00012,14</t>
  </si>
  <si>
    <t>00189,25</t>
  </si>
  <si>
    <t>00303,50</t>
  </si>
  <si>
    <t>00007,78</t>
  </si>
  <si>
    <t>00012,51</t>
  </si>
  <si>
    <t>00194,50</t>
  </si>
  <si>
    <t>00312,75</t>
  </si>
  <si>
    <t>00008,00</t>
  </si>
  <si>
    <t>00012,87</t>
  </si>
  <si>
    <t>00200,00</t>
  </si>
  <si>
    <t>00321,75</t>
  </si>
  <si>
    <t>00008,21</t>
  </si>
  <si>
    <t>00013,24</t>
  </si>
  <si>
    <t>00205,25</t>
  </si>
  <si>
    <t>00331,00</t>
  </si>
  <si>
    <t>00008,43</t>
  </si>
  <si>
    <t>00013,61</t>
  </si>
  <si>
    <t>00210,75</t>
  </si>
  <si>
    <t>00340,25</t>
  </si>
  <si>
    <t>00008,64</t>
  </si>
  <si>
    <t>00013,97</t>
  </si>
  <si>
    <t>00216,00</t>
  </si>
  <si>
    <t>00349,25</t>
  </si>
  <si>
    <t>00014,34</t>
  </si>
  <si>
    <t>00358,50</t>
  </si>
  <si>
    <t>00009,07</t>
  </si>
  <si>
    <t>00014,71</t>
  </si>
  <si>
    <t>00226,75</t>
  </si>
  <si>
    <t>00367,75</t>
  </si>
  <si>
    <t>00009,29</t>
  </si>
  <si>
    <t>00015,08</t>
  </si>
  <si>
    <t>00232,25</t>
  </si>
  <si>
    <t>00377,00</t>
  </si>
  <si>
    <t>00009,50</t>
  </si>
  <si>
    <t>00015,44</t>
  </si>
  <si>
    <t>00237,50</t>
  </si>
  <si>
    <t>00386,00</t>
  </si>
  <si>
    <t>00009,72</t>
  </si>
  <si>
    <t>00015,81</t>
  </si>
  <si>
    <t>00243,00</t>
  </si>
  <si>
    <t>00395,25</t>
  </si>
  <si>
    <t>00016,17</t>
  </si>
  <si>
    <t>00404,25</t>
  </si>
  <si>
    <t>00010,15</t>
  </si>
  <si>
    <t>00253,75</t>
  </si>
  <si>
    <t>00413,50</t>
  </si>
  <si>
    <t>00010,36</t>
  </si>
  <si>
    <t>00016,90</t>
  </si>
  <si>
    <t>00259,00</t>
  </si>
  <si>
    <t>00422,50</t>
  </si>
  <si>
    <t>00010,57</t>
  </si>
  <si>
    <t>00264,25</t>
  </si>
  <si>
    <t>00431,50</t>
  </si>
  <si>
    <t>00010,78</t>
  </si>
  <si>
    <t>00017,63</t>
  </si>
  <si>
    <t>00269,50</t>
  </si>
  <si>
    <t>00440,75</t>
  </si>
  <si>
    <t>00011,00</t>
  </si>
  <si>
    <t>00017,99</t>
  </si>
  <si>
    <t>00275,00</t>
  </si>
  <si>
    <t>00449,75</t>
  </si>
  <si>
    <t>00011,21</t>
  </si>
  <si>
    <t>00018,36</t>
  </si>
  <si>
    <t>00280,25</t>
  </si>
  <si>
    <t>00459,00</t>
  </si>
  <si>
    <t>00011,42</t>
  </si>
  <si>
    <t>00018,72</t>
  </si>
  <si>
    <t>00285,50</t>
  </si>
  <si>
    <t>00468,00</t>
  </si>
  <si>
    <t>00011,64</t>
  </si>
  <si>
    <t>00019,08</t>
  </si>
  <si>
    <t>00291,00</t>
  </si>
  <si>
    <t>00477,00</t>
  </si>
  <si>
    <t>00011,85</t>
  </si>
  <si>
    <t>00019,45</t>
  </si>
  <si>
    <t>00296,25</t>
  </si>
  <si>
    <t>00486,25</t>
  </si>
  <si>
    <t>00012,06</t>
  </si>
  <si>
    <t>00019,81</t>
  </si>
  <si>
    <t>00301,50</t>
  </si>
  <si>
    <t>00495,25</t>
  </si>
  <si>
    <t>00012,27</t>
  </si>
  <si>
    <t>00020,17</t>
  </si>
  <si>
    <t>00306,75</t>
  </si>
  <si>
    <t>00504,25</t>
  </si>
  <si>
    <t>00012,49</t>
  </si>
  <si>
    <t>00020,54</t>
  </si>
  <si>
    <t>00312,25</t>
  </si>
  <si>
    <t>00513,50</t>
  </si>
  <si>
    <t>00012,70</t>
  </si>
  <si>
    <t>00020,90</t>
  </si>
  <si>
    <t>00317,50</t>
  </si>
  <si>
    <t>00522,50</t>
  </si>
  <si>
    <t>00012,91</t>
  </si>
  <si>
    <t>00021,26</t>
  </si>
  <si>
    <t>00322,75</t>
  </si>
  <si>
    <t>00531,50</t>
  </si>
  <si>
    <t>00013,13</t>
  </si>
  <si>
    <t>00021,63</t>
  </si>
  <si>
    <t>00328,25</t>
  </si>
  <si>
    <t>00540,75</t>
  </si>
  <si>
    <t>00013,34</t>
  </si>
  <si>
    <t>00333,50</t>
  </si>
  <si>
    <t>00549,75</t>
  </si>
  <si>
    <t>00013,55</t>
  </si>
  <si>
    <t>00022,36</t>
  </si>
  <si>
    <t>00338,75</t>
  </si>
  <si>
    <t>00559,00</t>
  </si>
  <si>
    <t>00013,76</t>
  </si>
  <si>
    <t>00022,72</t>
  </si>
  <si>
    <t>00344,00</t>
  </si>
  <si>
    <t>00568,00</t>
  </si>
  <si>
    <t>00013,98</t>
  </si>
  <si>
    <t>00023,08</t>
  </si>
  <si>
    <t>00349,50</t>
  </si>
  <si>
    <t>00577,00</t>
  </si>
  <si>
    <t>00014,19</t>
  </si>
  <si>
    <t>00023,45</t>
  </si>
  <si>
    <t>00354,75</t>
  </si>
  <si>
    <t>00586,25</t>
  </si>
  <si>
    <t>00014,40</t>
  </si>
  <si>
    <t>00023,81</t>
  </si>
  <si>
    <t>00360,00</t>
  </si>
  <si>
    <t>00595,25</t>
  </si>
  <si>
    <t>00024,17</t>
  </si>
  <si>
    <t>00604,25</t>
  </si>
  <si>
    <t>00014,83</t>
  </si>
  <si>
    <t>00024,54</t>
  </si>
  <si>
    <t>00370,75</t>
  </si>
  <si>
    <t>00613,50</t>
  </si>
  <si>
    <t>00015,04</t>
  </si>
  <si>
    <t>00024,90</t>
  </si>
  <si>
    <t>00376,00</t>
  </si>
  <si>
    <t>00622,50</t>
  </si>
  <si>
    <t>00015,25</t>
  </si>
  <si>
    <t>00025,26</t>
  </si>
  <si>
    <t>00381,25</t>
  </si>
  <si>
    <t>00631,50</t>
  </si>
  <si>
    <t>00015,47</t>
  </si>
  <si>
    <t>00025,63</t>
  </si>
  <si>
    <t>00386,75</t>
  </si>
  <si>
    <t>00640,75</t>
  </si>
  <si>
    <t>00015,68</t>
  </si>
  <si>
    <t>00025,99</t>
  </si>
  <si>
    <t>00392,00</t>
  </si>
  <si>
    <t>00649,75</t>
  </si>
  <si>
    <t>00015,89</t>
  </si>
  <si>
    <t>00026,35</t>
  </si>
  <si>
    <t>00397,25</t>
  </si>
  <si>
    <t>00658,75</t>
  </si>
  <si>
    <t>00016,11</t>
  </si>
  <si>
    <t>00026,72</t>
  </si>
  <si>
    <t>00402,75</t>
  </si>
  <si>
    <t>00668,00</t>
  </si>
  <si>
    <t>00016,32</t>
  </si>
  <si>
    <t>00027,08</t>
  </si>
  <si>
    <t>00016,53</t>
  </si>
  <si>
    <t>00027,45</t>
  </si>
  <si>
    <t>00016,74</t>
  </si>
  <si>
    <t>00027,81</t>
  </si>
  <si>
    <t>00016,96</t>
  </si>
  <si>
    <t>00028,17</t>
  </si>
  <si>
    <t>00017,17</t>
  </si>
  <si>
    <t>00028,54</t>
  </si>
  <si>
    <t>00017,38</t>
  </si>
  <si>
    <t>00028,90</t>
  </si>
  <si>
    <t>00017,60</t>
  </si>
  <si>
    <t>00029,26</t>
  </si>
  <si>
    <t>00017,81</t>
  </si>
  <si>
    <t>00029,63</t>
  </si>
  <si>
    <t>00018,02</t>
  </si>
  <si>
    <t>00029,99</t>
  </si>
  <si>
    <t>00018,23</t>
  </si>
  <si>
    <t>00030,35</t>
  </si>
  <si>
    <t>00018,41</t>
  </si>
  <si>
    <t>00030,66</t>
  </si>
  <si>
    <t>00018,59</t>
  </si>
  <si>
    <t>00030,97</t>
  </si>
  <si>
    <t>00018,78</t>
  </si>
  <si>
    <t>00031,28</t>
  </si>
  <si>
    <t>00018,96</t>
  </si>
  <si>
    <t>00031,59</t>
  </si>
  <si>
    <t>00019,14</t>
  </si>
  <si>
    <t>00031,90</t>
  </si>
  <si>
    <t>00019,32</t>
  </si>
  <si>
    <t>00032,21</t>
  </si>
  <si>
    <t>00019,50</t>
  </si>
  <si>
    <t>00032,51</t>
  </si>
  <si>
    <t>00019,68</t>
  </si>
  <si>
    <t>00019,86</t>
  </si>
  <si>
    <t>00033,13</t>
  </si>
  <si>
    <t>00020,04</t>
  </si>
  <si>
    <t>00033,44</t>
  </si>
  <si>
    <t>00020,20</t>
  </si>
  <si>
    <t>00033,71</t>
  </si>
  <si>
    <t>00020,36</t>
  </si>
  <si>
    <t>00033,99</t>
  </si>
  <si>
    <t>00020,52</t>
  </si>
  <si>
    <t>00020,68</t>
  </si>
  <si>
    <t>00034,54</t>
  </si>
  <si>
    <t>00020,85</t>
  </si>
  <si>
    <t>00034,82</t>
  </si>
  <si>
    <t>00021,01</t>
  </si>
  <si>
    <t>00035,09</t>
  </si>
  <si>
    <t>00021,17</t>
  </si>
  <si>
    <t>00035,37</t>
  </si>
  <si>
    <t>00021,33</t>
  </si>
  <si>
    <t>00035,64</t>
  </si>
  <si>
    <t>00021,49</t>
  </si>
  <si>
    <t>00021,65</t>
  </si>
  <si>
    <t>00036,19</t>
  </si>
  <si>
    <t>00021,80</t>
  </si>
  <si>
    <t>00036,45</t>
  </si>
  <si>
    <t>00021,95</t>
  </si>
  <si>
    <t>00036,71</t>
  </si>
  <si>
    <t>00022,10</t>
  </si>
  <si>
    <t>00036,96</t>
  </si>
  <si>
    <t>00022,25</t>
  </si>
  <si>
    <t>00037,22</t>
  </si>
  <si>
    <t>00037,48</t>
  </si>
  <si>
    <t>00022,55</t>
  </si>
  <si>
    <t>00037,74</t>
  </si>
  <si>
    <t>00022,71</t>
  </si>
  <si>
    <t>00037,99</t>
  </si>
  <si>
    <t>00022,86</t>
  </si>
  <si>
    <t>00038,25</t>
  </si>
  <si>
    <t>00023,01</t>
  </si>
  <si>
    <t>00038,51</t>
  </si>
  <si>
    <t>00023,16</t>
  </si>
  <si>
    <t>00038,76</t>
  </si>
  <si>
    <t>00039,02</t>
  </si>
  <si>
    <t>00023,46</t>
  </si>
  <si>
    <t>00039,28</t>
  </si>
  <si>
    <t>00023,61</t>
  </si>
  <si>
    <t>00039,54</t>
  </si>
  <si>
    <t>00023,76</t>
  </si>
  <si>
    <t>00039,79</t>
  </si>
  <si>
    <t>00023,91</t>
  </si>
  <si>
    <t>00040,05</t>
  </si>
  <si>
    <t>00024,06</t>
  </si>
  <si>
    <t>00040,31</t>
  </si>
  <si>
    <t>00040,56</t>
  </si>
  <si>
    <t>00024,36</t>
  </si>
  <si>
    <t>00040,82</t>
  </si>
  <si>
    <t>00024,51</t>
  </si>
  <si>
    <t>00041,08</t>
  </si>
  <si>
    <t>00024,66</t>
  </si>
  <si>
    <t>00041,34</t>
  </si>
  <si>
    <t>00024,77</t>
  </si>
  <si>
    <t>00041,51</t>
  </si>
  <si>
    <t>00024,87</t>
  </si>
  <si>
    <t>00041,69</t>
  </si>
  <si>
    <t>00024,97</t>
  </si>
  <si>
    <t>00041,86</t>
  </si>
  <si>
    <t>00025,07</t>
  </si>
  <si>
    <t>00042,04</t>
  </si>
  <si>
    <t>00025,18</t>
  </si>
  <si>
    <t>00042,22</t>
  </si>
  <si>
    <t>00025,28</t>
  </si>
  <si>
    <t>00042,39</t>
  </si>
  <si>
    <t>00025,38</t>
  </si>
  <si>
    <t>00042,57</t>
  </si>
  <si>
    <t>00025,49</t>
  </si>
  <si>
    <t>00042,75</t>
  </si>
  <si>
    <t>00025,59</t>
  </si>
  <si>
    <t>00042,92</t>
  </si>
  <si>
    <t>00025,69</t>
  </si>
  <si>
    <t>00043,10</t>
  </si>
  <si>
    <t>00025,80</t>
  </si>
  <si>
    <t>00043,27</t>
  </si>
  <si>
    <t>00025,90</t>
  </si>
  <si>
    <t>00043,45</t>
  </si>
  <si>
    <t>00026,00</t>
  </si>
  <si>
    <t>00043,63</t>
  </si>
  <si>
    <t>00026,11</t>
  </si>
  <si>
    <t>00043,80</t>
  </si>
  <si>
    <t>00026,21</t>
  </si>
  <si>
    <t>00043,98</t>
  </si>
  <si>
    <t>00026,31</t>
  </si>
  <si>
    <t>00044,16</t>
  </si>
  <si>
    <t>00026,42</t>
  </si>
  <si>
    <t>00044,33</t>
  </si>
  <si>
    <t>00026,52</t>
  </si>
  <si>
    <t>00044,51</t>
  </si>
  <si>
    <t>00026,62</t>
  </si>
  <si>
    <t>00044,68</t>
  </si>
  <si>
    <t>00026,73</t>
  </si>
  <si>
    <t>00044,86</t>
  </si>
  <si>
    <t>00026,83</t>
  </si>
  <si>
    <t>00045,04</t>
  </si>
  <si>
    <t>00026,93</t>
  </si>
  <si>
    <t>00045,21</t>
  </si>
  <si>
    <t>00027,04</t>
  </si>
  <si>
    <t>00045,39</t>
  </si>
  <si>
    <t>00027,14</t>
  </si>
  <si>
    <t>00045,57</t>
  </si>
  <si>
    <t>00027,24</t>
  </si>
  <si>
    <t>00045,74</t>
  </si>
  <si>
    <t>00027,35</t>
  </si>
  <si>
    <t>00045,92</t>
  </si>
  <si>
    <t>00046,10</t>
  </si>
  <si>
    <t>00027,55</t>
  </si>
  <si>
    <t>00046,27</t>
  </si>
  <si>
    <t>00027,65</t>
  </si>
  <si>
    <t>00046,45</t>
  </si>
  <si>
    <t>00027,76</t>
  </si>
  <si>
    <t>00046,62</t>
  </si>
  <si>
    <t>00027,84</t>
  </si>
  <si>
    <t>00046,77</t>
  </si>
  <si>
    <t>00027,93</t>
  </si>
  <si>
    <t>00046,92</t>
  </si>
  <si>
    <t>00028,02</t>
  </si>
  <si>
    <t>00047,06</t>
  </si>
  <si>
    <t>00028,10</t>
  </si>
  <si>
    <t>00047,21</t>
  </si>
  <si>
    <t>00028,19</t>
  </si>
  <si>
    <t>00047,36</t>
  </si>
  <si>
    <t>00028,27</t>
  </si>
  <si>
    <t>00047,51</t>
  </si>
  <si>
    <t>00028,36</t>
  </si>
  <si>
    <t>00047,65</t>
  </si>
  <si>
    <t>00028,45</t>
  </si>
  <si>
    <t>00047,80</t>
  </si>
  <si>
    <t>00047,95</t>
  </si>
  <si>
    <t>00028,62</t>
  </si>
  <si>
    <t>00048,09</t>
  </si>
  <si>
    <t>00028,70</t>
  </si>
  <si>
    <t>00048,24</t>
  </si>
  <si>
    <t>00028,79</t>
  </si>
  <si>
    <t>00048,39</t>
  </si>
  <si>
    <t>00048,53</t>
  </si>
  <si>
    <t>00028,96</t>
  </si>
  <si>
    <t>00048,68</t>
  </si>
  <si>
    <t>00029,05</t>
  </si>
  <si>
    <t>00048,83</t>
  </si>
  <si>
    <t>00029,13</t>
  </si>
  <si>
    <t>00048,97</t>
  </si>
  <si>
    <t>00049,12</t>
  </si>
  <si>
    <t>00029,31</t>
  </si>
  <si>
    <t>00049,27</t>
  </si>
  <si>
    <t>00029,39</t>
  </si>
  <si>
    <t>00049,42</t>
  </si>
  <si>
    <t>00029,48</t>
  </si>
  <si>
    <t>00049,56</t>
  </si>
  <si>
    <t>00029,56</t>
  </si>
  <si>
    <t>00049,71</t>
  </si>
  <si>
    <t>00029,65</t>
  </si>
  <si>
    <t>00049,86</t>
  </si>
  <si>
    <t>00029,74</t>
  </si>
  <si>
    <t>00050,00</t>
  </si>
  <si>
    <t>00029,82</t>
  </si>
  <si>
    <t>00050,15</t>
  </si>
  <si>
    <t>00029,91</t>
  </si>
  <si>
    <t>00050,30</t>
  </si>
  <si>
    <t>00050,44</t>
  </si>
  <si>
    <t>00030,08</t>
  </si>
  <si>
    <t>00050,59</t>
  </si>
  <si>
    <t>00030,17</t>
  </si>
  <si>
    <t>00050,74</t>
  </si>
  <si>
    <t>00030,25</t>
  </si>
  <si>
    <t>00050,88</t>
  </si>
  <si>
    <t>00030,34</t>
  </si>
  <si>
    <t>00051,03</t>
  </si>
  <si>
    <t>00030,42</t>
  </si>
  <si>
    <t>00051,18</t>
  </si>
  <si>
    <t>00030,51</t>
  </si>
  <si>
    <t>00051,32</t>
  </si>
  <si>
    <t>00030,60</t>
  </si>
  <si>
    <t>00051,47</t>
  </si>
  <si>
    <t>00030,68</t>
  </si>
  <si>
    <t>00051,62</t>
  </si>
  <si>
    <t>00030,77</t>
  </si>
  <si>
    <t>00051,77</t>
  </si>
  <si>
    <t>00051,91</t>
  </si>
  <si>
    <t>00030,94</t>
  </si>
  <si>
    <t>00052,06</t>
  </si>
  <si>
    <t>00031,03</t>
  </si>
  <si>
    <t>00052,21</t>
  </si>
  <si>
    <t>00031,11</t>
  </si>
  <si>
    <t>00052,35</t>
  </si>
  <si>
    <t>00031,20</t>
  </si>
  <si>
    <t>00052,50</t>
  </si>
  <si>
    <t>00052,65</t>
  </si>
  <si>
    <t>00052,79</t>
  </si>
  <si>
    <t>00031,46</t>
  </si>
  <si>
    <t>00052,94</t>
  </si>
  <si>
    <t>00031,54</t>
  </si>
  <si>
    <t>00053,09</t>
  </si>
  <si>
    <t>00031,63</t>
  </si>
  <si>
    <t>00053,23</t>
  </si>
  <si>
    <t>00031,71</t>
  </si>
  <si>
    <t>00053,38</t>
  </si>
  <si>
    <t>00031,80</t>
  </si>
  <si>
    <t>00053,53</t>
  </si>
  <si>
    <t>00031,89</t>
  </si>
  <si>
    <t>00053,68</t>
  </si>
  <si>
    <t>00031,97</t>
  </si>
  <si>
    <t>00053,82</t>
  </si>
  <si>
    <t>00032,06</t>
  </si>
  <si>
    <t>00053,97</t>
  </si>
  <si>
    <t>00032,09</t>
  </si>
  <si>
    <t>00054,02</t>
  </si>
  <si>
    <t>00032,12</t>
  </si>
  <si>
    <t>00054,08</t>
  </si>
  <si>
    <t>00032,15</t>
  </si>
  <si>
    <t>00054,13</t>
  </si>
  <si>
    <t>00032,18</t>
  </si>
  <si>
    <t>00054,18</t>
  </si>
  <si>
    <t>00054,24</t>
  </si>
  <si>
    <t>00054,29</t>
  </si>
  <si>
    <t>00032,28</t>
  </si>
  <si>
    <t>00054,34</t>
  </si>
  <si>
    <t>00032,31</t>
  </si>
  <si>
    <t>00054,40</t>
  </si>
  <si>
    <t>00054,45</t>
  </si>
  <si>
    <t>00032,37</t>
  </si>
  <si>
    <t>00054,50</t>
  </si>
  <si>
    <t>00032,40</t>
  </si>
  <si>
    <t>00054,56</t>
  </si>
  <si>
    <t>00032,43</t>
  </si>
  <si>
    <t>00054,61</t>
  </si>
  <si>
    <t>00032,46</t>
  </si>
  <si>
    <t>00054,66</t>
  </si>
  <si>
    <t>00032,49</t>
  </si>
  <si>
    <t>00054,71</t>
  </si>
  <si>
    <t>00054,77</t>
  </si>
  <si>
    <t>00032,56</t>
  </si>
  <si>
    <t>00054,82</t>
  </si>
  <si>
    <t>00032,59</t>
  </si>
  <si>
    <t>00054,87</t>
  </si>
  <si>
    <t>00032,62</t>
  </si>
  <si>
    <t>00054,93</t>
  </si>
  <si>
    <t>00032,65</t>
  </si>
  <si>
    <t>00054,98</t>
  </si>
  <si>
    <t>00032,68</t>
  </si>
  <si>
    <t>00055,03</t>
  </si>
  <si>
    <t>00032,71</t>
  </si>
  <si>
    <t>00055,09</t>
  </si>
  <si>
    <t>00032,74</t>
  </si>
  <si>
    <t>00055,14</t>
  </si>
  <si>
    <t>00032,77</t>
  </si>
  <si>
    <t>00055,19</t>
  </si>
  <si>
    <t>00032,81</t>
  </si>
  <si>
    <t>00055,25</t>
  </si>
  <si>
    <t>00032,84</t>
  </si>
  <si>
    <t>00055,30</t>
  </si>
  <si>
    <t>00032,87</t>
  </si>
  <si>
    <t>00055,35</t>
  </si>
  <si>
    <t>00032,90</t>
  </si>
  <si>
    <t>00055,41</t>
  </si>
  <si>
    <t>00032,93</t>
  </si>
  <si>
    <t>00055,46</t>
  </si>
  <si>
    <t>00032,96</t>
  </si>
  <si>
    <t>00055,51</t>
  </si>
  <si>
    <t>00032,99</t>
  </si>
  <si>
    <t>00055,57</t>
  </si>
  <si>
    <t>00055,62</t>
  </si>
  <si>
    <t>00033,06</t>
  </si>
  <si>
    <t>00055,67</t>
  </si>
  <si>
    <t>00033,09</t>
  </si>
  <si>
    <t>00055,73</t>
  </si>
  <si>
    <t>00033,12</t>
  </si>
  <si>
    <t>00055,78</t>
  </si>
  <si>
    <t>00033,15</t>
  </si>
  <si>
    <t>00055,83</t>
  </si>
  <si>
    <t>00033,18</t>
  </si>
  <si>
    <t>00055,89</t>
  </si>
  <si>
    <t>00055,94</t>
  </si>
  <si>
    <t>00033,24</t>
  </si>
  <si>
    <t>00055,99</t>
  </si>
  <si>
    <t>00033,27</t>
  </si>
  <si>
    <t>00056,05</t>
  </si>
  <si>
    <t>00033,30</t>
  </si>
  <si>
    <t>00056,10</t>
  </si>
  <si>
    <t>00033,34</t>
  </si>
  <si>
    <t>00056,15</t>
  </si>
  <si>
    <t>00033,37</t>
  </si>
  <si>
    <t>00056,21</t>
  </si>
  <si>
    <t>00056,26</t>
  </si>
  <si>
    <t>00033,43</t>
  </si>
  <si>
    <t>00056,31</t>
  </si>
  <si>
    <t>00033,46</t>
  </si>
  <si>
    <t>00056,37</t>
  </si>
  <si>
    <t>00033,49</t>
  </si>
  <si>
    <t>00056,42</t>
  </si>
  <si>
    <t>00033,52</t>
  </si>
  <si>
    <t>00056,47</t>
  </si>
  <si>
    <t>00033,55</t>
  </si>
  <si>
    <t>00056,53</t>
  </si>
  <si>
    <t>00033,59</t>
  </si>
  <si>
    <t>00056,58</t>
  </si>
  <si>
    <t>00033,62</t>
  </si>
  <si>
    <t>00056,63</t>
  </si>
  <si>
    <t>Arriva Gelderland</t>
  </si>
  <si>
    <t>Tariefgebiedcode</t>
  </si>
  <si>
    <t>00038,00</t>
  </si>
  <si>
    <t>00001,52</t>
  </si>
  <si>
    <t>00001,92</t>
  </si>
  <si>
    <t>00001,59</t>
  </si>
  <si>
    <t>00039,75</t>
  </si>
  <si>
    <t>00048,00</t>
  </si>
  <si>
    <t>00002,32</t>
  </si>
  <si>
    <t>00001,83</t>
  </si>
  <si>
    <t>00045,75</t>
  </si>
  <si>
    <t>00058,00</t>
  </si>
  <si>
    <t>00002,72</t>
  </si>
  <si>
    <t>00002,06</t>
  </si>
  <si>
    <t>00051,50</t>
  </si>
  <si>
    <t>00068,00</t>
  </si>
  <si>
    <t>00003,13</t>
  </si>
  <si>
    <t>00002,30</t>
  </si>
  <si>
    <t>00057,50</t>
  </si>
  <si>
    <t>00078,25</t>
  </si>
  <si>
    <t>00003,53</t>
  </si>
  <si>
    <t>00002,53</t>
  </si>
  <si>
    <t>00063,25</t>
  </si>
  <si>
    <t>00088,25</t>
  </si>
  <si>
    <t>00003,93</t>
  </si>
  <si>
    <t>00002,77</t>
  </si>
  <si>
    <t>00069,25</t>
  </si>
  <si>
    <t>00098,25</t>
  </si>
  <si>
    <t>00004,33</t>
  </si>
  <si>
    <t>00003,00</t>
  </si>
  <si>
    <t>00075,00</t>
  </si>
  <si>
    <t>00108,25</t>
  </si>
  <si>
    <t>00004,73</t>
  </si>
  <si>
    <t>00003,24</t>
  </si>
  <si>
    <t>00081,00</t>
  </si>
  <si>
    <t>00118,25</t>
  </si>
  <si>
    <t>00005,13</t>
  </si>
  <si>
    <t>00128,25</t>
  </si>
  <si>
    <t>00003,71</t>
  </si>
  <si>
    <t>00092,75</t>
  </si>
  <si>
    <t>00005,93</t>
  </si>
  <si>
    <t>00003,95</t>
  </si>
  <si>
    <t>00098,75</t>
  </si>
  <si>
    <t>00148,25</t>
  </si>
  <si>
    <t>00006,33</t>
  </si>
  <si>
    <t>00004,18</t>
  </si>
  <si>
    <t>00104,50</t>
  </si>
  <si>
    <t>00158,25</t>
  </si>
  <si>
    <t>00006,73</t>
  </si>
  <si>
    <t>00004,42</t>
  </si>
  <si>
    <t>00110,50</t>
  </si>
  <si>
    <t>00168,25</t>
  </si>
  <si>
    <t>00004,65</t>
  </si>
  <si>
    <t>00116,25</t>
  </si>
  <si>
    <t>00007,54</t>
  </si>
  <si>
    <t>00004,89</t>
  </si>
  <si>
    <t>00122,25</t>
  </si>
  <si>
    <t>00188,50</t>
  </si>
  <si>
    <t>00007,94</t>
  </si>
  <si>
    <t>00198,50</t>
  </si>
  <si>
    <t>00008,34</t>
  </si>
  <si>
    <t>00005,36</t>
  </si>
  <si>
    <t>00134,00</t>
  </si>
  <si>
    <t>00208,50</t>
  </si>
  <si>
    <t>00008,74</t>
  </si>
  <si>
    <t>00005,60</t>
  </si>
  <si>
    <t>00140,00</t>
  </si>
  <si>
    <t>00218,50</t>
  </si>
  <si>
    <t>00009,14</t>
  </si>
  <si>
    <t>00005,83</t>
  </si>
  <si>
    <t>00145,75</t>
  </si>
  <si>
    <t>00228,50</t>
  </si>
  <si>
    <t>00009,54</t>
  </si>
  <si>
    <t>00006,07</t>
  </si>
  <si>
    <t>00151,75</t>
  </si>
  <si>
    <t>00238,50</t>
  </si>
  <si>
    <t>00009,94</t>
  </si>
  <si>
    <t>00006,30</t>
  </si>
  <si>
    <t>00157,50</t>
  </si>
  <si>
    <t>00248,50</t>
  </si>
  <si>
    <t>00010,34</t>
  </si>
  <si>
    <t>00006,54</t>
  </si>
  <si>
    <t>00163,50</t>
  </si>
  <si>
    <t>00258,50</t>
  </si>
  <si>
    <t>00010,74</t>
  </si>
  <si>
    <t>00006,77</t>
  </si>
  <si>
    <t>00169,25</t>
  </si>
  <si>
    <t>00268,50</t>
  </si>
  <si>
    <t>00011,15</t>
  </si>
  <si>
    <t>00007,01</t>
  </si>
  <si>
    <t>00175,25</t>
  </si>
  <si>
    <t>00278,75</t>
  </si>
  <si>
    <t>00011,55</t>
  </si>
  <si>
    <t>00007,25</t>
  </si>
  <si>
    <t>00181,25</t>
  </si>
  <si>
    <t>00288,75</t>
  </si>
  <si>
    <t>00011,95</t>
  </si>
  <si>
    <t>00007,48</t>
  </si>
  <si>
    <t>00187,00</t>
  </si>
  <si>
    <t>00298,75</t>
  </si>
  <si>
    <t>00012,35</t>
  </si>
  <si>
    <t>00007,72</t>
  </si>
  <si>
    <t>00193,00</t>
  </si>
  <si>
    <t>00308,75</t>
  </si>
  <si>
    <t>00012,75</t>
  </si>
  <si>
    <t>00007,95</t>
  </si>
  <si>
    <t>00198,75</t>
  </si>
  <si>
    <t>00318,75</t>
  </si>
  <si>
    <t>00013,15</t>
  </si>
  <si>
    <t>00008,19</t>
  </si>
  <si>
    <t>00204,75</t>
  </si>
  <si>
    <t>00328,75</t>
  </si>
  <si>
    <t>00008,42</t>
  </si>
  <si>
    <t>00210,50</t>
  </si>
  <si>
    <t>00013,95</t>
  </si>
  <si>
    <t>00008,66</t>
  </si>
  <si>
    <t>00216,50</t>
  </si>
  <si>
    <t>00348,75</t>
  </si>
  <si>
    <t>00014,35</t>
  </si>
  <si>
    <t>00008,90</t>
  </si>
  <si>
    <t>00222,50</t>
  </si>
  <si>
    <t>00358,75</t>
  </si>
  <si>
    <t>00014,75</t>
  </si>
  <si>
    <t>00009,13</t>
  </si>
  <si>
    <t>00228,25</t>
  </si>
  <si>
    <t>00368,75</t>
  </si>
  <si>
    <t>00015,16</t>
  </si>
  <si>
    <t>00009,37</t>
  </si>
  <si>
    <t>00234,25</t>
  </si>
  <si>
    <t>00379,00</t>
  </si>
  <si>
    <t>00015,56</t>
  </si>
  <si>
    <t>00009,60</t>
  </si>
  <si>
    <t>00240,00</t>
  </si>
  <si>
    <t>00389,00</t>
  </si>
  <si>
    <t>00015,96</t>
  </si>
  <si>
    <t>00009,84</t>
  </si>
  <si>
    <t>00246,00</t>
  </si>
  <si>
    <t>00399,00</t>
  </si>
  <si>
    <t>00016,36</t>
  </si>
  <si>
    <t>00409,00</t>
  </si>
  <si>
    <t>00016,76</t>
  </si>
  <si>
    <t>00419,00</t>
  </si>
  <si>
    <t>00017,16</t>
  </si>
  <si>
    <t>00010,54</t>
  </si>
  <si>
    <t>00263,50</t>
  </si>
  <si>
    <t>00429,00</t>
  </si>
  <si>
    <t>00017,56</t>
  </si>
  <si>
    <t>00439,00</t>
  </si>
  <si>
    <t>00017,95</t>
  </si>
  <si>
    <t>00011,01</t>
  </si>
  <si>
    <t>00275,25</t>
  </si>
  <si>
    <t>00448,75</t>
  </si>
  <si>
    <t>00018,35</t>
  </si>
  <si>
    <t>00011,24</t>
  </si>
  <si>
    <t>00281,00</t>
  </si>
  <si>
    <t>00458,75</t>
  </si>
  <si>
    <t>00018,75</t>
  </si>
  <si>
    <t>00011,48</t>
  </si>
  <si>
    <t>00287,00</t>
  </si>
  <si>
    <t>00468,75</t>
  </si>
  <si>
    <t>00011,71</t>
  </si>
  <si>
    <t>00292,75</t>
  </si>
  <si>
    <t>00478,50</t>
  </si>
  <si>
    <t>00019,54</t>
  </si>
  <si>
    <t>00011,94</t>
  </si>
  <si>
    <t>00298,50</t>
  </si>
  <si>
    <t>00488,50</t>
  </si>
  <si>
    <t>00019,94</t>
  </si>
  <si>
    <t>00012,18</t>
  </si>
  <si>
    <t>00304,50</t>
  </si>
  <si>
    <t>00498,50</t>
  </si>
  <si>
    <t>00020,34</t>
  </si>
  <si>
    <t>00012,41</t>
  </si>
  <si>
    <t>00310,25</t>
  </si>
  <si>
    <t>00508,50</t>
  </si>
  <si>
    <t>00020,73</t>
  </si>
  <si>
    <t>00012,64</t>
  </si>
  <si>
    <t>00316,00</t>
  </si>
  <si>
    <t>00518,25</t>
  </si>
  <si>
    <t>00021,13</t>
  </si>
  <si>
    <t>00012,88</t>
  </si>
  <si>
    <t>00322,00</t>
  </si>
  <si>
    <t>00528,25</t>
  </si>
  <si>
    <t>00021,53</t>
  </si>
  <si>
    <t>00013,11</t>
  </si>
  <si>
    <t>00327,75</t>
  </si>
  <si>
    <t>00538,25</t>
  </si>
  <si>
    <t>00021,92</t>
  </si>
  <si>
    <t>00548,00</t>
  </si>
  <si>
    <t>00022,32</t>
  </si>
  <si>
    <t>00013,58</t>
  </si>
  <si>
    <t>00339,50</t>
  </si>
  <si>
    <t>00558,00</t>
  </si>
  <si>
    <t>00013,81</t>
  </si>
  <si>
    <t>00345,25</t>
  </si>
  <si>
    <t>00023,11</t>
  </si>
  <si>
    <t>00014,04</t>
  </si>
  <si>
    <t>00351,00</t>
  </si>
  <si>
    <t>00577,75</t>
  </si>
  <si>
    <t>00023,51</t>
  </si>
  <si>
    <t>00014,28</t>
  </si>
  <si>
    <t>00357,00</t>
  </si>
  <si>
    <t>00587,75</t>
  </si>
  <si>
    <t>00014,51</t>
  </si>
  <si>
    <t>00362,75</t>
  </si>
  <si>
    <t>00597,75</t>
  </si>
  <si>
    <t>00024,31</t>
  </si>
  <si>
    <t>00014,74</t>
  </si>
  <si>
    <t>00368,50</t>
  </si>
  <si>
    <t>00607,75</t>
  </si>
  <si>
    <t>00024,70</t>
  </si>
  <si>
    <t>00014,98</t>
  </si>
  <si>
    <t>00374,50</t>
  </si>
  <si>
    <t>00617,50</t>
  </si>
  <si>
    <t>00025,10</t>
  </si>
  <si>
    <t>00015,21</t>
  </si>
  <si>
    <t>00380,25</t>
  </si>
  <si>
    <t>00627,50</t>
  </si>
  <si>
    <t>00025,50</t>
  </si>
  <si>
    <t>00637,50</t>
  </si>
  <si>
    <t>00025,89</t>
  </si>
  <si>
    <t>00647,25</t>
  </si>
  <si>
    <t>00026,29</t>
  </si>
  <si>
    <t>00015,91</t>
  </si>
  <si>
    <t>00397,75</t>
  </si>
  <si>
    <t>00657,25</t>
  </si>
  <si>
    <t>00026,69</t>
  </si>
  <si>
    <t>00016,14</t>
  </si>
  <si>
    <t>00403,50</t>
  </si>
  <si>
    <t>00667,25</t>
  </si>
  <si>
    <t>00016,38</t>
  </si>
  <si>
    <t>00409,50</t>
  </si>
  <si>
    <t>00677,00</t>
  </si>
  <si>
    <t>00027,48</t>
  </si>
  <si>
    <t>00016,61</t>
  </si>
  <si>
    <t>00415,25</t>
  </si>
  <si>
    <t>00687,00</t>
  </si>
  <si>
    <t>00027,88</t>
  </si>
  <si>
    <t>00016,84</t>
  </si>
  <si>
    <t>00421,00</t>
  </si>
  <si>
    <t>00697,00</t>
  </si>
  <si>
    <t>00028,28</t>
  </si>
  <si>
    <t>00017,08</t>
  </si>
  <si>
    <t>00427,00</t>
  </si>
  <si>
    <t>00707,00</t>
  </si>
  <si>
    <t>00028,67</t>
  </si>
  <si>
    <t>00017,31</t>
  </si>
  <si>
    <t>00432,75</t>
  </si>
  <si>
    <t>00716,75</t>
  </si>
  <si>
    <t>00029,07</t>
  </si>
  <si>
    <t>00017,54</t>
  </si>
  <si>
    <t>00438,50</t>
  </si>
  <si>
    <t>00726,75</t>
  </si>
  <si>
    <t>00029,47</t>
  </si>
  <si>
    <t>00017,78</t>
  </si>
  <si>
    <t>00444,50</t>
  </si>
  <si>
    <t>00736,75</t>
  </si>
  <si>
    <t>00029,86</t>
  </si>
  <si>
    <t>00018,01</t>
  </si>
  <si>
    <t>00450,25</t>
  </si>
  <si>
    <t>00746,50</t>
  </si>
  <si>
    <t>00030,26</t>
  </si>
  <si>
    <t>00018,24</t>
  </si>
  <si>
    <t>00018,48</t>
  </si>
  <si>
    <t>00031,05</t>
  </si>
  <si>
    <t>00018,71</t>
  </si>
  <si>
    <t>00031,45</t>
  </si>
  <si>
    <t>00018,94</t>
  </si>
  <si>
    <t>00019,18</t>
  </si>
  <si>
    <t>00032,25</t>
  </si>
  <si>
    <t>00032,64</t>
  </si>
  <si>
    <t>00019,64</t>
  </si>
  <si>
    <t>00033,04</t>
  </si>
  <si>
    <t>00019,87</t>
  </si>
  <si>
    <t>00033,38</t>
  </si>
  <si>
    <t>00020,07</t>
  </si>
  <si>
    <t>00020,27</t>
  </si>
  <si>
    <t>00034,05</t>
  </si>
  <si>
    <t>00020,47</t>
  </si>
  <si>
    <t>00034,39</t>
  </si>
  <si>
    <t>00020,67</t>
  </si>
  <si>
    <t>00034,72</t>
  </si>
  <si>
    <t>00020,86</t>
  </si>
  <si>
    <t>00035,06</t>
  </si>
  <si>
    <t>00021,06</t>
  </si>
  <si>
    <t>00035,40</t>
  </si>
  <si>
    <t>00035,73</t>
  </si>
  <si>
    <t>00021,46</t>
  </si>
  <si>
    <t>00036,07</t>
  </si>
  <si>
    <t>00021,66</t>
  </si>
  <si>
    <t>00021,85</t>
  </si>
  <si>
    <t>00022,03</t>
  </si>
  <si>
    <t>00037,01</t>
  </si>
  <si>
    <t>00022,21</t>
  </si>
  <si>
    <t>00037,31</t>
  </si>
  <si>
    <t>00022,38</t>
  </si>
  <si>
    <t>00037,61</t>
  </si>
  <si>
    <t>00022,56</t>
  </si>
  <si>
    <t>00037,91</t>
  </si>
  <si>
    <t>00022,74</t>
  </si>
  <si>
    <t>00038,21</t>
  </si>
  <si>
    <t>00022,91</t>
  </si>
  <si>
    <t>00023,09</t>
  </si>
  <si>
    <t>00038,81</t>
  </si>
  <si>
    <t>00023,27</t>
  </si>
  <si>
    <t>00039,11</t>
  </si>
  <si>
    <t>00023,44</t>
  </si>
  <si>
    <t>00039,42</t>
  </si>
  <si>
    <t>00023,62</t>
  </si>
  <si>
    <t>00039,70</t>
  </si>
  <si>
    <t>00023,79</t>
  </si>
  <si>
    <t>00039,98</t>
  </si>
  <si>
    <t>00023,95</t>
  </si>
  <si>
    <t>00040,26</t>
  </si>
  <si>
    <t>00024,12</t>
  </si>
  <si>
    <t>00040,54</t>
  </si>
  <si>
    <t>00024,28</t>
  </si>
  <si>
    <t>00024,45</t>
  </si>
  <si>
    <t>00041,10</t>
  </si>
  <si>
    <t>00024,61</t>
  </si>
  <si>
    <t>00041,38</t>
  </si>
  <si>
    <t>00024,78</t>
  </si>
  <si>
    <t>00041,66</t>
  </si>
  <si>
    <t>00024,94</t>
  </si>
  <si>
    <t>00041,94</t>
  </si>
  <si>
    <t>00025,11</t>
  </si>
  <si>
    <t>00025,27</t>
  </si>
  <si>
    <t>00042,50</t>
  </si>
  <si>
    <t>00025,44</t>
  </si>
  <si>
    <t>00042,78</t>
  </si>
  <si>
    <t>00025,60</t>
  </si>
  <si>
    <t>00043,06</t>
  </si>
  <si>
    <t>00025,77</t>
  </si>
  <si>
    <t>00043,35</t>
  </si>
  <si>
    <t>00025,93</t>
  </si>
  <si>
    <t>00026,10</t>
  </si>
  <si>
    <t>00043,91</t>
  </si>
  <si>
    <t>00026,26</t>
  </si>
  <si>
    <t>00044,19</t>
  </si>
  <si>
    <t>00026,43</t>
  </si>
  <si>
    <t>00044,47</t>
  </si>
  <si>
    <t>00026,59</t>
  </si>
  <si>
    <t>00044,75</t>
  </si>
  <si>
    <t>00045,03</t>
  </si>
  <si>
    <t>00045,22</t>
  </si>
  <si>
    <t>00027,03</t>
  </si>
  <si>
    <t>00045,41</t>
  </si>
  <si>
    <t>00027,15</t>
  </si>
  <si>
    <t>00045,61</t>
  </si>
  <si>
    <t>00045,80</t>
  </si>
  <si>
    <t>00027,37</t>
  </si>
  <si>
    <t>00045,99</t>
  </si>
  <si>
    <t>00027,49</t>
  </si>
  <si>
    <t>00046,18</t>
  </si>
  <si>
    <t>00046,38</t>
  </si>
  <si>
    <t>00046,57</t>
  </si>
  <si>
    <t>00027,82</t>
  </si>
  <si>
    <t>00046,76</t>
  </si>
  <si>
    <t>00027,94</t>
  </si>
  <si>
    <t>00046,95</t>
  </si>
  <si>
    <t>00028,05</t>
  </si>
  <si>
    <t>00047,15</t>
  </si>
  <si>
    <t>00028,16</t>
  </si>
  <si>
    <t>00047,34</t>
  </si>
  <si>
    <t>00047,53</t>
  </si>
  <si>
    <t>00028,39</t>
  </si>
  <si>
    <t>00047,72</t>
  </si>
  <si>
    <t>00028,50</t>
  </si>
  <si>
    <t>00047,92</t>
  </si>
  <si>
    <t>00048,11</t>
  </si>
  <si>
    <t>00028,73</t>
  </si>
  <si>
    <t>00048,30</t>
  </si>
  <si>
    <t>00028,84</t>
  </si>
  <si>
    <t>00048,49</t>
  </si>
  <si>
    <t>00048,69</t>
  </si>
  <si>
    <t>00048,88</t>
  </si>
  <si>
    <t>00029,18</t>
  </si>
  <si>
    <t>00049,07</t>
  </si>
  <si>
    <t>00029,29</t>
  </si>
  <si>
    <t>00049,26</t>
  </si>
  <si>
    <t>00029,41</t>
  </si>
  <si>
    <t>00049,46</t>
  </si>
  <si>
    <t>00029,52</t>
  </si>
  <si>
    <t>00049,65</t>
  </si>
  <si>
    <t>00049,84</t>
  </si>
  <si>
    <t>00029,75</t>
  </si>
  <si>
    <t>00050,03</t>
  </si>
  <si>
    <t>00050,23</t>
  </si>
  <si>
    <t>00029,97</t>
  </si>
  <si>
    <t>00050,42</t>
  </si>
  <si>
    <t>00030,09</t>
  </si>
  <si>
    <t>00050,61</t>
  </si>
  <si>
    <t>00030,20</t>
  </si>
  <si>
    <t>00050,80</t>
  </si>
  <si>
    <t>00030,31</t>
  </si>
  <si>
    <t>00050,96</t>
  </si>
  <si>
    <t>00030,41</t>
  </si>
  <si>
    <t>00051,12</t>
  </si>
  <si>
    <t>00051,29</t>
  </si>
  <si>
    <t>00051,45</t>
  </si>
  <si>
    <t>00030,69</t>
  </si>
  <si>
    <t>00051,61</t>
  </si>
  <si>
    <t>00030,78</t>
  </si>
  <si>
    <t>00030,88</t>
  </si>
  <si>
    <t>00051,93</t>
  </si>
  <si>
    <t>00052,09</t>
  </si>
  <si>
    <t>00031,07</t>
  </si>
  <si>
    <t>00031,16</t>
  </si>
  <si>
    <t>00052,41</t>
  </si>
  <si>
    <t>00031,26</t>
  </si>
  <si>
    <t>00052,57</t>
  </si>
  <si>
    <t>00031,35</t>
  </si>
  <si>
    <t>00052,73</t>
  </si>
  <si>
    <t>00031,44</t>
  </si>
  <si>
    <t>00052,89</t>
  </si>
  <si>
    <t>00053,05</t>
  </si>
  <si>
    <t>00053,21</t>
  </si>
  <si>
    <t>00031,73</t>
  </si>
  <si>
    <t>00053,37</t>
  </si>
  <si>
    <t>00031,82</t>
  </si>
  <si>
    <t>00031,91</t>
  </si>
  <si>
    <t>00053,69</t>
  </si>
  <si>
    <t>00032,01</t>
  </si>
  <si>
    <t>00053,85</t>
  </si>
  <si>
    <t>00032,10</t>
  </si>
  <si>
    <t>00054,01</t>
  </si>
  <si>
    <t>00032,20</t>
  </si>
  <si>
    <t>00054,17</t>
  </si>
  <si>
    <t>00032,29</t>
  </si>
  <si>
    <t>00054,33</t>
  </si>
  <si>
    <t>00032,39</t>
  </si>
  <si>
    <t>00054,49</t>
  </si>
  <si>
    <t>00032,48</t>
  </si>
  <si>
    <t>00054,65</t>
  </si>
  <si>
    <t>00032,57</t>
  </si>
  <si>
    <t>00054,81</t>
  </si>
  <si>
    <t>00032,67</t>
  </si>
  <si>
    <t>00054,97</t>
  </si>
  <si>
    <t>00032,76</t>
  </si>
  <si>
    <t>00055,13</t>
  </si>
  <si>
    <t>00032,86</t>
  </si>
  <si>
    <t>00032,95</t>
  </si>
  <si>
    <t>00033,05</t>
  </si>
  <si>
    <t>00033,14</t>
  </si>
  <si>
    <t>00033,23</t>
  </si>
  <si>
    <t>00033,33</t>
  </si>
  <si>
    <t>00033,42</t>
  </si>
  <si>
    <t>00033,61</t>
  </si>
  <si>
    <t>00056,74</t>
  </si>
  <si>
    <t>00033,80</t>
  </si>
  <si>
    <t>00056,90</t>
  </si>
  <si>
    <t>00057,06</t>
  </si>
  <si>
    <t>00057,22</t>
  </si>
  <si>
    <t>00057,38</t>
  </si>
  <si>
    <t>00057,54</t>
  </si>
  <si>
    <t>00057,70</t>
  </si>
  <si>
    <t>00057,86</t>
  </si>
  <si>
    <t>00034,46</t>
  </si>
  <si>
    <t>00058,02</t>
  </si>
  <si>
    <t>00034,55</t>
  </si>
  <si>
    <t>00058,18</t>
  </si>
  <si>
    <t>00034,65</t>
  </si>
  <si>
    <t>00058,34</t>
  </si>
  <si>
    <t>00034,74</t>
  </si>
  <si>
    <t>00058,50</t>
  </si>
  <si>
    <t>00034,84</t>
  </si>
  <si>
    <t>00058,66</t>
  </si>
  <si>
    <t>00034,93</t>
  </si>
  <si>
    <t>00058,82</t>
  </si>
  <si>
    <t>00035,03</t>
  </si>
  <si>
    <t>00058,88</t>
  </si>
  <si>
    <t>00058,94</t>
  </si>
  <si>
    <t>00059,00</t>
  </si>
  <si>
    <t>00035,13</t>
  </si>
  <si>
    <t>00059,06</t>
  </si>
  <si>
    <t>00035,16</t>
  </si>
  <si>
    <t>00059,11</t>
  </si>
  <si>
    <t>00035,20</t>
  </si>
  <si>
    <t>00059,17</t>
  </si>
  <si>
    <t>00035,23</t>
  </si>
  <si>
    <t>00059,23</t>
  </si>
  <si>
    <t>00035,26</t>
  </si>
  <si>
    <t>00059,29</t>
  </si>
  <si>
    <t>00035,30</t>
  </si>
  <si>
    <t>00059,35</t>
  </si>
  <si>
    <t>00035,33</t>
  </si>
  <si>
    <t>00059,41</t>
  </si>
  <si>
    <t>00059,46</t>
  </si>
  <si>
    <t>00059,52</t>
  </si>
  <si>
    <t>00059,58</t>
  </si>
  <si>
    <t>00035,47</t>
  </si>
  <si>
    <t>00059,64</t>
  </si>
  <si>
    <t>00035,50</t>
  </si>
  <si>
    <t>00059,70</t>
  </si>
  <si>
    <t>00035,54</t>
  </si>
  <si>
    <t>00059,75</t>
  </si>
  <si>
    <t>00035,57</t>
  </si>
  <si>
    <t>00059,81</t>
  </si>
  <si>
    <t>00035,61</t>
  </si>
  <si>
    <t>00059,87</t>
  </si>
  <si>
    <t>00059,93</t>
  </si>
  <si>
    <t>00035,67</t>
  </si>
  <si>
    <t>00059,99</t>
  </si>
  <si>
    <t>00035,71</t>
  </si>
  <si>
    <t>00060,04</t>
  </si>
  <si>
    <t>00035,74</t>
  </si>
  <si>
    <t>00060,10</t>
  </si>
  <si>
    <t>00035,78</t>
  </si>
  <si>
    <t>00060,16</t>
  </si>
  <si>
    <t>00035,81</t>
  </si>
  <si>
    <t>00060,22</t>
  </si>
  <si>
    <t>00035,84</t>
  </si>
  <si>
    <t>00060,28</t>
  </si>
  <si>
    <t>00035,88</t>
  </si>
  <si>
    <t>00060,34</t>
  </si>
  <si>
    <t>00035,91</t>
  </si>
  <si>
    <t>00060,39</t>
  </si>
  <si>
    <t>00060,45</t>
  </si>
  <si>
    <t>00035,98</t>
  </si>
  <si>
    <t>00060,51</t>
  </si>
  <si>
    <t>00060,57</t>
  </si>
  <si>
    <t>00036,05</t>
  </si>
  <si>
    <t>00060,63</t>
  </si>
  <si>
    <t>00036,08</t>
  </si>
  <si>
    <t>00060,68</t>
  </si>
  <si>
    <t>00036,12</t>
  </si>
  <si>
    <t>00060,74</t>
  </si>
  <si>
    <t>00036,15</t>
  </si>
  <si>
    <t>00060,80</t>
  </si>
  <si>
    <t>00060,86</t>
  </si>
  <si>
    <t>00036,22</t>
  </si>
  <si>
    <t>00060,92</t>
  </si>
  <si>
    <t>00036,25</t>
  </si>
  <si>
    <t>00060,98</t>
  </si>
  <si>
    <t>00036,29</t>
  </si>
  <si>
    <t>00061,03</t>
  </si>
  <si>
    <t>00036,32</t>
  </si>
  <si>
    <t>00061,09</t>
  </si>
  <si>
    <t>00036,36</t>
  </si>
  <si>
    <t>00061,15</t>
  </si>
  <si>
    <t>00036,39</t>
  </si>
  <si>
    <t>00061,21</t>
  </si>
  <si>
    <t>00036,43</t>
  </si>
  <si>
    <t>00061,27</t>
  </si>
  <si>
    <t>00036,46</t>
  </si>
  <si>
    <t>00061,32</t>
  </si>
  <si>
    <t>00036,49</t>
  </si>
  <si>
    <t>00061,38</t>
  </si>
  <si>
    <t>00036,53</t>
  </si>
  <si>
    <t>00061,44</t>
  </si>
  <si>
    <t>00036,56</t>
  </si>
  <si>
    <t>00061,50</t>
  </si>
  <si>
    <t>00036,60</t>
  </si>
  <si>
    <t>00061,56</t>
  </si>
  <si>
    <t>00036,63</t>
  </si>
  <si>
    <t>00061,61</t>
  </si>
  <si>
    <t>00036,66</t>
  </si>
  <si>
    <t>00061,67</t>
  </si>
  <si>
    <t>00036,70</t>
  </si>
  <si>
    <t>00061,73</t>
  </si>
  <si>
    <t>00036,73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</si>
</sst>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4">
    <numFmt numFmtId="8" formatCode="&quot;€&quot;\ #,##0.00;[Red]&quot;€&quot;\ \-#,##0.00"/>
    <numFmt numFmtId="44" formatCode="_ &quot;€&quot;\ * #,##0.00_ ;_ &quot;€&quot;\ * \-#,##0.00_ ;_ &quot;€&quot;\ * &quot;-&quot;??_ ;_ @_ "/>
    <numFmt numFmtId="43" formatCode="_ * #,##0.00_ ;_ * \-#,##0.00_ ;_ * &quot;-&quot;??_ ;_ @_ "/>
    <numFmt numFmtId="164" formatCode="_(&quot;€&quot;\ * #,##0.00_);_(&quot;€&quot;\ * \(#,##0.00\);_(&quot;€&quot;\ * &quot;-&quot;??_);_(@_)"/>
    <numFmt numFmtId="165" formatCode="_ &quot;€&quot;* #,##0.00_ ;_ &quot;€&quot;* \-#,##0.00_ ;_ &quot;€&quot;* &quot;-&quot;??_ ;_ @_ "/>
    <numFmt numFmtId="166" formatCode="_ &quot;€&quot;\ * #,##0.000_ ;_ &quot;€&quot;\ * \-#,##0.000_ ;_ &quot;€&quot;\ * &quot;-&quot;??_ ;_ @_ "/>
    <numFmt numFmtId="167" formatCode="0_ ;\-0\ "/>
    <numFmt numFmtId="168" formatCode="&quot;€&quot;\ #,##0.00"/>
    <numFmt numFmtId="169" formatCode="_ [$€-413]\ * #,##0.00_ ;_ [$€-413]\ * \-#,##0.00_ ;_ [$€-413]\ * &quot;-&quot;??_ ;_ @_ "/>
    <numFmt numFmtId="170" formatCode="&quot;€&quot;#,##0.00;[Red]&quot;€&quot;\-#,##0.00"/>
    <numFmt numFmtId="171" formatCode="[$€-413]\ #,##0.000"/>
    <numFmt numFmtId="172" formatCode="[$€-413]\ #,##0.00"/>
    <numFmt numFmtId="173" formatCode="&quot;€&quot;\ #,##0.0000"/>
    <numFmt numFmtId="174" formatCode="#,##0.000"/>
    <numFmt numFmtId="175" formatCode="_-&quot;€&quot;\ * #,##0.00_-;_-&quot;€&quot;\ * #,##0.00\-;_-&quot;€&quot;\ * &quot;-&quot;??_-;_-@_-"/>
    <numFmt numFmtId="176" formatCode="00000.00"/>
    <numFmt numFmtId="177" formatCode="000"/>
    <numFmt numFmtId="178" formatCode="0.000%"/>
    <numFmt numFmtId="179" formatCode="0.0%"/>
    <numFmt numFmtId="180" formatCode="0.000"/>
    <numFmt numFmtId="181" formatCode="0.0000"/>
    <numFmt numFmtId="182" formatCode="_-* #,##0.00_-;_-* #,##0.00\-;_-* &quot;-&quot;??_-;_-@_-"/>
    <numFmt numFmtId="183" formatCode="_(&quot;€&quot;\ * #,##0.000_);_(&quot;€&quot;\ * \(#,##0.000\);_(&quot;€&quot;\ * &quot;-&quot;??_);_(@_)"/>
    <numFmt numFmtId="184" formatCode="_(&quot;€&quot;\ * #,##0.0000_);_(&quot;€&quot;\ * \(#,##0.0000\);_(&quot;€&quot;\ * &quot;-&quot;??_);_(@_)"/>
  </numFmts>
  <fonts count="106">
    <font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0"/>
      <color theme="0" tint="-0.499984740745262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b/>
      <sz val="10"/>
      <color theme="0" tint="-0.499984740745262"/>
      <name val="Arial"/>
      <family val="2"/>
    </font>
    <font>
      <b/>
      <sz val="10"/>
      <name val="Arial"/>
      <family val="2"/>
    </font>
    <font>
      <b/>
      <sz val="10"/>
      <color rgb="FFFF0000"/>
      <name val="Arial"/>
      <family val="2"/>
    </font>
    <font>
      <sz val="10"/>
      <color rgb="FF000000"/>
      <name val="Arial"/>
      <family val="2"/>
    </font>
    <font>
      <sz val="10"/>
      <color theme="0" tint="-0.34998626667073579"/>
      <name val="Arial"/>
      <family val="2"/>
    </font>
    <font>
      <sz val="12"/>
      <color theme="1"/>
      <name val="Calibri"/>
      <family val="2"/>
      <scheme val="minor"/>
    </font>
    <font>
      <b/>
      <sz val="10"/>
      <color theme="1" tint="0.499984740745262"/>
      <name val="Arial"/>
      <family val="2"/>
    </font>
    <font>
      <b/>
      <sz val="10"/>
      <color theme="2" tint="-0.499984740745262"/>
      <name val="Arial"/>
      <family val="2"/>
    </font>
    <font>
      <sz val="10"/>
      <color theme="1" tint="0.499984740745262"/>
      <name val="Arial"/>
      <family val="2"/>
    </font>
    <font>
      <sz val="10"/>
      <color theme="2" tint="-0.499984740745262"/>
      <name val="Arial"/>
      <family val="2"/>
    </font>
    <font>
      <sz val="10"/>
      <color rgb="FFC00000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</font>
    <font>
      <sz val="11"/>
      <name val="Calibri"/>
      <family val="2"/>
    </font>
    <font>
      <b/>
      <sz val="11"/>
      <color theme="1"/>
      <name val="Calibri"/>
      <family val="2"/>
    </font>
    <font>
      <sz val="12"/>
      <color theme="0" tint="-0.49998474074526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</font>
    <font>
      <sz val="10"/>
      <color theme="2" tint="-0.249977111117893"/>
      <name val="Arial"/>
      <family val="2"/>
    </font>
    <font>
      <b/>
      <sz val="10"/>
      <color theme="2" tint="-0.249977111117893"/>
      <name val="Arial"/>
      <family val="2"/>
    </font>
    <font>
      <sz val="11"/>
      <color rgb="FFFF0000"/>
      <name val="Calibri"/>
      <family val="2"/>
    </font>
    <font>
      <sz val="11"/>
      <color rgb="FF000000"/>
      <name val="Calibri"/>
      <family val="2"/>
    </font>
    <font>
      <i/>
      <sz val="11"/>
      <color rgb="FFFF0000"/>
      <name val="Calibri"/>
      <family val="2"/>
    </font>
    <font>
      <sz val="14"/>
      <color rgb="FFFF0000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</font>
    <font>
      <u/>
      <sz val="10"/>
      <color theme="10"/>
      <name val="Arial"/>
      <family val="2"/>
    </font>
    <font>
      <sz val="11"/>
      <color theme="0"/>
      <name val="Calibri"/>
      <family val="2"/>
      <scheme val="minor"/>
    </font>
    <font>
      <u/>
      <sz val="8.5"/>
      <color theme="10"/>
      <name val="Arial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17"/>
      <name val="Calibri"/>
      <family val="2"/>
    </font>
    <font>
      <sz val="11"/>
      <color indexed="62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0"/>
      <name val="Calibri"/>
      <family val="2"/>
    </font>
    <font>
      <sz val="11"/>
      <color indexed="20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b/>
      <sz val="28"/>
      <color theme="0" tint="-0.499984740745262"/>
      <name val="Calibri"/>
      <family val="2"/>
    </font>
    <font>
      <b/>
      <sz val="12"/>
      <color rgb="FF000000"/>
      <name val="Calibri"/>
      <family val="2"/>
    </font>
    <font>
      <b/>
      <sz val="11"/>
      <color rgb="FF000000"/>
      <name val="Calibri"/>
      <family val="2"/>
    </font>
    <font>
      <b/>
      <sz val="22"/>
      <color rgb="FF000000"/>
      <name val="Calibri"/>
      <family val="2"/>
    </font>
    <font>
      <b/>
      <sz val="18"/>
      <name val="Calibri"/>
      <family val="2"/>
    </font>
    <font>
      <sz val="16"/>
      <color rgb="FF000000"/>
      <name val="Calibri"/>
      <family val="2"/>
    </font>
    <font>
      <b/>
      <sz val="14"/>
      <color rgb="FFFFFFFF"/>
      <name val="Calibri"/>
      <family val="2"/>
    </font>
    <font>
      <b/>
      <sz val="14"/>
      <color rgb="FF000000"/>
      <name val="Calibri"/>
      <family val="2"/>
    </font>
    <font>
      <sz val="14"/>
      <color rgb="FF000000"/>
      <name val="Calibri"/>
      <family val="2"/>
    </font>
    <font>
      <b/>
      <i/>
      <sz val="11"/>
      <color rgb="FF000000"/>
      <name val="Calibri"/>
      <family val="2"/>
    </font>
    <font>
      <sz val="11"/>
      <color theme="3" tint="0.39997558519241921"/>
      <name val="Calibri"/>
      <family val="2"/>
    </font>
    <font>
      <sz val="11"/>
      <color rgb="FF808080"/>
      <name val="Calibri"/>
      <family val="2"/>
    </font>
    <font>
      <b/>
      <sz val="11"/>
      <name val="Calibri"/>
      <family val="2"/>
    </font>
    <font>
      <b/>
      <i/>
      <sz val="14"/>
      <color rgb="FF000000"/>
      <name val="Calibri"/>
      <family val="2"/>
    </font>
    <font>
      <b/>
      <sz val="14"/>
      <name val="Calibri"/>
      <family val="2"/>
    </font>
    <font>
      <b/>
      <sz val="14"/>
      <name val="NS Sans"/>
    </font>
    <font>
      <b/>
      <sz val="10"/>
      <name val="NS Sans"/>
    </font>
    <font>
      <i/>
      <sz val="11"/>
      <name val="Calibri"/>
      <family val="2"/>
    </font>
    <font>
      <sz val="10"/>
      <name val="NS Sans"/>
    </font>
    <font>
      <b/>
      <sz val="22"/>
      <color rgb="FFFFFFFF"/>
      <name val="Calibri"/>
      <family val="2"/>
    </font>
    <font>
      <b/>
      <sz val="22"/>
      <name val="Calibri"/>
      <family val="2"/>
    </font>
    <font>
      <b/>
      <sz val="18"/>
      <color rgb="FF000000"/>
      <name val="Calibri"/>
      <family val="2"/>
    </font>
    <font>
      <i/>
      <sz val="11"/>
      <color rgb="FF000000"/>
      <name val="Calibri"/>
      <family val="2"/>
    </font>
    <font>
      <sz val="9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8"/>
      <name val="Calibri"/>
      <family val="2"/>
      <scheme val="minor"/>
    </font>
    <font>
      <sz val="11"/>
      <color rgb="FF000000"/>
      <name val="Calibri"/>
      <family val="2"/>
    </font>
  </fonts>
  <fills count="5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8497B0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000099"/>
        <bgColor rgb="FF000000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00"/>
        <bgColor rgb="FF000000"/>
      </patternFill>
    </fill>
  </fills>
  <borders count="7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685">
    <xf numFmtId="0" fontId="0" fillId="0" borderId="0"/>
    <xf numFmtId="0" fontId="18" fillId="0" borderId="0"/>
    <xf numFmtId="165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9" fillId="0" borderId="0"/>
    <xf numFmtId="44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175" fontId="21" fillId="0" borderId="0" applyFont="0" applyFill="0" applyBorder="0" applyAlignment="0" applyProtection="0"/>
    <xf numFmtId="0" fontId="36" fillId="0" borderId="0"/>
    <xf numFmtId="9" fontId="36" fillId="0" borderId="0" applyFont="0" applyFill="0" applyBorder="0" applyAlignment="0" applyProtection="0"/>
    <xf numFmtId="164" fontId="28" fillId="0" borderId="0" applyFont="0" applyFill="0" applyBorder="0" applyAlignment="0" applyProtection="0"/>
    <xf numFmtId="0" fontId="17" fillId="0" borderId="0"/>
    <xf numFmtId="0" fontId="42" fillId="0" borderId="0"/>
    <xf numFmtId="0" fontId="17" fillId="0" borderId="0"/>
    <xf numFmtId="165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16" fillId="0" borderId="0"/>
    <xf numFmtId="165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0" fontId="15" fillId="0" borderId="0"/>
    <xf numFmtId="165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4" fillId="0" borderId="0"/>
    <xf numFmtId="165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0" fontId="13" fillId="0" borderId="0"/>
    <xf numFmtId="165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2" fillId="0" borderId="0"/>
    <xf numFmtId="165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165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2" fillId="0" borderId="0"/>
    <xf numFmtId="165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2" fillId="0" borderId="0"/>
    <xf numFmtId="165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1" fillId="0" borderId="0"/>
    <xf numFmtId="165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21" fillId="0" borderId="0"/>
    <xf numFmtId="44" fontId="36" fillId="0" borderId="0" applyFont="0" applyFill="0" applyBorder="0" applyAlignment="0" applyProtection="0"/>
    <xf numFmtId="0" fontId="10" fillId="0" borderId="0"/>
    <xf numFmtId="165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9" fillId="0" borderId="0"/>
    <xf numFmtId="0" fontId="8" fillId="0" borderId="0"/>
    <xf numFmtId="0" fontId="7" fillId="0" borderId="0"/>
    <xf numFmtId="0" fontId="7" fillId="0" borderId="0"/>
    <xf numFmtId="0" fontId="6" fillId="0" borderId="0"/>
    <xf numFmtId="0" fontId="6" fillId="0" borderId="0"/>
    <xf numFmtId="165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0" borderId="0"/>
    <xf numFmtId="0" fontId="60" fillId="0" borderId="0" applyNumberFormat="0" applyFill="0" applyBorder="0" applyAlignment="0" applyProtection="0"/>
    <xf numFmtId="0" fontId="21" fillId="0" borderId="0"/>
    <xf numFmtId="0" fontId="58" fillId="0" borderId="0" applyNumberFormat="0" applyFill="0" applyBorder="0" applyAlignment="0" applyProtection="0">
      <alignment vertical="top"/>
      <protection locked="0"/>
    </xf>
    <xf numFmtId="0" fontId="21" fillId="0" borderId="0"/>
    <xf numFmtId="0" fontId="56" fillId="0" borderId="0" applyNumberFormat="0" applyFill="0" applyBorder="0" applyAlignment="0" applyProtection="0">
      <alignment vertical="top"/>
      <protection locked="0"/>
    </xf>
    <xf numFmtId="0" fontId="21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59" fillId="0" borderId="0" applyNumberFormat="0" applyFill="0" applyBorder="0" applyAlignment="0" applyProtection="0">
      <alignment vertical="top"/>
      <protection locked="0"/>
    </xf>
    <xf numFmtId="0" fontId="36" fillId="0" borderId="0"/>
    <xf numFmtId="0" fontId="21" fillId="0" borderId="0"/>
    <xf numFmtId="175" fontId="21" fillId="0" borderId="0" applyFont="0" applyFill="0" applyBorder="0" applyAlignment="0" applyProtection="0"/>
    <xf numFmtId="0" fontId="36" fillId="0" borderId="0"/>
    <xf numFmtId="0" fontId="36" fillId="0" borderId="0"/>
    <xf numFmtId="175" fontId="21" fillId="0" borderId="0" applyFont="0" applyFill="0" applyBorder="0" applyAlignment="0" applyProtection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44" fontId="36" fillId="0" borderId="0" applyFon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36" fillId="0" borderId="0"/>
    <xf numFmtId="0" fontId="61" fillId="16" borderId="0" applyNumberFormat="0" applyBorder="0" applyAlignment="0" applyProtection="0"/>
    <xf numFmtId="0" fontId="36" fillId="0" borderId="0"/>
    <xf numFmtId="0" fontId="36" fillId="0" borderId="0"/>
    <xf numFmtId="0" fontId="21" fillId="0" borderId="0"/>
    <xf numFmtId="0" fontId="60" fillId="0" borderId="0" applyNumberFormat="0" applyFill="0" applyBorder="0" applyAlignment="0" applyProtection="0"/>
    <xf numFmtId="0" fontId="36" fillId="0" borderId="0"/>
    <xf numFmtId="0" fontId="36" fillId="0" borderId="0"/>
    <xf numFmtId="0" fontId="36" fillId="0" borderId="0"/>
    <xf numFmtId="0" fontId="36" fillId="0" borderId="0"/>
    <xf numFmtId="0" fontId="60" fillId="0" borderId="0" applyNumberFormat="0" applyFill="0" applyBorder="0" applyAlignment="0" applyProtection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44" fontId="36" fillId="0" borderId="0" applyFon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21" fillId="0" borderId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44" fontId="36" fillId="0" borderId="0" applyFon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44" fontId="36" fillId="0" borderId="0" applyFon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44" fontId="21" fillId="0" borderId="0" applyFont="0" applyFill="0" applyBorder="0" applyAlignment="0" applyProtection="0"/>
    <xf numFmtId="0" fontId="21" fillId="0" borderId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44" fontId="36" fillId="0" borderId="0" applyFon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44" fontId="21" fillId="0" borderId="0" applyFont="0" applyFill="0" applyBorder="0" applyAlignment="0" applyProtection="0"/>
    <xf numFmtId="0" fontId="19" fillId="0" borderId="0"/>
    <xf numFmtId="175" fontId="21" fillId="0" borderId="0" applyFont="0" applyFill="0" applyBorder="0" applyAlignment="0" applyProtection="0"/>
    <xf numFmtId="0" fontId="21" fillId="0" borderId="0"/>
    <xf numFmtId="0" fontId="21" fillId="0" borderId="0"/>
    <xf numFmtId="175" fontId="21" fillId="0" borderId="0" applyFont="0" applyFill="0" applyBorder="0" applyAlignment="0" applyProtection="0"/>
    <xf numFmtId="0" fontId="63" fillId="45" borderId="63" applyNumberFormat="0" applyAlignment="0" applyProtection="0"/>
    <xf numFmtId="0" fontId="64" fillId="46" borderId="64" applyNumberFormat="0" applyAlignment="0" applyProtection="0"/>
    <xf numFmtId="0" fontId="65" fillId="0" borderId="65" applyNumberFormat="0" applyFill="0" applyAlignment="0" applyProtection="0"/>
    <xf numFmtId="0" fontId="66" fillId="43" borderId="0" applyNumberFormat="0" applyBorder="0" applyAlignment="0" applyProtection="0"/>
    <xf numFmtId="0" fontId="67" fillId="44" borderId="63" applyNumberFormat="0" applyAlignment="0" applyProtection="0"/>
    <xf numFmtId="0" fontId="68" fillId="0" borderId="66" applyNumberFormat="0" applyFill="0" applyAlignment="0" applyProtection="0"/>
    <xf numFmtId="0" fontId="69" fillId="0" borderId="67" applyNumberFormat="0" applyFill="0" applyAlignment="0" applyProtection="0"/>
    <xf numFmtId="0" fontId="70" fillId="0" borderId="68" applyNumberFormat="0" applyFill="0" applyAlignment="0" applyProtection="0"/>
    <xf numFmtId="0" fontId="70" fillId="0" borderId="0" applyNumberFormat="0" applyFill="0" applyBorder="0" applyAlignment="0" applyProtection="0"/>
    <xf numFmtId="0" fontId="71" fillId="47" borderId="0" applyNumberFormat="0" applyBorder="0" applyAlignment="0" applyProtection="0"/>
    <xf numFmtId="0" fontId="21" fillId="48" borderId="62" applyNumberFormat="0" applyFont="0" applyAlignment="0" applyProtection="0"/>
    <xf numFmtId="0" fontId="62" fillId="48" borderId="62" applyNumberFormat="0" applyFont="0" applyAlignment="0" applyProtection="0"/>
    <xf numFmtId="0" fontId="72" fillId="42" borderId="0" applyNumberFormat="0" applyBorder="0" applyAlignment="0" applyProtection="0"/>
    <xf numFmtId="0" fontId="73" fillId="0" borderId="0" applyNumberFormat="0" applyFill="0" applyBorder="0" applyAlignment="0" applyProtection="0"/>
    <xf numFmtId="0" fontId="74" fillId="0" borderId="69" applyNumberFormat="0" applyFill="0" applyAlignment="0" applyProtection="0"/>
    <xf numFmtId="0" fontId="75" fillId="45" borderId="70" applyNumberFormat="0" applyAlignment="0" applyProtection="0"/>
    <xf numFmtId="0" fontId="76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182" fontId="21" fillId="0" borderId="0" applyFont="0" applyFill="0" applyBorder="0" applyAlignment="0" applyProtection="0"/>
    <xf numFmtId="0" fontId="21" fillId="0" borderId="0"/>
    <xf numFmtId="0" fontId="36" fillId="19" borderId="0" applyNumberFormat="0" applyBorder="0" applyAlignment="0" applyProtection="0"/>
    <xf numFmtId="0" fontId="36" fillId="23" borderId="0" applyNumberFormat="0" applyBorder="0" applyAlignment="0" applyProtection="0"/>
    <xf numFmtId="0" fontId="36" fillId="27" borderId="0" applyNumberFormat="0" applyBorder="0" applyAlignment="0" applyProtection="0"/>
    <xf numFmtId="0" fontId="36" fillId="31" borderId="0" applyNumberFormat="0" applyBorder="0" applyAlignment="0" applyProtection="0"/>
    <xf numFmtId="0" fontId="36" fillId="35" borderId="0" applyNumberFormat="0" applyBorder="0" applyAlignment="0" applyProtection="0"/>
    <xf numFmtId="0" fontId="36" fillId="39" borderId="0" applyNumberFormat="0" applyBorder="0" applyAlignment="0" applyProtection="0"/>
    <xf numFmtId="0" fontId="36" fillId="20" borderId="0" applyNumberFormat="0" applyBorder="0" applyAlignment="0" applyProtection="0"/>
    <xf numFmtId="0" fontId="36" fillId="24" borderId="0" applyNumberFormat="0" applyBorder="0" applyAlignment="0" applyProtection="0"/>
    <xf numFmtId="0" fontId="36" fillId="28" borderId="0" applyNumberFormat="0" applyBorder="0" applyAlignment="0" applyProtection="0"/>
    <xf numFmtId="0" fontId="36" fillId="32" borderId="0" applyNumberFormat="0" applyBorder="0" applyAlignment="0" applyProtection="0"/>
    <xf numFmtId="0" fontId="36" fillId="36" borderId="0" applyNumberFormat="0" applyBorder="0" applyAlignment="0" applyProtection="0"/>
    <xf numFmtId="0" fontId="36" fillId="40" borderId="0" applyNumberFormat="0" applyBorder="0" applyAlignment="0" applyProtection="0"/>
    <xf numFmtId="0" fontId="57" fillId="21" borderId="0" applyNumberFormat="0" applyBorder="0" applyAlignment="0" applyProtection="0"/>
    <xf numFmtId="0" fontId="57" fillId="25" borderId="0" applyNumberFormat="0" applyBorder="0" applyAlignment="0" applyProtection="0"/>
    <xf numFmtId="0" fontId="57" fillId="29" borderId="0" applyNumberFormat="0" applyBorder="0" applyAlignment="0" applyProtection="0"/>
    <xf numFmtId="0" fontId="57" fillId="33" borderId="0" applyNumberFormat="0" applyBorder="0" applyAlignment="0" applyProtection="0"/>
    <xf numFmtId="0" fontId="57" fillId="37" borderId="0" applyNumberFormat="0" applyBorder="0" applyAlignment="0" applyProtection="0"/>
    <xf numFmtId="0" fontId="57" fillId="41" borderId="0" applyNumberFormat="0" applyBorder="0" applyAlignment="0" applyProtection="0"/>
    <xf numFmtId="0" fontId="57" fillId="18" borderId="0" applyNumberFormat="0" applyBorder="0" applyAlignment="0" applyProtection="0"/>
    <xf numFmtId="0" fontId="57" fillId="22" borderId="0" applyNumberFormat="0" applyBorder="0" applyAlignment="0" applyProtection="0"/>
    <xf numFmtId="0" fontId="57" fillId="26" borderId="0" applyNumberFormat="0" applyBorder="0" applyAlignment="0" applyProtection="0"/>
    <xf numFmtId="0" fontId="57" fillId="30" borderId="0" applyNumberFormat="0" applyBorder="0" applyAlignment="0" applyProtection="0"/>
    <xf numFmtId="0" fontId="57" fillId="34" borderId="0" applyNumberFormat="0" applyBorder="0" applyAlignment="0" applyProtection="0"/>
    <xf numFmtId="0" fontId="57" fillId="38" borderId="0" applyNumberFormat="0" applyBorder="0" applyAlignment="0" applyProtection="0"/>
    <xf numFmtId="0" fontId="36" fillId="17" borderId="61" applyNumberFormat="0" applyFont="0" applyAlignment="0" applyProtection="0"/>
    <xf numFmtId="0" fontId="19" fillId="0" borderId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8" fillId="0" borderId="0" applyFont="0" applyFill="0" applyBorder="0" applyAlignment="0" applyProtection="0"/>
  </cellStyleXfs>
  <cellXfs count="814">
    <xf numFmtId="0" fontId="0" fillId="0" borderId="0" xfId="0"/>
    <xf numFmtId="0" fontId="19" fillId="0" borderId="0" xfId="1" applyFont="1"/>
    <xf numFmtId="165" fontId="19" fillId="0" borderId="0" xfId="2" applyFont="1"/>
    <xf numFmtId="0" fontId="19" fillId="0" borderId="0" xfId="1" applyFont="1" applyAlignment="1">
      <alignment horizontal="center"/>
    </xf>
    <xf numFmtId="44" fontId="21" fillId="5" borderId="13" xfId="2" applyNumberFormat="1" applyFont="1" applyFill="1" applyBorder="1" applyAlignment="1">
      <alignment horizontal="left" vertical="center"/>
    </xf>
    <xf numFmtId="165" fontId="20" fillId="0" borderId="13" xfId="2" applyFont="1" applyFill="1" applyBorder="1" applyAlignment="1">
      <alignment horizontal="left" vertical="center"/>
    </xf>
    <xf numFmtId="165" fontId="20" fillId="6" borderId="16" xfId="2" applyFont="1" applyFill="1" applyBorder="1" applyAlignment="1">
      <alignment horizontal="left" vertical="center"/>
    </xf>
    <xf numFmtId="165" fontId="20" fillId="6" borderId="20" xfId="2" applyFont="1" applyFill="1" applyBorder="1" applyAlignment="1">
      <alignment horizontal="left" vertical="center"/>
    </xf>
    <xf numFmtId="165" fontId="21" fillId="6" borderId="20" xfId="2" applyFont="1" applyFill="1" applyBorder="1" applyAlignment="1">
      <alignment horizontal="left" vertical="center"/>
    </xf>
    <xf numFmtId="165" fontId="20" fillId="0" borderId="16" xfId="2" applyFont="1" applyFill="1" applyBorder="1" applyAlignment="1">
      <alignment horizontal="left" vertical="center"/>
    </xf>
    <xf numFmtId="0" fontId="19" fillId="0" borderId="22" xfId="1" applyFont="1" applyBorder="1" applyAlignment="1">
      <alignment horizontal="left" vertical="center"/>
    </xf>
    <xf numFmtId="0" fontId="19" fillId="0" borderId="13" xfId="1" applyFont="1" applyBorder="1" applyAlignment="1">
      <alignment horizontal="left" vertical="center"/>
    </xf>
    <xf numFmtId="0" fontId="19" fillId="0" borderId="19" xfId="1" applyFont="1" applyBorder="1" applyAlignment="1">
      <alignment horizontal="left" vertical="center"/>
    </xf>
    <xf numFmtId="165" fontId="20" fillId="0" borderId="20" xfId="2" applyFont="1" applyFill="1" applyBorder="1" applyAlignment="1">
      <alignment horizontal="left" vertical="center"/>
    </xf>
    <xf numFmtId="165" fontId="21" fillId="0" borderId="20" xfId="2" applyFont="1" applyFill="1" applyBorder="1" applyAlignment="1">
      <alignment horizontal="left" vertical="center"/>
    </xf>
    <xf numFmtId="165" fontId="21" fillId="0" borderId="16" xfId="2" applyFont="1" applyFill="1" applyBorder="1" applyAlignment="1">
      <alignment horizontal="left" vertical="center"/>
    </xf>
    <xf numFmtId="165" fontId="20" fillId="6" borderId="13" xfId="2" applyFont="1" applyFill="1" applyBorder="1" applyAlignment="1">
      <alignment horizontal="left" vertical="center"/>
    </xf>
    <xf numFmtId="165" fontId="21" fillId="6" borderId="13" xfId="2" applyFont="1" applyFill="1" applyBorder="1" applyAlignment="1">
      <alignment horizontal="left" vertical="center"/>
    </xf>
    <xf numFmtId="0" fontId="19" fillId="6" borderId="13" xfId="1" applyFont="1" applyFill="1" applyBorder="1" applyAlignment="1">
      <alignment horizontal="left" vertical="center"/>
    </xf>
    <xf numFmtId="0" fontId="19" fillId="6" borderId="20" xfId="1" applyFont="1" applyFill="1" applyBorder="1" applyAlignment="1">
      <alignment horizontal="left" vertical="center"/>
    </xf>
    <xf numFmtId="165" fontId="21" fillId="0" borderId="13" xfId="2" applyFont="1" applyFill="1" applyBorder="1" applyAlignment="1">
      <alignment horizontal="left" vertical="center"/>
    </xf>
    <xf numFmtId="0" fontId="19" fillId="0" borderId="0" xfId="1" applyFont="1" applyAlignment="1">
      <alignment horizontal="left" vertical="center"/>
    </xf>
    <xf numFmtId="16" fontId="19" fillId="0" borderId="13" xfId="1" applyNumberFormat="1" applyFont="1" applyBorder="1" applyAlignment="1">
      <alignment horizontal="left" vertical="center"/>
    </xf>
    <xf numFmtId="0" fontId="22" fillId="0" borderId="13" xfId="1" applyFont="1" applyBorder="1" applyAlignment="1">
      <alignment horizontal="left" vertical="center"/>
    </xf>
    <xf numFmtId="0" fontId="19" fillId="0" borderId="34" xfId="1" applyFont="1" applyBorder="1" applyAlignment="1">
      <alignment vertical="center"/>
    </xf>
    <xf numFmtId="0" fontId="22" fillId="7" borderId="0" xfId="1" applyFont="1" applyFill="1" applyAlignment="1">
      <alignment horizontal="left" vertical="center"/>
    </xf>
    <xf numFmtId="0" fontId="25" fillId="7" borderId="0" xfId="1" quotePrefix="1" applyFont="1" applyFill="1" applyAlignment="1">
      <alignment horizontal="left" vertical="center"/>
    </xf>
    <xf numFmtId="0" fontId="19" fillId="6" borderId="0" xfId="1" applyFont="1" applyFill="1"/>
    <xf numFmtId="0" fontId="22" fillId="2" borderId="35" xfId="1" applyFont="1" applyFill="1" applyBorder="1"/>
    <xf numFmtId="0" fontId="22" fillId="2" borderId="36" xfId="1" applyFont="1" applyFill="1" applyBorder="1"/>
    <xf numFmtId="165" fontId="22" fillId="2" borderId="36" xfId="2" applyFont="1" applyFill="1" applyBorder="1" applyAlignment="1"/>
    <xf numFmtId="0" fontId="22" fillId="3" borderId="37" xfId="1" applyFont="1" applyFill="1" applyBorder="1" applyAlignment="1">
      <alignment horizontal="left" vertical="center"/>
    </xf>
    <xf numFmtId="0" fontId="22" fillId="3" borderId="38" xfId="1" applyFont="1" applyFill="1" applyBorder="1" applyAlignment="1">
      <alignment horizontal="left" vertical="center"/>
    </xf>
    <xf numFmtId="0" fontId="23" fillId="3" borderId="38" xfId="2" applyNumberFormat="1" applyFont="1" applyFill="1" applyBorder="1" applyAlignment="1">
      <alignment horizontal="center" vertical="center"/>
    </xf>
    <xf numFmtId="0" fontId="23" fillId="3" borderId="39" xfId="2" applyNumberFormat="1" applyFont="1" applyFill="1" applyBorder="1" applyAlignment="1">
      <alignment horizontal="center" vertical="center"/>
    </xf>
    <xf numFmtId="0" fontId="22" fillId="3" borderId="21" xfId="2" applyNumberFormat="1" applyFont="1" applyFill="1" applyBorder="1" applyAlignment="1">
      <alignment horizontal="center" vertical="center"/>
    </xf>
    <xf numFmtId="0" fontId="22" fillId="3" borderId="40" xfId="1" applyFont="1" applyFill="1" applyBorder="1" applyAlignment="1">
      <alignment horizontal="center" vertical="center" wrapText="1"/>
    </xf>
    <xf numFmtId="0" fontId="22" fillId="3" borderId="14" xfId="1" applyFont="1" applyFill="1" applyBorder="1" applyAlignment="1">
      <alignment horizontal="center" vertical="center" wrapText="1"/>
    </xf>
    <xf numFmtId="0" fontId="22" fillId="4" borderId="1" xfId="1" applyFont="1" applyFill="1" applyBorder="1"/>
    <xf numFmtId="0" fontId="22" fillId="4" borderId="2" xfId="1" applyFont="1" applyFill="1" applyBorder="1"/>
    <xf numFmtId="0" fontId="22" fillId="4" borderId="3" xfId="1" applyFont="1" applyFill="1" applyBorder="1"/>
    <xf numFmtId="0" fontId="19" fillId="6" borderId="17" xfId="1" applyFont="1" applyFill="1" applyBorder="1" applyAlignment="1">
      <alignment horizontal="left" vertical="center"/>
    </xf>
    <xf numFmtId="0" fontId="19" fillId="6" borderId="16" xfId="1" applyFont="1" applyFill="1" applyBorder="1" applyAlignment="1">
      <alignment horizontal="left" vertical="center"/>
    </xf>
    <xf numFmtId="166" fontId="20" fillId="6" borderId="16" xfId="2" applyNumberFormat="1" applyFont="1" applyFill="1" applyBorder="1" applyAlignment="1">
      <alignment horizontal="left" vertical="center"/>
    </xf>
    <xf numFmtId="44" fontId="20" fillId="6" borderId="16" xfId="2" applyNumberFormat="1" applyFont="1" applyFill="1" applyBorder="1" applyAlignment="1">
      <alignment horizontal="left" vertical="center"/>
    </xf>
    <xf numFmtId="44" fontId="21" fillId="6" borderId="16" xfId="2" applyNumberFormat="1" applyFont="1" applyFill="1" applyBorder="1" applyAlignment="1">
      <alignment horizontal="left" vertical="center"/>
    </xf>
    <xf numFmtId="171" fontId="19" fillId="0" borderId="16" xfId="1" applyNumberFormat="1" applyFont="1" applyBorder="1" applyAlignment="1">
      <alignment horizontal="left" vertical="center"/>
    </xf>
    <xf numFmtId="171" fontId="19" fillId="0" borderId="18" xfId="1" applyNumberFormat="1" applyFont="1" applyBorder="1" applyAlignment="1">
      <alignment horizontal="left" vertical="center"/>
    </xf>
    <xf numFmtId="0" fontId="19" fillId="6" borderId="22" xfId="1" applyFont="1" applyFill="1" applyBorder="1" applyAlignment="1">
      <alignment horizontal="left" vertical="center" wrapText="1"/>
    </xf>
    <xf numFmtId="0" fontId="19" fillId="6" borderId="13" xfId="1" applyFont="1" applyFill="1" applyBorder="1" applyAlignment="1">
      <alignment horizontal="left" vertical="center" wrapText="1"/>
    </xf>
    <xf numFmtId="44" fontId="20" fillId="6" borderId="13" xfId="2" applyNumberFormat="1" applyFont="1" applyFill="1" applyBorder="1" applyAlignment="1">
      <alignment horizontal="left" vertical="center"/>
    </xf>
    <xf numFmtId="166" fontId="20" fillId="6" borderId="13" xfId="2" applyNumberFormat="1" applyFont="1" applyFill="1" applyBorder="1" applyAlignment="1">
      <alignment horizontal="left" vertical="center"/>
    </xf>
    <xf numFmtId="44" fontId="21" fillId="6" borderId="13" xfId="2" applyNumberFormat="1" applyFont="1" applyFill="1" applyBorder="1" applyAlignment="1">
      <alignment horizontal="left" vertical="center"/>
    </xf>
    <xf numFmtId="171" fontId="19" fillId="0" borderId="13" xfId="1" applyNumberFormat="1" applyFont="1" applyBorder="1" applyAlignment="1">
      <alignment horizontal="left" vertical="center"/>
    </xf>
    <xf numFmtId="171" fontId="19" fillId="0" borderId="23" xfId="1" applyNumberFormat="1" applyFont="1" applyBorder="1" applyAlignment="1">
      <alignment horizontal="left" vertical="center"/>
    </xf>
    <xf numFmtId="0" fontId="19" fillId="6" borderId="19" xfId="1" applyFont="1" applyFill="1" applyBorder="1" applyAlignment="1">
      <alignment horizontal="left" vertical="center" wrapText="1"/>
    </xf>
    <xf numFmtId="0" fontId="19" fillId="6" borderId="20" xfId="1" applyFont="1" applyFill="1" applyBorder="1" applyAlignment="1">
      <alignment horizontal="left" vertical="center" wrapText="1"/>
    </xf>
    <xf numFmtId="44" fontId="20" fillId="6" borderId="20" xfId="2" applyNumberFormat="1" applyFont="1" applyFill="1" applyBorder="1" applyAlignment="1">
      <alignment horizontal="left" vertical="center"/>
    </xf>
    <xf numFmtId="166" fontId="20" fillId="6" borderId="20" xfId="2" applyNumberFormat="1" applyFont="1" applyFill="1" applyBorder="1" applyAlignment="1">
      <alignment horizontal="left" vertical="center"/>
    </xf>
    <xf numFmtId="44" fontId="21" fillId="6" borderId="20" xfId="2" applyNumberFormat="1" applyFont="1" applyFill="1" applyBorder="1" applyAlignment="1">
      <alignment horizontal="left" vertical="center"/>
    </xf>
    <xf numFmtId="171" fontId="19" fillId="0" borderId="20" xfId="1" applyNumberFormat="1" applyFont="1" applyBorder="1" applyAlignment="1">
      <alignment horizontal="left" vertical="center"/>
    </xf>
    <xf numFmtId="171" fontId="19" fillId="0" borderId="21" xfId="1" applyNumberFormat="1" applyFont="1" applyBorder="1" applyAlignment="1">
      <alignment horizontal="left" vertical="center"/>
    </xf>
    <xf numFmtId="0" fontId="19" fillId="3" borderId="8" xfId="1" applyFont="1" applyFill="1" applyBorder="1" applyAlignment="1">
      <alignment vertical="center" wrapText="1"/>
    </xf>
    <xf numFmtId="0" fontId="19" fillId="3" borderId="0" xfId="1" applyFont="1" applyFill="1" applyAlignment="1">
      <alignment vertical="center" wrapText="1"/>
    </xf>
    <xf numFmtId="0" fontId="19" fillId="3" borderId="9" xfId="1" applyFont="1" applyFill="1" applyBorder="1" applyAlignment="1">
      <alignment vertical="center" wrapText="1"/>
    </xf>
    <xf numFmtId="0" fontId="19" fillId="0" borderId="17" xfId="1" applyFont="1" applyBorder="1" applyAlignment="1">
      <alignment horizontal="left" vertical="center" wrapText="1"/>
    </xf>
    <xf numFmtId="172" fontId="19" fillId="0" borderId="16" xfId="1" applyNumberFormat="1" applyFont="1" applyBorder="1" applyAlignment="1">
      <alignment horizontal="left" vertical="center"/>
    </xf>
    <xf numFmtId="172" fontId="19" fillId="6" borderId="16" xfId="1" applyNumberFormat="1" applyFont="1" applyFill="1" applyBorder="1" applyAlignment="1">
      <alignment horizontal="left" vertical="center"/>
    </xf>
    <xf numFmtId="172" fontId="19" fillId="0" borderId="18" xfId="1" applyNumberFormat="1" applyFont="1" applyBorder="1" applyAlignment="1">
      <alignment horizontal="left" vertical="center"/>
    </xf>
    <xf numFmtId="0" fontId="19" fillId="0" borderId="22" xfId="1" applyFont="1" applyBorder="1" applyAlignment="1">
      <alignment horizontal="left" vertical="center" wrapText="1"/>
    </xf>
    <xf numFmtId="172" fontId="19" fillId="0" borderId="13" xfId="1" applyNumberFormat="1" applyFont="1" applyBorder="1" applyAlignment="1">
      <alignment horizontal="left" vertical="center"/>
    </xf>
    <xf numFmtId="172" fontId="19" fillId="6" borderId="13" xfId="1" applyNumberFormat="1" applyFont="1" applyFill="1" applyBorder="1" applyAlignment="1">
      <alignment horizontal="left" vertical="center"/>
    </xf>
    <xf numFmtId="172" fontId="19" fillId="0" borderId="23" xfId="1" applyNumberFormat="1" applyFont="1" applyBorder="1" applyAlignment="1">
      <alignment horizontal="left" vertical="center"/>
    </xf>
    <xf numFmtId="0" fontId="19" fillId="0" borderId="19" xfId="1" applyFont="1" applyBorder="1" applyAlignment="1">
      <alignment horizontal="left" vertical="center" wrapText="1"/>
    </xf>
    <xf numFmtId="172" fontId="19" fillId="0" borderId="20" xfId="1" applyNumberFormat="1" applyFont="1" applyBorder="1" applyAlignment="1">
      <alignment horizontal="left" vertical="center"/>
    </xf>
    <xf numFmtId="172" fontId="19" fillId="6" borderId="20" xfId="1" applyNumberFormat="1" applyFont="1" applyFill="1" applyBorder="1" applyAlignment="1">
      <alignment horizontal="left" vertical="center"/>
    </xf>
    <xf numFmtId="172" fontId="19" fillId="0" borderId="21" xfId="1" applyNumberFormat="1" applyFont="1" applyBorder="1" applyAlignment="1">
      <alignment horizontal="left" vertical="center"/>
    </xf>
    <xf numFmtId="0" fontId="19" fillId="6" borderId="17" xfId="1" applyFont="1" applyFill="1" applyBorder="1" applyAlignment="1">
      <alignment horizontal="left" vertical="center" wrapText="1"/>
    </xf>
    <xf numFmtId="0" fontId="19" fillId="6" borderId="16" xfId="1" applyFont="1" applyFill="1" applyBorder="1" applyAlignment="1">
      <alignment horizontal="left" vertical="center" wrapText="1"/>
    </xf>
    <xf numFmtId="165" fontId="27" fillId="6" borderId="16" xfId="2" applyFont="1" applyFill="1" applyBorder="1" applyAlignment="1">
      <alignment horizontal="left" vertical="center"/>
    </xf>
    <xf numFmtId="165" fontId="21" fillId="6" borderId="16" xfId="2" applyFont="1" applyFill="1" applyBorder="1" applyAlignment="1">
      <alignment horizontal="left" vertical="center"/>
    </xf>
    <xf numFmtId="168" fontId="19" fillId="0" borderId="16" xfId="1" applyNumberFormat="1" applyFont="1" applyBorder="1" applyAlignment="1">
      <alignment horizontal="left" vertical="center"/>
    </xf>
    <xf numFmtId="168" fontId="19" fillId="0" borderId="16" xfId="2" applyNumberFormat="1" applyFont="1" applyFill="1" applyBorder="1" applyAlignment="1">
      <alignment horizontal="left" vertical="center"/>
    </xf>
    <xf numFmtId="168" fontId="19" fillId="0" borderId="18" xfId="1" applyNumberFormat="1" applyFont="1" applyBorder="1" applyAlignment="1">
      <alignment horizontal="left" vertical="center"/>
    </xf>
    <xf numFmtId="165" fontId="27" fillId="6" borderId="13" xfId="2" applyFont="1" applyFill="1" applyBorder="1" applyAlignment="1">
      <alignment horizontal="left" vertical="center"/>
    </xf>
    <xf numFmtId="168" fontId="19" fillId="0" borderId="13" xfId="1" applyNumberFormat="1" applyFont="1" applyBorder="1" applyAlignment="1">
      <alignment horizontal="left" vertical="center"/>
    </xf>
    <xf numFmtId="168" fontId="19" fillId="0" borderId="13" xfId="2" applyNumberFormat="1" applyFont="1" applyFill="1" applyBorder="1" applyAlignment="1">
      <alignment horizontal="left" vertical="center"/>
    </xf>
    <xf numFmtId="168" fontId="19" fillId="0" borderId="23" xfId="1" applyNumberFormat="1" applyFont="1" applyBorder="1" applyAlignment="1">
      <alignment horizontal="left" vertical="center"/>
    </xf>
    <xf numFmtId="0" fontId="19" fillId="6" borderId="22" xfId="1" applyFont="1" applyFill="1" applyBorder="1" applyAlignment="1">
      <alignment horizontal="left" vertical="center"/>
    </xf>
    <xf numFmtId="0" fontId="19" fillId="6" borderId="19" xfId="1" applyFont="1" applyFill="1" applyBorder="1" applyAlignment="1">
      <alignment horizontal="left" vertical="center"/>
    </xf>
    <xf numFmtId="165" fontId="27" fillId="6" borderId="20" xfId="2" applyFont="1" applyFill="1" applyBorder="1" applyAlignment="1">
      <alignment horizontal="left" vertical="center"/>
    </xf>
    <xf numFmtId="168" fontId="19" fillId="0" borderId="20" xfId="1" applyNumberFormat="1" applyFont="1" applyBorder="1" applyAlignment="1">
      <alignment horizontal="left" vertical="center"/>
    </xf>
    <xf numFmtId="168" fontId="19" fillId="0" borderId="20" xfId="2" applyNumberFormat="1" applyFont="1" applyFill="1" applyBorder="1" applyAlignment="1">
      <alignment horizontal="left" vertical="center"/>
    </xf>
    <xf numFmtId="168" fontId="19" fillId="0" borderId="21" xfId="1" applyNumberFormat="1" applyFont="1" applyBorder="1" applyAlignment="1">
      <alignment horizontal="left" vertical="center"/>
    </xf>
    <xf numFmtId="165" fontId="19" fillId="0" borderId="0" xfId="1" applyNumberFormat="1" applyFont="1"/>
    <xf numFmtId="0" fontId="19" fillId="3" borderId="8" xfId="1" applyFont="1" applyFill="1" applyBorder="1" applyAlignment="1">
      <alignment vertical="center"/>
    </xf>
    <xf numFmtId="0" fontId="19" fillId="3" borderId="0" xfId="1" applyFont="1" applyFill="1" applyAlignment="1">
      <alignment vertical="center"/>
    </xf>
    <xf numFmtId="0" fontId="19" fillId="3" borderId="9" xfId="1" applyFont="1" applyFill="1" applyBorder="1" applyAlignment="1">
      <alignment vertical="center"/>
    </xf>
    <xf numFmtId="0" fontId="19" fillId="0" borderId="17" xfId="1" applyFont="1" applyBorder="1" applyAlignment="1">
      <alignment horizontal="left"/>
    </xf>
    <xf numFmtId="0" fontId="19" fillId="0" borderId="16" xfId="1" applyFont="1" applyBorder="1" applyAlignment="1">
      <alignment horizontal="left"/>
    </xf>
    <xf numFmtId="165" fontId="27" fillId="0" borderId="16" xfId="2" applyFont="1" applyFill="1" applyBorder="1" applyAlignment="1">
      <alignment horizontal="left"/>
    </xf>
    <xf numFmtId="165" fontId="20" fillId="0" borderId="16" xfId="2" applyFont="1" applyFill="1" applyBorder="1" applyAlignment="1">
      <alignment horizontal="left"/>
    </xf>
    <xf numFmtId="165" fontId="21" fillId="0" borderId="16" xfId="2" applyFont="1" applyFill="1" applyBorder="1" applyAlignment="1">
      <alignment horizontal="left"/>
    </xf>
    <xf numFmtId="168" fontId="19" fillId="0" borderId="16" xfId="2" applyNumberFormat="1" applyFont="1" applyFill="1" applyBorder="1" applyAlignment="1">
      <alignment horizontal="left"/>
    </xf>
    <xf numFmtId="168" fontId="19" fillId="0" borderId="18" xfId="2" applyNumberFormat="1" applyFont="1" applyFill="1" applyBorder="1" applyAlignment="1">
      <alignment horizontal="left"/>
    </xf>
    <xf numFmtId="0" fontId="19" fillId="0" borderId="22" xfId="1" applyFont="1" applyBorder="1" applyAlignment="1">
      <alignment horizontal="left"/>
    </xf>
    <xf numFmtId="0" fontId="19" fillId="0" borderId="13" xfId="1" applyFont="1" applyBorder="1" applyAlignment="1">
      <alignment horizontal="left"/>
    </xf>
    <xf numFmtId="165" fontId="27" fillId="0" borderId="13" xfId="2" applyFont="1" applyFill="1" applyBorder="1" applyAlignment="1">
      <alignment horizontal="left"/>
    </xf>
    <xf numFmtId="165" fontId="20" fillId="0" borderId="13" xfId="2" applyFont="1" applyFill="1" applyBorder="1" applyAlignment="1">
      <alignment horizontal="left"/>
    </xf>
    <xf numFmtId="165" fontId="21" fillId="0" borderId="13" xfId="2" applyFont="1" applyFill="1" applyBorder="1" applyAlignment="1">
      <alignment horizontal="left"/>
    </xf>
    <xf numFmtId="168" fontId="19" fillId="0" borderId="13" xfId="2" applyNumberFormat="1" applyFont="1" applyFill="1" applyBorder="1" applyAlignment="1">
      <alignment horizontal="left"/>
    </xf>
    <xf numFmtId="168" fontId="19" fillId="0" borderId="23" xfId="2" applyNumberFormat="1" applyFont="1" applyFill="1" applyBorder="1" applyAlignment="1">
      <alignment horizontal="left"/>
    </xf>
    <xf numFmtId="0" fontId="19" fillId="0" borderId="19" xfId="1" applyFont="1" applyBorder="1" applyAlignment="1">
      <alignment horizontal="left"/>
    </xf>
    <xf numFmtId="0" fontId="19" fillId="0" borderId="20" xfId="1" applyFont="1" applyBorder="1" applyAlignment="1">
      <alignment horizontal="left"/>
    </xf>
    <xf numFmtId="165" fontId="27" fillId="0" borderId="20" xfId="2" applyFont="1" applyFill="1" applyBorder="1" applyAlignment="1">
      <alignment horizontal="left"/>
    </xf>
    <xf numFmtId="165" fontId="20" fillId="0" borderId="20" xfId="2" applyFont="1" applyFill="1" applyBorder="1" applyAlignment="1">
      <alignment horizontal="left"/>
    </xf>
    <xf numFmtId="165" fontId="21" fillId="0" borderId="20" xfId="2" applyFont="1" applyFill="1" applyBorder="1" applyAlignment="1">
      <alignment horizontal="left"/>
    </xf>
    <xf numFmtId="168" fontId="19" fillId="0" borderId="20" xfId="2" applyNumberFormat="1" applyFont="1" applyFill="1" applyBorder="1" applyAlignment="1">
      <alignment horizontal="left"/>
    </xf>
    <xf numFmtId="168" fontId="19" fillId="0" borderId="21" xfId="2" applyNumberFormat="1" applyFont="1" applyFill="1" applyBorder="1" applyAlignment="1">
      <alignment horizontal="left"/>
    </xf>
    <xf numFmtId="0" fontId="19" fillId="0" borderId="0" xfId="1" applyFont="1" applyAlignment="1">
      <alignment horizontal="left" vertical="center" indent="15"/>
    </xf>
    <xf numFmtId="0" fontId="19" fillId="3" borderId="8" xfId="1" applyFont="1" applyFill="1" applyBorder="1"/>
    <xf numFmtId="0" fontId="19" fillId="3" borderId="0" xfId="1" applyFont="1" applyFill="1"/>
    <xf numFmtId="0" fontId="19" fillId="3" borderId="9" xfId="1" applyFont="1" applyFill="1" applyBorder="1"/>
    <xf numFmtId="0" fontId="19" fillId="0" borderId="17" xfId="1" applyFont="1" applyBorder="1" applyAlignment="1">
      <alignment horizontal="left" vertical="center"/>
    </xf>
    <xf numFmtId="165" fontId="27" fillId="0" borderId="16" xfId="2" applyFont="1" applyFill="1" applyBorder="1" applyAlignment="1">
      <alignment horizontal="left" vertical="center"/>
    </xf>
    <xf numFmtId="165" fontId="27" fillId="0" borderId="13" xfId="2" applyFont="1" applyFill="1" applyBorder="1" applyAlignment="1">
      <alignment horizontal="left" vertical="center"/>
    </xf>
    <xf numFmtId="165" fontId="27" fillId="0" borderId="20" xfId="2" applyFont="1" applyFill="1" applyBorder="1" applyAlignment="1">
      <alignment horizontal="left" vertical="center"/>
    </xf>
    <xf numFmtId="168" fontId="19" fillId="6" borderId="16" xfId="2" applyNumberFormat="1" applyFont="1" applyFill="1" applyBorder="1" applyAlignment="1">
      <alignment horizontal="left" vertical="center"/>
    </xf>
    <xf numFmtId="168" fontId="19" fillId="6" borderId="13" xfId="2" applyNumberFormat="1" applyFont="1" applyFill="1" applyBorder="1" applyAlignment="1">
      <alignment horizontal="left" vertical="center"/>
    </xf>
    <xf numFmtId="168" fontId="19" fillId="6" borderId="20" xfId="2" applyNumberFormat="1" applyFont="1" applyFill="1" applyBorder="1" applyAlignment="1">
      <alignment horizontal="left" vertical="center"/>
    </xf>
    <xf numFmtId="168" fontId="19" fillId="0" borderId="0" xfId="2" applyNumberFormat="1" applyFont="1" applyFill="1" applyBorder="1" applyAlignment="1">
      <alignment horizontal="center"/>
    </xf>
    <xf numFmtId="0" fontId="22" fillId="0" borderId="0" xfId="1" applyFont="1" applyAlignment="1">
      <alignment horizontal="center" vertical="center"/>
    </xf>
    <xf numFmtId="168" fontId="19" fillId="0" borderId="0" xfId="1" applyNumberFormat="1" applyFont="1" applyAlignment="1">
      <alignment horizontal="center" vertical="center"/>
    </xf>
    <xf numFmtId="177" fontId="36" fillId="0" borderId="0" xfId="9" applyNumberFormat="1"/>
    <xf numFmtId="176" fontId="36" fillId="0" borderId="0" xfId="9" applyNumberFormat="1"/>
    <xf numFmtId="176" fontId="36" fillId="0" borderId="0" xfId="9" applyNumberFormat="1" applyAlignment="1">
      <alignment wrapText="1"/>
    </xf>
    <xf numFmtId="0" fontId="0" fillId="0" borderId="13" xfId="0" applyBorder="1"/>
    <xf numFmtId="164" fontId="0" fillId="0" borderId="0" xfId="11" applyFont="1"/>
    <xf numFmtId="0" fontId="0" fillId="0" borderId="0" xfId="0" applyAlignment="1">
      <alignment horizontal="left"/>
    </xf>
    <xf numFmtId="0" fontId="0" fillId="6" borderId="0" xfId="0" applyFill="1"/>
    <xf numFmtId="164" fontId="40" fillId="0" borderId="0" xfId="11" applyFont="1"/>
    <xf numFmtId="0" fontId="22" fillId="2" borderId="1" xfId="1" applyFont="1" applyFill="1" applyBorder="1"/>
    <xf numFmtId="0" fontId="22" fillId="2" borderId="2" xfId="1" applyFont="1" applyFill="1" applyBorder="1"/>
    <xf numFmtId="164" fontId="23" fillId="2" borderId="2" xfId="11" applyFont="1" applyFill="1" applyBorder="1" applyAlignment="1"/>
    <xf numFmtId="164" fontId="22" fillId="2" borderId="2" xfId="11" applyFont="1" applyFill="1" applyBorder="1" applyAlignment="1"/>
    <xf numFmtId="0" fontId="22" fillId="2" borderId="3" xfId="1" applyFont="1" applyFill="1" applyBorder="1"/>
    <xf numFmtId="0" fontId="22" fillId="3" borderId="47" xfId="1" applyFont="1" applyFill="1" applyBorder="1" applyAlignment="1">
      <alignment horizontal="left" vertical="center"/>
    </xf>
    <xf numFmtId="0" fontId="22" fillId="3" borderId="37" xfId="1" applyFont="1" applyFill="1" applyBorder="1" applyAlignment="1">
      <alignment horizontal="center" vertical="center" wrapText="1"/>
    </xf>
    <xf numFmtId="0" fontId="0" fillId="0" borderId="13" xfId="0" applyBorder="1" applyAlignment="1">
      <alignment horizontal="left"/>
    </xf>
    <xf numFmtId="164" fontId="40" fillId="0" borderId="13" xfId="11" applyFont="1" applyBorder="1"/>
    <xf numFmtId="164" fontId="0" fillId="0" borderId="13" xfId="11" applyFont="1" applyBorder="1"/>
    <xf numFmtId="0" fontId="0" fillId="6" borderId="13" xfId="0" applyFill="1" applyBorder="1"/>
    <xf numFmtId="0" fontId="0" fillId="6" borderId="13" xfId="0" applyFill="1" applyBorder="1" applyAlignment="1">
      <alignment horizontal="left"/>
    </xf>
    <xf numFmtId="164" fontId="40" fillId="6" borderId="13" xfId="11" applyFont="1" applyFill="1" applyBorder="1"/>
    <xf numFmtId="164" fontId="0" fillId="6" borderId="13" xfId="11" applyFont="1" applyFill="1" applyBorder="1"/>
    <xf numFmtId="0" fontId="0" fillId="7" borderId="0" xfId="0" applyFill="1"/>
    <xf numFmtId="0" fontId="22" fillId="7" borderId="2" xfId="1" applyFont="1" applyFill="1" applyBorder="1"/>
    <xf numFmtId="0" fontId="22" fillId="7" borderId="40" xfId="1" applyFont="1" applyFill="1" applyBorder="1" applyAlignment="1">
      <alignment horizontal="center" vertical="center" wrapText="1"/>
    </xf>
    <xf numFmtId="0" fontId="0" fillId="7" borderId="13" xfId="0" applyFill="1" applyBorder="1"/>
    <xf numFmtId="0" fontId="41" fillId="7" borderId="13" xfId="0" applyFont="1" applyFill="1" applyBorder="1"/>
    <xf numFmtId="0" fontId="22" fillId="3" borderId="28" xfId="2" applyNumberFormat="1" applyFont="1" applyFill="1" applyBorder="1" applyAlignment="1">
      <alignment horizontal="center" vertical="center"/>
    </xf>
    <xf numFmtId="0" fontId="36" fillId="0" borderId="0" xfId="9"/>
    <xf numFmtId="0" fontId="42" fillId="0" borderId="0" xfId="13"/>
    <xf numFmtId="176" fontId="42" fillId="0" borderId="0" xfId="13" applyNumberFormat="1"/>
    <xf numFmtId="176" fontId="42" fillId="0" borderId="0" xfId="13" applyNumberFormat="1" applyAlignment="1">
      <alignment wrapText="1"/>
    </xf>
    <xf numFmtId="177" fontId="42" fillId="0" borderId="0" xfId="13" applyNumberFormat="1"/>
    <xf numFmtId="178" fontId="42" fillId="0" borderId="0" xfId="13" applyNumberFormat="1"/>
    <xf numFmtId="165" fontId="20" fillId="6" borderId="13" xfId="27" applyFont="1" applyFill="1" applyBorder="1" applyAlignment="1">
      <alignment horizontal="left" vertical="center"/>
    </xf>
    <xf numFmtId="0" fontId="19" fillId="0" borderId="22" xfId="26" applyFont="1" applyBorder="1" applyAlignment="1">
      <alignment horizontal="left" vertical="center"/>
    </xf>
    <xf numFmtId="165" fontId="20" fillId="0" borderId="13" xfId="27" applyFont="1" applyBorder="1" applyAlignment="1">
      <alignment horizontal="left" vertical="center"/>
    </xf>
    <xf numFmtId="0" fontId="19" fillId="0" borderId="13" xfId="26" applyFont="1" applyBorder="1" applyAlignment="1">
      <alignment horizontal="left" vertical="center"/>
    </xf>
    <xf numFmtId="165" fontId="20" fillId="0" borderId="16" xfId="27" applyFont="1" applyFill="1" applyBorder="1" applyAlignment="1">
      <alignment horizontal="left" vertical="center"/>
    </xf>
    <xf numFmtId="165" fontId="20" fillId="0" borderId="13" xfId="27" applyFont="1" applyFill="1" applyBorder="1" applyAlignment="1">
      <alignment horizontal="left" vertical="center"/>
    </xf>
    <xf numFmtId="165" fontId="21" fillId="0" borderId="13" xfId="27" applyFont="1" applyBorder="1" applyAlignment="1">
      <alignment horizontal="left" vertical="center"/>
    </xf>
    <xf numFmtId="0" fontId="26" fillId="6" borderId="13" xfId="26" applyFont="1" applyFill="1" applyBorder="1" applyAlignment="1">
      <alignment horizontal="left" vertical="center"/>
    </xf>
    <xf numFmtId="0" fontId="26" fillId="6" borderId="13" xfId="26" applyFont="1" applyFill="1" applyBorder="1" applyAlignment="1">
      <alignment horizontal="center" vertical="center"/>
    </xf>
    <xf numFmtId="165" fontId="20" fillId="0" borderId="13" xfId="27" applyFont="1" applyFill="1" applyBorder="1" applyAlignment="1">
      <alignment horizontal="right" vertical="center"/>
    </xf>
    <xf numFmtId="0" fontId="19" fillId="0" borderId="0" xfId="46" applyFont="1"/>
    <xf numFmtId="165" fontId="20" fillId="0" borderId="0" xfId="47" applyFont="1"/>
    <xf numFmtId="165" fontId="19" fillId="0" borderId="0" xfId="47" applyFont="1"/>
    <xf numFmtId="0" fontId="22" fillId="3" borderId="5" xfId="46" applyFont="1" applyFill="1" applyBorder="1" applyAlignment="1">
      <alignment horizontal="left" vertical="center"/>
    </xf>
    <xf numFmtId="0" fontId="22" fillId="3" borderId="6" xfId="46" applyFont="1" applyFill="1" applyBorder="1" applyAlignment="1">
      <alignment horizontal="left" vertical="center"/>
    </xf>
    <xf numFmtId="1" fontId="23" fillId="3" borderId="6" xfId="47" applyNumberFormat="1" applyFont="1" applyFill="1" applyBorder="1" applyAlignment="1">
      <alignment horizontal="center" vertical="center"/>
    </xf>
    <xf numFmtId="0" fontId="23" fillId="3" borderId="6" xfId="47" applyNumberFormat="1" applyFont="1" applyFill="1" applyBorder="1" applyAlignment="1">
      <alignment horizontal="center" vertical="center" wrapText="1"/>
    </xf>
    <xf numFmtId="169" fontId="22" fillId="4" borderId="8" xfId="46" applyNumberFormat="1" applyFont="1" applyFill="1" applyBorder="1" applyAlignment="1">
      <alignment vertical="center"/>
    </xf>
    <xf numFmtId="169" fontId="22" fillId="4" borderId="0" xfId="46" applyNumberFormat="1" applyFont="1" applyFill="1" applyAlignment="1">
      <alignment vertical="center"/>
    </xf>
    <xf numFmtId="169" fontId="23" fillId="4" borderId="0" xfId="46" applyNumberFormat="1" applyFont="1" applyFill="1" applyAlignment="1">
      <alignment vertical="center"/>
    </xf>
    <xf numFmtId="0" fontId="24" fillId="3" borderId="6" xfId="47" applyNumberFormat="1" applyFont="1" applyFill="1" applyBorder="1" applyAlignment="1">
      <alignment horizontal="center" vertical="center" wrapText="1"/>
    </xf>
    <xf numFmtId="169" fontId="19" fillId="0" borderId="17" xfId="26" applyNumberFormat="1" applyFont="1" applyBorder="1" applyAlignment="1">
      <alignment horizontal="left" vertical="center"/>
    </xf>
    <xf numFmtId="167" fontId="19" fillId="0" borderId="16" xfId="26" applyNumberFormat="1" applyFont="1" applyBorder="1" applyAlignment="1">
      <alignment horizontal="left" vertical="center"/>
    </xf>
    <xf numFmtId="170" fontId="20" fillId="0" borderId="13" xfId="26" applyNumberFormat="1" applyFont="1" applyBorder="1" applyAlignment="1">
      <alignment horizontal="right" vertical="center"/>
    </xf>
    <xf numFmtId="0" fontId="19" fillId="0" borderId="37" xfId="26" applyFont="1" applyBorder="1" applyAlignment="1">
      <alignment horizontal="left" vertical="center"/>
    </xf>
    <xf numFmtId="0" fontId="19" fillId="0" borderId="38" xfId="26" applyFont="1" applyBorder="1" applyAlignment="1">
      <alignment horizontal="left" vertical="center"/>
    </xf>
    <xf numFmtId="165" fontId="20" fillId="0" borderId="38" xfId="27" applyFont="1" applyFill="1" applyBorder="1" applyAlignment="1">
      <alignment horizontal="left" vertical="center"/>
    </xf>
    <xf numFmtId="165" fontId="20" fillId="0" borderId="38" xfId="27" applyFont="1" applyFill="1" applyBorder="1" applyAlignment="1">
      <alignment horizontal="right" vertical="center"/>
    </xf>
    <xf numFmtId="170" fontId="20" fillId="0" borderId="38" xfId="26" applyNumberFormat="1" applyFont="1" applyBorder="1" applyAlignment="1">
      <alignment horizontal="right" vertical="center"/>
    </xf>
    <xf numFmtId="169" fontId="19" fillId="0" borderId="13" xfId="26" applyNumberFormat="1" applyFont="1" applyBorder="1" applyAlignment="1">
      <alignment horizontal="left" vertical="center" wrapText="1"/>
    </xf>
    <xf numFmtId="167" fontId="19" fillId="0" borderId="13" xfId="26" applyNumberFormat="1" applyFont="1" applyBorder="1" applyAlignment="1">
      <alignment horizontal="left" vertical="center"/>
    </xf>
    <xf numFmtId="169" fontId="19" fillId="6" borderId="13" xfId="26" applyNumberFormat="1" applyFont="1" applyFill="1" applyBorder="1" applyAlignment="1">
      <alignment horizontal="left" vertical="center"/>
    </xf>
    <xf numFmtId="167" fontId="19" fillId="6" borderId="13" xfId="26" applyNumberFormat="1" applyFont="1" applyFill="1" applyBorder="1" applyAlignment="1">
      <alignment horizontal="center" vertical="center"/>
    </xf>
    <xf numFmtId="165" fontId="20" fillId="6" borderId="13" xfId="27" applyFont="1" applyFill="1" applyBorder="1" applyAlignment="1">
      <alignment horizontal="right" vertical="center"/>
    </xf>
    <xf numFmtId="165" fontId="20" fillId="0" borderId="13" xfId="27" applyFont="1" applyBorder="1" applyAlignment="1">
      <alignment horizontal="right" vertical="center"/>
    </xf>
    <xf numFmtId="165" fontId="21" fillId="6" borderId="13" xfId="27" applyFont="1" applyFill="1" applyBorder="1" applyAlignment="1">
      <alignment horizontal="right" vertical="center"/>
    </xf>
    <xf numFmtId="167" fontId="19" fillId="0" borderId="13" xfId="26" applyNumberFormat="1" applyFont="1" applyBorder="1" applyAlignment="1">
      <alignment horizontal="center" vertical="center"/>
    </xf>
    <xf numFmtId="0" fontId="19" fillId="0" borderId="13" xfId="26" applyFont="1" applyBorder="1" applyAlignment="1">
      <alignment horizontal="center"/>
    </xf>
    <xf numFmtId="165" fontId="19" fillId="0" borderId="13" xfId="27" applyFont="1" applyBorder="1"/>
    <xf numFmtId="165" fontId="21" fillId="0" borderId="13" xfId="27" applyFont="1" applyBorder="1"/>
    <xf numFmtId="0" fontId="8" fillId="0" borderId="0" xfId="56"/>
    <xf numFmtId="0" fontId="8" fillId="0" borderId="0" xfId="56" applyAlignment="1">
      <alignment vertical="top"/>
    </xf>
    <xf numFmtId="0" fontId="22" fillId="3" borderId="55" xfId="46" applyFont="1" applyFill="1" applyBorder="1" applyAlignment="1">
      <alignment horizontal="left" vertical="center"/>
    </xf>
    <xf numFmtId="169" fontId="19" fillId="0" borderId="56" xfId="26" applyNumberFormat="1" applyFont="1" applyBorder="1" applyAlignment="1">
      <alignment horizontal="left" vertical="center"/>
    </xf>
    <xf numFmtId="0" fontId="7" fillId="0" borderId="0" xfId="57"/>
    <xf numFmtId="0" fontId="7" fillId="0" borderId="13" xfId="57" applyBorder="1"/>
    <xf numFmtId="0" fontId="7" fillId="15" borderId="13" xfId="57" applyFill="1" applyBorder="1"/>
    <xf numFmtId="0" fontId="7" fillId="0" borderId="29" xfId="57" applyBorder="1"/>
    <xf numFmtId="0" fontId="45" fillId="0" borderId="29" xfId="57" applyFont="1" applyBorder="1"/>
    <xf numFmtId="0" fontId="7" fillId="15" borderId="0" xfId="57" applyFill="1"/>
    <xf numFmtId="0" fontId="22" fillId="3" borderId="7" xfId="58" applyFont="1" applyFill="1" applyBorder="1" applyAlignment="1">
      <alignment horizontal="center" vertical="center"/>
    </xf>
    <xf numFmtId="0" fontId="22" fillId="3" borderId="6" xfId="58" applyFont="1" applyFill="1" applyBorder="1" applyAlignment="1">
      <alignment horizontal="center" vertical="center"/>
    </xf>
    <xf numFmtId="0" fontId="22" fillId="8" borderId="6" xfId="58" applyFont="1" applyFill="1" applyBorder="1" applyAlignment="1">
      <alignment horizontal="center" vertical="center"/>
    </xf>
    <xf numFmtId="0" fontId="22" fillId="7" borderId="6" xfId="58" applyFont="1" applyFill="1" applyBorder="1" applyAlignment="1">
      <alignment horizontal="center" vertical="center"/>
    </xf>
    <xf numFmtId="0" fontId="22" fillId="3" borderId="6" xfId="58" applyFont="1" applyFill="1" applyBorder="1" applyAlignment="1">
      <alignment horizontal="left" vertical="center"/>
    </xf>
    <xf numFmtId="0" fontId="22" fillId="3" borderId="5" xfId="58" applyFont="1" applyFill="1" applyBorder="1" applyAlignment="1">
      <alignment horizontal="left" vertical="center"/>
    </xf>
    <xf numFmtId="0" fontId="39" fillId="7" borderId="25" xfId="57" applyFont="1" applyFill="1" applyBorder="1"/>
    <xf numFmtId="2" fontId="8" fillId="0" borderId="0" xfId="56" applyNumberFormat="1"/>
    <xf numFmtId="0" fontId="53" fillId="0" borderId="0" xfId="0" applyFont="1"/>
    <xf numFmtId="0" fontId="54" fillId="0" borderId="0" xfId="0" applyFont="1"/>
    <xf numFmtId="0" fontId="55" fillId="0" borderId="4" xfId="0" applyFont="1" applyBorder="1" applyAlignment="1">
      <alignment vertical="center"/>
    </xf>
    <xf numFmtId="2" fontId="38" fillId="0" borderId="0" xfId="56" applyNumberFormat="1" applyFont="1"/>
    <xf numFmtId="0" fontId="78" fillId="0" borderId="0" xfId="200" quotePrefix="1" applyFont="1" applyAlignment="1">
      <alignment horizontal="left"/>
    </xf>
    <xf numFmtId="9" fontId="78" fillId="0" borderId="0" xfId="200" applyNumberFormat="1" applyFont="1" applyAlignment="1">
      <alignment horizontal="left"/>
    </xf>
    <xf numFmtId="0" fontId="39" fillId="0" borderId="0" xfId="200" applyFont="1"/>
    <xf numFmtId="180" fontId="39" fillId="0" borderId="0" xfId="200" applyNumberFormat="1" applyFont="1"/>
    <xf numFmtId="0" fontId="36" fillId="0" borderId="0" xfId="200"/>
    <xf numFmtId="0" fontId="36" fillId="0" borderId="0" xfId="200" applyAlignment="1">
      <alignment horizontal="center"/>
    </xf>
    <xf numFmtId="0" fontId="79" fillId="0" borderId="0" xfId="200" applyFont="1"/>
    <xf numFmtId="10" fontId="46" fillId="0" borderId="0" xfId="10" applyNumberFormat="1" applyFont="1" applyFill="1" applyBorder="1"/>
    <xf numFmtId="0" fontId="3" fillId="0" borderId="0" xfId="200" applyFont="1"/>
    <xf numFmtId="9" fontId="3" fillId="0" borderId="0" xfId="10" applyFont="1" applyFill="1" applyBorder="1"/>
    <xf numFmtId="0" fontId="3" fillId="0" borderId="0" xfId="200" applyFont="1" applyAlignment="1">
      <alignment horizontal="center"/>
    </xf>
    <xf numFmtId="0" fontId="80" fillId="0" borderId="0" xfId="200" applyFont="1"/>
    <xf numFmtId="0" fontId="81" fillId="0" borderId="0" xfId="200" applyFont="1"/>
    <xf numFmtId="0" fontId="83" fillId="0" borderId="0" xfId="200" applyFont="1"/>
    <xf numFmtId="0" fontId="84" fillId="9" borderId="48" xfId="200" applyFont="1" applyFill="1" applyBorder="1" applyAlignment="1">
      <alignment horizontal="left"/>
    </xf>
    <xf numFmtId="0" fontId="84" fillId="9" borderId="0" xfId="200" applyFont="1" applyFill="1" applyAlignment="1">
      <alignment horizontal="left"/>
    </xf>
    <xf numFmtId="0" fontId="84" fillId="9" borderId="0" xfId="200" applyFont="1" applyFill="1"/>
    <xf numFmtId="0" fontId="84" fillId="9" borderId="15" xfId="200" applyFont="1" applyFill="1" applyBorder="1" applyAlignment="1">
      <alignment horizontal="center"/>
    </xf>
    <xf numFmtId="10" fontId="84" fillId="9" borderId="38" xfId="10" applyNumberFormat="1" applyFont="1" applyFill="1" applyBorder="1"/>
    <xf numFmtId="0" fontId="85" fillId="9" borderId="0" xfId="200" applyFont="1" applyFill="1"/>
    <xf numFmtId="0" fontId="86" fillId="0" borderId="0" xfId="200" applyFont="1"/>
    <xf numFmtId="0" fontId="80" fillId="0" borderId="48" xfId="200" applyFont="1" applyBorder="1"/>
    <xf numFmtId="0" fontId="45" fillId="10" borderId="38" xfId="200" applyFont="1" applyFill="1" applyBorder="1"/>
    <xf numFmtId="179" fontId="46" fillId="0" borderId="33" xfId="10" applyNumberFormat="1" applyFont="1" applyFill="1" applyBorder="1"/>
    <xf numFmtId="0" fontId="45" fillId="0" borderId="33" xfId="200" applyFont="1" applyBorder="1"/>
    <xf numFmtId="0" fontId="45" fillId="10" borderId="33" xfId="200" applyFont="1" applyFill="1" applyBorder="1"/>
    <xf numFmtId="0" fontId="87" fillId="0" borderId="0" xfId="200" applyFont="1" applyAlignment="1">
      <alignment horizontal="right"/>
    </xf>
    <xf numFmtId="0" fontId="87" fillId="0" borderId="34" xfId="200" applyFont="1" applyBorder="1" applyAlignment="1">
      <alignment horizontal="right"/>
    </xf>
    <xf numFmtId="0" fontId="80" fillId="0" borderId="49" xfId="200" applyFont="1" applyBorder="1"/>
    <xf numFmtId="0" fontId="45" fillId="10" borderId="29" xfId="200" applyFont="1" applyFill="1" applyBorder="1"/>
    <xf numFmtId="179" fontId="46" fillId="0" borderId="29" xfId="10" applyNumberFormat="1" applyFont="1" applyFill="1" applyBorder="1"/>
    <xf numFmtId="10" fontId="46" fillId="0" borderId="33" xfId="10" applyNumberFormat="1" applyFont="1" applyFill="1" applyBorder="1"/>
    <xf numFmtId="10" fontId="46" fillId="0" borderId="29" xfId="10" applyNumberFormat="1" applyFont="1" applyFill="1" applyBorder="1"/>
    <xf numFmtId="0" fontId="80" fillId="0" borderId="39" xfId="200" applyFont="1" applyBorder="1"/>
    <xf numFmtId="10" fontId="46" fillId="0" borderId="38" xfId="10" applyNumberFormat="1" applyFont="1" applyFill="1" applyBorder="1"/>
    <xf numFmtId="0" fontId="80" fillId="0" borderId="26" xfId="200" applyFont="1" applyBorder="1"/>
    <xf numFmtId="0" fontId="45" fillId="10" borderId="13" xfId="200" applyFont="1" applyFill="1" applyBorder="1"/>
    <xf numFmtId="10" fontId="46" fillId="0" borderId="13" xfId="10" applyNumberFormat="1" applyFont="1" applyFill="1" applyBorder="1"/>
    <xf numFmtId="2" fontId="45" fillId="0" borderId="33" xfId="200" applyNumberFormat="1" applyFont="1" applyBorder="1" applyAlignment="1">
      <alignment horizontal="left"/>
    </xf>
    <xf numFmtId="10" fontId="46" fillId="0" borderId="32" xfId="10" applyNumberFormat="1" applyFont="1" applyFill="1" applyBorder="1"/>
    <xf numFmtId="0" fontId="45" fillId="0" borderId="38" xfId="200" applyFont="1" applyBorder="1"/>
    <xf numFmtId="0" fontId="38" fillId="0" borderId="29" xfId="200" applyFont="1" applyBorder="1"/>
    <xf numFmtId="0" fontId="45" fillId="0" borderId="33" xfId="200" applyFont="1" applyBorder="1" applyAlignment="1">
      <alignment vertical="center"/>
    </xf>
    <xf numFmtId="10" fontId="46" fillId="0" borderId="30" xfId="10" applyNumberFormat="1" applyFont="1" applyFill="1" applyBorder="1"/>
    <xf numFmtId="0" fontId="80" fillId="0" borderId="49" xfId="200" applyFont="1" applyBorder="1" applyAlignment="1">
      <alignment horizontal="left"/>
    </xf>
    <xf numFmtId="2" fontId="38" fillId="0" borderId="52" xfId="200" applyNumberFormat="1" applyFont="1" applyBorder="1" applyAlignment="1">
      <alignment horizontal="center"/>
    </xf>
    <xf numFmtId="0" fontId="88" fillId="0" borderId="29" xfId="200" applyFont="1" applyBorder="1" applyAlignment="1">
      <alignment horizontal="center"/>
    </xf>
    <xf numFmtId="0" fontId="87" fillId="0" borderId="0" xfId="200" applyFont="1" applyAlignment="1">
      <alignment horizontal="left"/>
    </xf>
    <xf numFmtId="0" fontId="80" fillId="0" borderId="0" xfId="200" applyFont="1" applyAlignment="1">
      <alignment horizontal="left"/>
    </xf>
    <xf numFmtId="0" fontId="82" fillId="0" borderId="0" xfId="200" applyFont="1"/>
    <xf numFmtId="0" fontId="89" fillId="11" borderId="43" xfId="200" applyFont="1" applyFill="1" applyBorder="1" applyAlignment="1">
      <alignment horizontal="center"/>
    </xf>
    <xf numFmtId="10" fontId="89" fillId="11" borderId="13" xfId="10" applyNumberFormat="1" applyFont="1" applyFill="1" applyBorder="1"/>
    <xf numFmtId="0" fontId="84" fillId="9" borderId="53" xfId="200" applyFont="1" applyFill="1" applyBorder="1" applyAlignment="1">
      <alignment horizontal="left"/>
    </xf>
    <xf numFmtId="10" fontId="84" fillId="9" borderId="47" xfId="10" applyNumberFormat="1" applyFont="1" applyFill="1" applyBorder="1"/>
    <xf numFmtId="0" fontId="38" fillId="0" borderId="48" xfId="200" applyFont="1" applyBorder="1" applyAlignment="1">
      <alignment horizontal="left"/>
    </xf>
    <xf numFmtId="0" fontId="38" fillId="0" borderId="53" xfId="200" applyFont="1" applyBorder="1" applyAlignment="1">
      <alignment horizontal="left"/>
    </xf>
    <xf numFmtId="10" fontId="46" fillId="0" borderId="53" xfId="10" applyNumberFormat="1" applyFont="1" applyFill="1" applyBorder="1"/>
    <xf numFmtId="0" fontId="38" fillId="0" borderId="33" xfId="200" applyFont="1" applyBorder="1"/>
    <xf numFmtId="0" fontId="80" fillId="0" borderId="34" xfId="200" applyFont="1" applyBorder="1" applyAlignment="1">
      <alignment horizontal="left"/>
    </xf>
    <xf numFmtId="10" fontId="46" fillId="0" borderId="51" xfId="10" applyNumberFormat="1" applyFont="1" applyFill="1" applyBorder="1"/>
    <xf numFmtId="0" fontId="80" fillId="0" borderId="43" xfId="200" applyFont="1" applyBorder="1" applyAlignment="1">
      <alignment horizontal="left"/>
    </xf>
    <xf numFmtId="10" fontId="46" fillId="0" borderId="47" xfId="10" applyNumberFormat="1" applyFont="1" applyFill="1" applyBorder="1"/>
    <xf numFmtId="0" fontId="45" fillId="0" borderId="49" xfId="200" applyFont="1" applyBorder="1" applyAlignment="1">
      <alignment horizontal="left"/>
    </xf>
    <xf numFmtId="0" fontId="45" fillId="0" borderId="51" xfId="200" applyFont="1" applyBorder="1" applyAlignment="1">
      <alignment horizontal="left"/>
    </xf>
    <xf numFmtId="0" fontId="90" fillId="0" borderId="34" xfId="200" applyFont="1" applyBorder="1" applyAlignment="1">
      <alignment horizontal="left"/>
    </xf>
    <xf numFmtId="0" fontId="38" fillId="0" borderId="34" xfId="200" applyFont="1" applyBorder="1"/>
    <xf numFmtId="0" fontId="38" fillId="10" borderId="29" xfId="200" applyFont="1" applyFill="1" applyBorder="1"/>
    <xf numFmtId="0" fontId="45" fillId="0" borderId="0" xfId="200" applyFont="1"/>
    <xf numFmtId="0" fontId="38" fillId="0" borderId="33" xfId="200" applyFont="1" applyBorder="1" applyAlignment="1">
      <alignment vertical="center"/>
    </xf>
    <xf numFmtId="2" fontId="38" fillId="0" borderId="41" xfId="200" applyNumberFormat="1" applyFont="1" applyBorder="1" applyAlignment="1">
      <alignment horizontal="center"/>
    </xf>
    <xf numFmtId="0" fontId="90" fillId="0" borderId="39" xfId="200" applyFont="1" applyBorder="1" applyAlignment="1">
      <alignment horizontal="left"/>
    </xf>
    <xf numFmtId="0" fontId="38" fillId="0" borderId="43" xfId="200" applyFont="1" applyBorder="1"/>
    <xf numFmtId="0" fontId="38" fillId="0" borderId="47" xfId="200" applyFont="1" applyBorder="1"/>
    <xf numFmtId="0" fontId="38" fillId="10" borderId="38" xfId="200" applyFont="1" applyFill="1" applyBorder="1"/>
    <xf numFmtId="2" fontId="38" fillId="0" borderId="40" xfId="200" applyNumberFormat="1" applyFont="1" applyBorder="1" applyAlignment="1">
      <alignment horizontal="center"/>
    </xf>
    <xf numFmtId="10" fontId="38" fillId="0" borderId="47" xfId="10" applyNumberFormat="1" applyFont="1" applyFill="1" applyBorder="1"/>
    <xf numFmtId="0" fontId="90" fillId="0" borderId="48" xfId="200" applyFont="1" applyBorder="1" applyAlignment="1">
      <alignment horizontal="left"/>
    </xf>
    <xf numFmtId="0" fontId="38" fillId="0" borderId="0" xfId="200" applyFont="1"/>
    <xf numFmtId="0" fontId="38" fillId="0" borderId="53" xfId="200" applyFont="1" applyBorder="1"/>
    <xf numFmtId="0" fontId="38" fillId="10" borderId="33" xfId="200" applyFont="1" applyFill="1" applyBorder="1"/>
    <xf numFmtId="2" fontId="38" fillId="0" borderId="14" xfId="200" applyNumberFormat="1" applyFont="1" applyBorder="1" applyAlignment="1">
      <alignment horizontal="center"/>
    </xf>
    <xf numFmtId="10" fontId="38" fillId="0" borderId="53" xfId="10" applyNumberFormat="1" applyFont="1" applyFill="1" applyBorder="1"/>
    <xf numFmtId="0" fontId="80" fillId="0" borderId="39" xfId="200" applyFont="1" applyBorder="1" applyAlignment="1">
      <alignment horizontal="left"/>
    </xf>
    <xf numFmtId="0" fontId="80" fillId="0" borderId="48" xfId="200" applyFont="1" applyBorder="1" applyAlignment="1">
      <alignment horizontal="left"/>
    </xf>
    <xf numFmtId="0" fontId="38" fillId="0" borderId="33" xfId="200" applyFont="1" applyBorder="1" applyAlignment="1">
      <alignment vertical="center" wrapText="1"/>
    </xf>
    <xf numFmtId="0" fontId="38" fillId="0" borderId="29" xfId="200" applyFont="1" applyBorder="1" applyAlignment="1">
      <alignment vertical="center" wrapText="1"/>
    </xf>
    <xf numFmtId="0" fontId="38" fillId="0" borderId="49" xfId="200" applyFont="1" applyBorder="1" applyAlignment="1">
      <alignment horizontal="left"/>
    </xf>
    <xf numFmtId="0" fontId="38" fillId="0" borderId="51" xfId="200" applyFont="1" applyBorder="1" applyAlignment="1">
      <alignment horizontal="left"/>
    </xf>
    <xf numFmtId="0" fontId="36" fillId="0" borderId="34" xfId="200" applyBorder="1"/>
    <xf numFmtId="0" fontId="45" fillId="0" borderId="29" xfId="200" applyFont="1" applyBorder="1"/>
    <xf numFmtId="0" fontId="89" fillId="12" borderId="50" xfId="200" applyFont="1" applyFill="1" applyBorder="1" applyAlignment="1">
      <alignment horizontal="center"/>
    </xf>
    <xf numFmtId="10" fontId="89" fillId="12" borderId="13" xfId="10" applyNumberFormat="1" applyFont="1" applyFill="1" applyBorder="1"/>
    <xf numFmtId="0" fontId="38" fillId="13" borderId="48" xfId="200" applyFont="1" applyFill="1" applyBorder="1" applyAlignment="1">
      <alignment horizontal="left"/>
    </xf>
    <xf numFmtId="0" fontId="38" fillId="13" borderId="53" xfId="200" applyFont="1" applyFill="1" applyBorder="1" applyAlignment="1">
      <alignment horizontal="left"/>
    </xf>
    <xf numFmtId="0" fontId="80" fillId="0" borderId="50" xfId="200" applyFont="1" applyBorder="1"/>
    <xf numFmtId="0" fontId="38" fillId="0" borderId="50" xfId="200" applyFont="1" applyBorder="1"/>
    <xf numFmtId="0" fontId="80" fillId="0" borderId="34" xfId="200" applyFont="1" applyBorder="1"/>
    <xf numFmtId="0" fontId="91" fillId="0" borderId="0" xfId="200" applyFont="1"/>
    <xf numFmtId="0" fontId="47" fillId="0" borderId="43" xfId="200" applyFont="1" applyBorder="1" applyAlignment="1">
      <alignment horizontal="right"/>
    </xf>
    <xf numFmtId="0" fontId="80" fillId="0" borderId="43" xfId="200" applyFont="1" applyBorder="1" applyAlignment="1">
      <alignment vertical="top" wrapText="1"/>
    </xf>
    <xf numFmtId="10" fontId="46" fillId="0" borderId="43" xfId="10" applyNumberFormat="1" applyFont="1" applyFill="1" applyBorder="1"/>
    <xf numFmtId="0" fontId="45" fillId="0" borderId="47" xfId="200" applyFont="1" applyBorder="1"/>
    <xf numFmtId="0" fontId="80" fillId="0" borderId="0" xfId="200" applyFont="1" applyAlignment="1">
      <alignment vertical="top" wrapText="1"/>
    </xf>
    <xf numFmtId="0" fontId="45" fillId="0" borderId="53" xfId="200" applyFont="1" applyBorder="1"/>
    <xf numFmtId="0" fontId="80" fillId="0" borderId="34" xfId="200" applyFont="1" applyBorder="1" applyAlignment="1">
      <alignment vertical="top" wrapText="1"/>
    </xf>
    <xf numFmtId="10" fontId="46" fillId="0" borderId="34" xfId="10" applyNumberFormat="1" applyFont="1" applyFill="1" applyBorder="1"/>
    <xf numFmtId="0" fontId="45" fillId="0" borderId="51" xfId="200" applyFont="1" applyBorder="1"/>
    <xf numFmtId="0" fontId="92" fillId="0" borderId="39" xfId="50" applyFont="1" applyBorder="1"/>
    <xf numFmtId="0" fontId="92" fillId="0" borderId="43" xfId="50" applyFont="1" applyBorder="1"/>
    <xf numFmtId="0" fontId="93" fillId="0" borderId="47" xfId="50" applyFont="1" applyBorder="1"/>
    <xf numFmtId="2" fontId="86" fillId="0" borderId="0" xfId="200" applyNumberFormat="1" applyFont="1" applyAlignment="1">
      <alignment horizontal="center"/>
    </xf>
    <xf numFmtId="10" fontId="86" fillId="0" borderId="0" xfId="10" applyNumberFormat="1" applyFont="1" applyFill="1" applyBorder="1"/>
    <xf numFmtId="0" fontId="85" fillId="0" borderId="0" xfId="200" applyFont="1"/>
    <xf numFmtId="0" fontId="38" fillId="0" borderId="39" xfId="50" applyFont="1" applyBorder="1"/>
    <xf numFmtId="44" fontId="94" fillId="0" borderId="47" xfId="50" applyNumberFormat="1" applyFont="1" applyBorder="1" applyAlignment="1">
      <alignment horizontal="left"/>
    </xf>
    <xf numFmtId="0" fontId="38" fillId="0" borderId="48" xfId="50" applyFont="1" applyBorder="1"/>
    <xf numFmtId="44" fontId="94" fillId="0" borderId="53" xfId="50" applyNumberFormat="1" applyFont="1" applyBorder="1" applyAlignment="1">
      <alignment horizontal="right"/>
    </xf>
    <xf numFmtId="0" fontId="38" fillId="0" borderId="49" xfId="50" applyFont="1" applyBorder="1"/>
    <xf numFmtId="8" fontId="38" fillId="0" borderId="34" xfId="50" applyNumberFormat="1" applyFont="1" applyBorder="1" applyAlignment="1">
      <alignment horizontal="left"/>
    </xf>
    <xf numFmtId="44" fontId="94" fillId="0" borderId="51" xfId="50" applyNumberFormat="1" applyFont="1" applyBorder="1" applyAlignment="1">
      <alignment horizontal="right"/>
    </xf>
    <xf numFmtId="0" fontId="95" fillId="0" borderId="49" xfId="50" applyFont="1" applyBorder="1"/>
    <xf numFmtId="8" fontId="38" fillId="0" borderId="34" xfId="50" applyNumberFormat="1" applyFont="1" applyBorder="1" applyAlignment="1">
      <alignment horizontal="right"/>
    </xf>
    <xf numFmtId="8" fontId="96" fillId="0" borderId="51" xfId="50" applyNumberFormat="1" applyFont="1" applyBorder="1" applyAlignment="1">
      <alignment horizontal="right"/>
    </xf>
    <xf numFmtId="0" fontId="95" fillId="0" borderId="0" xfId="50" applyFont="1"/>
    <xf numFmtId="8" fontId="38" fillId="0" borderId="0" xfId="50" applyNumberFormat="1" applyFont="1" applyAlignment="1">
      <alignment horizontal="right"/>
    </xf>
    <xf numFmtId="8" fontId="96" fillId="0" borderId="0" xfId="50" applyNumberFormat="1" applyFont="1" applyAlignment="1">
      <alignment horizontal="right"/>
    </xf>
    <xf numFmtId="0" fontId="90" fillId="0" borderId="0" xfId="200" applyFont="1"/>
    <xf numFmtId="10" fontId="38" fillId="0" borderId="0" xfId="200" applyNumberFormat="1" applyFont="1"/>
    <xf numFmtId="0" fontId="97" fillId="14" borderId="0" xfId="200" applyFont="1" applyFill="1"/>
    <xf numFmtId="0" fontId="98" fillId="0" borderId="0" xfId="200" applyFont="1" applyAlignment="1">
      <alignment horizontal="left"/>
    </xf>
    <xf numFmtId="0" fontId="86" fillId="9" borderId="0" xfId="200" applyFont="1" applyFill="1"/>
    <xf numFmtId="0" fontId="84" fillId="9" borderId="15" xfId="200" applyFont="1" applyFill="1" applyBorder="1" applyAlignment="1">
      <alignment horizontal="center" wrapText="1"/>
    </xf>
    <xf numFmtId="10" fontId="84" fillId="9" borderId="0" xfId="10" applyNumberFormat="1" applyFont="1" applyFill="1" applyBorder="1"/>
    <xf numFmtId="4" fontId="38" fillId="0" borderId="52" xfId="200" applyNumberFormat="1" applyFont="1" applyBorder="1" applyAlignment="1">
      <alignment horizontal="center"/>
    </xf>
    <xf numFmtId="2" fontId="45" fillId="0" borderId="0" xfId="200" applyNumberFormat="1" applyFont="1" applyAlignment="1">
      <alignment horizontal="center"/>
    </xf>
    <xf numFmtId="4" fontId="45" fillId="13" borderId="0" xfId="200" applyNumberFormat="1" applyFont="1" applyFill="1" applyAlignment="1">
      <alignment horizontal="center"/>
    </xf>
    <xf numFmtId="4" fontId="38" fillId="0" borderId="0" xfId="200" applyNumberFormat="1" applyFont="1" applyAlignment="1">
      <alignment horizontal="center"/>
    </xf>
    <xf numFmtId="10" fontId="84" fillId="9" borderId="32" xfId="10" applyNumberFormat="1" applyFont="1" applyFill="1" applyBorder="1"/>
    <xf numFmtId="0" fontId="100" fillId="0" borderId="0" xfId="200" applyFont="1"/>
    <xf numFmtId="0" fontId="84" fillId="9" borderId="39" xfId="200" applyFont="1" applyFill="1" applyBorder="1"/>
    <xf numFmtId="0" fontId="84" fillId="9" borderId="43" xfId="200" applyFont="1" applyFill="1" applyBorder="1" applyAlignment="1">
      <alignment horizontal="left"/>
    </xf>
    <xf numFmtId="0" fontId="84" fillId="9" borderId="43" xfId="200" applyFont="1" applyFill="1" applyBorder="1"/>
    <xf numFmtId="10" fontId="84" fillId="9" borderId="0" xfId="10" applyNumberFormat="1" applyFont="1" applyFill="1" applyBorder="1" applyAlignment="1">
      <alignment horizontal="right"/>
    </xf>
    <xf numFmtId="0" fontId="84" fillId="0" borderId="48" xfId="200" applyFont="1" applyBorder="1"/>
    <xf numFmtId="0" fontId="38" fillId="0" borderId="0" xfId="200" applyFont="1" applyAlignment="1">
      <alignment horizontal="left"/>
    </xf>
    <xf numFmtId="0" fontId="84" fillId="0" borderId="0" xfId="200" applyFont="1"/>
    <xf numFmtId="4" fontId="84" fillId="0" borderId="14" xfId="200" applyNumberFormat="1" applyFont="1" applyBorder="1" applyAlignment="1">
      <alignment horizontal="center"/>
    </xf>
    <xf numFmtId="10" fontId="84" fillId="0" borderId="53" xfId="10" applyNumberFormat="1" applyFont="1" applyFill="1" applyBorder="1" applyAlignment="1">
      <alignment horizontal="right"/>
    </xf>
    <xf numFmtId="0" fontId="48" fillId="0" borderId="38" xfId="200" applyFont="1" applyBorder="1"/>
    <xf numFmtId="10" fontId="46" fillId="0" borderId="53" xfId="10" applyNumberFormat="1" applyFont="1" applyFill="1" applyBorder="1" applyAlignment="1">
      <alignment horizontal="right"/>
    </xf>
    <xf numFmtId="0" fontId="90" fillId="0" borderId="43" xfId="200" applyFont="1" applyBorder="1" applyAlignment="1">
      <alignment horizontal="right"/>
    </xf>
    <xf numFmtId="0" fontId="90" fillId="0" borderId="34" xfId="200" applyFont="1" applyBorder="1" applyAlignment="1">
      <alignment horizontal="right"/>
    </xf>
    <xf numFmtId="10" fontId="46" fillId="0" borderId="30" xfId="10" applyNumberFormat="1" applyFont="1" applyFill="1" applyBorder="1" applyAlignment="1">
      <alignment horizontal="right"/>
    </xf>
    <xf numFmtId="0" fontId="19" fillId="0" borderId="0" xfId="679" applyFont="1"/>
    <xf numFmtId="165" fontId="20" fillId="0" borderId="0" xfId="680" applyFont="1"/>
    <xf numFmtId="165" fontId="19" fillId="0" borderId="0" xfId="680" applyFont="1"/>
    <xf numFmtId="0" fontId="22" fillId="2" borderId="10" xfId="679" applyFont="1" applyFill="1" applyBorder="1" applyAlignment="1">
      <alignment horizontal="left" vertical="center"/>
    </xf>
    <xf numFmtId="0" fontId="22" fillId="2" borderId="11" xfId="679" applyFont="1" applyFill="1" applyBorder="1" applyAlignment="1">
      <alignment horizontal="left" vertical="center"/>
    </xf>
    <xf numFmtId="0" fontId="23" fillId="2" borderId="11" xfId="679" applyFont="1" applyFill="1" applyBorder="1" applyAlignment="1">
      <alignment horizontal="left" vertical="center"/>
    </xf>
    <xf numFmtId="0" fontId="22" fillId="2" borderId="12" xfId="679" applyFont="1" applyFill="1" applyBorder="1" applyAlignment="1">
      <alignment horizontal="left" vertical="center"/>
    </xf>
    <xf numFmtId="0" fontId="22" fillId="3" borderId="37" xfId="679" applyFont="1" applyFill="1" applyBorder="1" applyAlignment="1">
      <alignment horizontal="left" vertical="center"/>
    </xf>
    <xf numFmtId="0" fontId="22" fillId="3" borderId="38" xfId="679" applyFont="1" applyFill="1" applyBorder="1" applyAlignment="1">
      <alignment horizontal="center" vertical="center"/>
    </xf>
    <xf numFmtId="0" fontId="23" fillId="3" borderId="38" xfId="680" applyNumberFormat="1" applyFont="1" applyFill="1" applyBorder="1" applyAlignment="1">
      <alignment horizontal="center" vertical="center"/>
    </xf>
    <xf numFmtId="0" fontId="29" fillId="3" borderId="43" xfId="680" applyNumberFormat="1" applyFont="1" applyFill="1" applyBorder="1" applyAlignment="1">
      <alignment horizontal="center" vertical="center"/>
    </xf>
    <xf numFmtId="0" fontId="30" fillId="3" borderId="7" xfId="680" applyNumberFormat="1" applyFont="1" applyFill="1" applyBorder="1" applyAlignment="1">
      <alignment horizontal="center" vertical="center"/>
    </xf>
    <xf numFmtId="0" fontId="24" fillId="3" borderId="9" xfId="680" applyNumberFormat="1" applyFont="1" applyFill="1" applyBorder="1" applyAlignment="1">
      <alignment horizontal="center" vertical="center"/>
    </xf>
    <xf numFmtId="0" fontId="22" fillId="3" borderId="40" xfId="679" applyFont="1" applyFill="1" applyBorder="1" applyAlignment="1">
      <alignment horizontal="center" vertical="center" wrapText="1"/>
    </xf>
    <xf numFmtId="0" fontId="22" fillId="4" borderId="1" xfId="679" applyFont="1" applyFill="1" applyBorder="1" applyAlignment="1">
      <alignment vertical="center"/>
    </xf>
    <xf numFmtId="0" fontId="22" fillId="4" borderId="2" xfId="679" applyFont="1" applyFill="1" applyBorder="1" applyAlignment="1">
      <alignment vertical="center"/>
    </xf>
    <xf numFmtId="0" fontId="23" fillId="4" borderId="2" xfId="679" applyFont="1" applyFill="1" applyBorder="1" applyAlignment="1">
      <alignment vertical="center"/>
    </xf>
    <xf numFmtId="0" fontId="29" fillId="4" borderId="2" xfId="679" applyFont="1" applyFill="1" applyBorder="1" applyAlignment="1">
      <alignment vertical="center"/>
    </xf>
    <xf numFmtId="0" fontId="30" fillId="4" borderId="2" xfId="679" applyFont="1" applyFill="1" applyBorder="1" applyAlignment="1">
      <alignment vertical="center"/>
    </xf>
    <xf numFmtId="0" fontId="22" fillId="4" borderId="11" xfId="679" applyFont="1" applyFill="1" applyBorder="1" applyAlignment="1">
      <alignment vertical="center"/>
    </xf>
    <xf numFmtId="0" fontId="22" fillId="4" borderId="3" xfId="679" applyFont="1" applyFill="1" applyBorder="1" applyAlignment="1">
      <alignment vertical="center"/>
    </xf>
    <xf numFmtId="0" fontId="19" fillId="6" borderId="17" xfId="679" applyFont="1" applyFill="1" applyBorder="1" applyAlignment="1">
      <alignment horizontal="left" vertical="center"/>
    </xf>
    <xf numFmtId="0" fontId="19" fillId="6" borderId="16" xfId="679" applyFont="1" applyFill="1" applyBorder="1" applyAlignment="1">
      <alignment horizontal="left" vertical="center"/>
    </xf>
    <xf numFmtId="166" fontId="20" fillId="6" borderId="16" xfId="680" applyNumberFormat="1" applyFont="1" applyFill="1" applyBorder="1" applyAlignment="1">
      <alignment horizontal="left" vertical="center"/>
    </xf>
    <xf numFmtId="166" fontId="31" fillId="6" borderId="16" xfId="680" applyNumberFormat="1" applyFont="1" applyFill="1" applyBorder="1" applyAlignment="1">
      <alignment horizontal="left" vertical="center"/>
    </xf>
    <xf numFmtId="166" fontId="32" fillId="6" borderId="16" xfId="680" applyNumberFormat="1" applyFont="1" applyFill="1" applyBorder="1" applyAlignment="1">
      <alignment horizontal="left" vertical="center"/>
    </xf>
    <xf numFmtId="166" fontId="21" fillId="6" borderId="16" xfId="680" applyNumberFormat="1" applyFont="1" applyFill="1" applyBorder="1" applyAlignment="1">
      <alignment horizontal="left" vertical="center"/>
    </xf>
    <xf numFmtId="0" fontId="19" fillId="6" borderId="22" xfId="679" applyFont="1" applyFill="1" applyBorder="1" applyAlignment="1">
      <alignment horizontal="left" vertical="center"/>
    </xf>
    <xf numFmtId="0" fontId="19" fillId="6" borderId="13" xfId="679" applyFont="1" applyFill="1" applyBorder="1" applyAlignment="1">
      <alignment horizontal="left" vertical="center"/>
    </xf>
    <xf numFmtId="166" fontId="20" fillId="6" borderId="13" xfId="680" applyNumberFormat="1" applyFont="1" applyFill="1" applyBorder="1" applyAlignment="1">
      <alignment horizontal="left" vertical="center"/>
    </xf>
    <xf numFmtId="166" fontId="31" fillId="6" borderId="13" xfId="680" applyNumberFormat="1" applyFont="1" applyFill="1" applyBorder="1" applyAlignment="1">
      <alignment horizontal="left" vertical="center"/>
    </xf>
    <xf numFmtId="166" fontId="32" fillId="6" borderId="13" xfId="680" applyNumberFormat="1" applyFont="1" applyFill="1" applyBorder="1" applyAlignment="1">
      <alignment horizontal="left" vertical="center"/>
    </xf>
    <xf numFmtId="166" fontId="21" fillId="6" borderId="13" xfId="680" applyNumberFormat="1" applyFont="1" applyFill="1" applyBorder="1" applyAlignment="1">
      <alignment horizontal="left" vertical="center"/>
    </xf>
    <xf numFmtId="0" fontId="19" fillId="7" borderId="19" xfId="679" applyFont="1" applyFill="1" applyBorder="1" applyAlignment="1">
      <alignment horizontal="left" vertical="center"/>
    </xf>
    <xf numFmtId="0" fontId="19" fillId="7" borderId="20" xfId="679" applyFont="1" applyFill="1" applyBorder="1" applyAlignment="1">
      <alignment horizontal="left" vertical="center"/>
    </xf>
    <xf numFmtId="166" fontId="20" fillId="7" borderId="20" xfId="680" applyNumberFormat="1" applyFont="1" applyFill="1" applyBorder="1" applyAlignment="1">
      <alignment horizontal="left" vertical="center"/>
    </xf>
    <xf numFmtId="166" fontId="31" fillId="7" borderId="20" xfId="680" applyNumberFormat="1" applyFont="1" applyFill="1" applyBorder="1" applyAlignment="1">
      <alignment horizontal="left" vertical="center"/>
    </xf>
    <xf numFmtId="166" fontId="32" fillId="7" borderId="20" xfId="680" applyNumberFormat="1" applyFont="1" applyFill="1" applyBorder="1" applyAlignment="1">
      <alignment horizontal="left" vertical="center"/>
    </xf>
    <xf numFmtId="166" fontId="21" fillId="7" borderId="20" xfId="680" applyNumberFormat="1" applyFont="1" applyFill="1" applyBorder="1" applyAlignment="1">
      <alignment horizontal="left" vertical="center"/>
    </xf>
    <xf numFmtId="0" fontId="22" fillId="4" borderId="8" xfId="679" applyFont="1" applyFill="1" applyBorder="1" applyAlignment="1">
      <alignment vertical="center"/>
    </xf>
    <xf numFmtId="0" fontId="22" fillId="4" borderId="0" xfId="679" applyFont="1" applyFill="1" applyAlignment="1">
      <alignment vertical="center"/>
    </xf>
    <xf numFmtId="0" fontId="23" fillId="4" borderId="0" xfId="679" applyFont="1" applyFill="1" applyAlignment="1">
      <alignment vertical="center"/>
    </xf>
    <xf numFmtId="0" fontId="29" fillId="4" borderId="0" xfId="679" applyFont="1" applyFill="1" applyAlignment="1">
      <alignment vertical="center"/>
    </xf>
    <xf numFmtId="0" fontId="30" fillId="4" borderId="0" xfId="679" applyFont="1" applyFill="1" applyAlignment="1">
      <alignment vertical="center"/>
    </xf>
    <xf numFmtId="0" fontId="22" fillId="4" borderId="24" xfId="679" applyFont="1" applyFill="1" applyBorder="1" applyAlignment="1">
      <alignment vertical="center"/>
    </xf>
    <xf numFmtId="44" fontId="20" fillId="6" borderId="16" xfId="680" applyNumberFormat="1" applyFont="1" applyFill="1" applyBorder="1" applyAlignment="1">
      <alignment horizontal="left" vertical="center"/>
    </xf>
    <xf numFmtId="44" fontId="20" fillId="6" borderId="16" xfId="680" applyNumberFormat="1" applyFont="1" applyFill="1" applyBorder="1" applyAlignment="1">
      <alignment horizontal="center" vertical="center"/>
    </xf>
    <xf numFmtId="44" fontId="31" fillId="6" borderId="16" xfId="680" applyNumberFormat="1" applyFont="1" applyFill="1" applyBorder="1" applyAlignment="1">
      <alignment horizontal="center" vertical="center"/>
    </xf>
    <xf numFmtId="44" fontId="32" fillId="6" borderId="16" xfId="680" applyNumberFormat="1" applyFont="1" applyFill="1" applyBorder="1" applyAlignment="1">
      <alignment horizontal="center" vertical="center"/>
    </xf>
    <xf numFmtId="44" fontId="21" fillId="6" borderId="16" xfId="680" applyNumberFormat="1" applyFont="1" applyFill="1" applyBorder="1" applyAlignment="1">
      <alignment horizontal="center" vertical="center"/>
    </xf>
    <xf numFmtId="166" fontId="21" fillId="5" borderId="29" xfId="680" applyNumberFormat="1" applyFont="1" applyFill="1" applyBorder="1" applyAlignment="1">
      <alignment horizontal="left" vertical="center"/>
    </xf>
    <xf numFmtId="44" fontId="20" fillId="6" borderId="13" xfId="680" applyNumberFormat="1" applyFont="1" applyFill="1" applyBorder="1" applyAlignment="1">
      <alignment horizontal="left" vertical="center"/>
    </xf>
    <xf numFmtId="44" fontId="20" fillId="6" borderId="13" xfId="680" applyNumberFormat="1" applyFont="1" applyFill="1" applyBorder="1" applyAlignment="1">
      <alignment horizontal="center" vertical="center"/>
    </xf>
    <xf numFmtId="44" fontId="31" fillId="6" borderId="13" xfId="680" applyNumberFormat="1" applyFont="1" applyFill="1" applyBorder="1" applyAlignment="1">
      <alignment horizontal="center" vertical="center"/>
    </xf>
    <xf numFmtId="44" fontId="32" fillId="6" borderId="13" xfId="680" applyNumberFormat="1" applyFont="1" applyFill="1" applyBorder="1" applyAlignment="1">
      <alignment horizontal="center" vertical="center"/>
    </xf>
    <xf numFmtId="44" fontId="21" fillId="6" borderId="13" xfId="680" applyNumberFormat="1" applyFont="1" applyFill="1" applyBorder="1" applyAlignment="1">
      <alignment horizontal="center" vertical="center"/>
    </xf>
    <xf numFmtId="44" fontId="31" fillId="6" borderId="29" xfId="680" applyNumberFormat="1" applyFont="1" applyFill="1" applyBorder="1" applyAlignment="1">
      <alignment horizontal="center" vertical="center"/>
    </xf>
    <xf numFmtId="44" fontId="32" fillId="6" borderId="29" xfId="680" applyNumberFormat="1" applyFont="1" applyFill="1" applyBorder="1" applyAlignment="1">
      <alignment horizontal="center" vertical="center"/>
    </xf>
    <xf numFmtId="44" fontId="31" fillId="6" borderId="13" xfId="680" applyNumberFormat="1" applyFont="1" applyFill="1" applyBorder="1" applyAlignment="1">
      <alignment horizontal="left" vertical="center"/>
    </xf>
    <xf numFmtId="44" fontId="32" fillId="6" borderId="13" xfId="680" applyNumberFormat="1" applyFont="1" applyFill="1" applyBorder="1" applyAlignment="1">
      <alignment horizontal="left" vertical="center"/>
    </xf>
    <xf numFmtId="44" fontId="21" fillId="6" borderId="13" xfId="680" applyNumberFormat="1" applyFont="1" applyFill="1" applyBorder="1" applyAlignment="1">
      <alignment horizontal="left" vertical="center"/>
    </xf>
    <xf numFmtId="0" fontId="19" fillId="6" borderId="19" xfId="679" applyFont="1" applyFill="1" applyBorder="1" applyAlignment="1">
      <alignment horizontal="left" vertical="center"/>
    </xf>
    <xf numFmtId="0" fontId="19" fillId="6" borderId="20" xfId="679" applyFont="1" applyFill="1" applyBorder="1" applyAlignment="1">
      <alignment horizontal="left" vertical="center"/>
    </xf>
    <xf numFmtId="44" fontId="20" fillId="6" borderId="20" xfId="680" applyNumberFormat="1" applyFont="1" applyFill="1" applyBorder="1" applyAlignment="1">
      <alignment horizontal="left" vertical="center"/>
    </xf>
    <xf numFmtId="44" fontId="31" fillId="6" borderId="20" xfId="680" applyNumberFormat="1" applyFont="1" applyFill="1" applyBorder="1" applyAlignment="1">
      <alignment horizontal="left" vertical="center"/>
    </xf>
    <xf numFmtId="44" fontId="32" fillId="6" borderId="20" xfId="680" applyNumberFormat="1" applyFont="1" applyFill="1" applyBorder="1" applyAlignment="1">
      <alignment horizontal="left" vertical="center"/>
    </xf>
    <xf numFmtId="44" fontId="21" fillId="6" borderId="20" xfId="680" applyNumberFormat="1" applyFont="1" applyFill="1" applyBorder="1" applyAlignment="1">
      <alignment horizontal="left" vertical="center"/>
    </xf>
    <xf numFmtId="0" fontId="22" fillId="4" borderId="10" xfId="679" applyFont="1" applyFill="1" applyBorder="1" applyAlignment="1">
      <alignment vertical="center"/>
    </xf>
    <xf numFmtId="0" fontId="23" fillId="4" borderId="11" xfId="679" applyFont="1" applyFill="1" applyBorder="1" applyAlignment="1">
      <alignment vertical="center"/>
    </xf>
    <xf numFmtId="0" fontId="29" fillId="4" borderId="11" xfId="679" applyFont="1" applyFill="1" applyBorder="1" applyAlignment="1">
      <alignment vertical="center"/>
    </xf>
    <xf numFmtId="0" fontId="30" fillId="4" borderId="11" xfId="679" applyFont="1" applyFill="1" applyBorder="1" applyAlignment="1">
      <alignment vertical="center"/>
    </xf>
    <xf numFmtId="0" fontId="19" fillId="6" borderId="30" xfId="679" applyFont="1" applyFill="1" applyBorder="1" applyAlignment="1">
      <alignment horizontal="left" vertical="center"/>
    </xf>
    <xf numFmtId="0" fontId="19" fillId="6" borderId="29" xfId="679" applyFont="1" applyFill="1" applyBorder="1" applyAlignment="1">
      <alignment horizontal="left" vertical="center"/>
    </xf>
    <xf numFmtId="44" fontId="20" fillId="6" borderId="29" xfId="680" applyNumberFormat="1" applyFont="1" applyFill="1" applyBorder="1" applyAlignment="1">
      <alignment horizontal="left" vertical="center"/>
    </xf>
    <xf numFmtId="44" fontId="31" fillId="6" borderId="29" xfId="680" applyNumberFormat="1" applyFont="1" applyFill="1" applyBorder="1" applyAlignment="1">
      <alignment horizontal="left" vertical="center"/>
    </xf>
    <xf numFmtId="44" fontId="32" fillId="6" borderId="29" xfId="680" applyNumberFormat="1" applyFont="1" applyFill="1" applyBorder="1" applyAlignment="1">
      <alignment horizontal="left" vertical="center"/>
    </xf>
    <xf numFmtId="44" fontId="21" fillId="6" borderId="29" xfId="680" applyNumberFormat="1" applyFont="1" applyFill="1" applyBorder="1" applyAlignment="1">
      <alignment horizontal="left" vertical="center"/>
    </xf>
    <xf numFmtId="166" fontId="21" fillId="5" borderId="13" xfId="680" applyNumberFormat="1" applyFont="1" applyFill="1" applyBorder="1" applyAlignment="1">
      <alignment horizontal="left" vertical="center"/>
    </xf>
    <xf numFmtId="0" fontId="23" fillId="4" borderId="12" xfId="679" applyFont="1" applyFill="1" applyBorder="1" applyAlignment="1">
      <alignment vertical="center"/>
    </xf>
    <xf numFmtId="0" fontId="23" fillId="4" borderId="3" xfId="679" applyFont="1" applyFill="1" applyBorder="1" applyAlignment="1">
      <alignment vertical="center"/>
    </xf>
    <xf numFmtId="0" fontId="22" fillId="4" borderId="11" xfId="679" applyFont="1" applyFill="1" applyBorder="1" applyAlignment="1">
      <alignment horizontal="left" vertical="center"/>
    </xf>
    <xf numFmtId="0" fontId="22" fillId="4" borderId="12" xfId="679" applyFont="1" applyFill="1" applyBorder="1" applyAlignment="1">
      <alignment horizontal="left" vertical="center"/>
    </xf>
    <xf numFmtId="0" fontId="21" fillId="0" borderId="0" xfId="679" applyFont="1"/>
    <xf numFmtId="165" fontId="21" fillId="0" borderId="0" xfId="680" applyFont="1"/>
    <xf numFmtId="0" fontId="33" fillId="0" borderId="0" xfId="679" applyFont="1" applyAlignment="1">
      <alignment horizontal="left" vertical="center"/>
    </xf>
    <xf numFmtId="0" fontId="33" fillId="0" borderId="0" xfId="679" applyFont="1"/>
    <xf numFmtId="165" fontId="33" fillId="0" borderId="0" xfId="680" applyFont="1"/>
    <xf numFmtId="0" fontId="22" fillId="3" borderId="5" xfId="681" applyFont="1" applyFill="1" applyBorder="1" applyAlignment="1">
      <alignment horizontal="left" vertical="center"/>
    </xf>
    <xf numFmtId="0" fontId="22" fillId="3" borderId="6" xfId="681" applyFont="1" applyFill="1" applyBorder="1" applyAlignment="1">
      <alignment horizontal="left" vertical="center"/>
    </xf>
    <xf numFmtId="0" fontId="22" fillId="3" borderId="60" xfId="681" applyFont="1" applyFill="1" applyBorder="1" applyAlignment="1">
      <alignment horizontal="left" vertical="center"/>
    </xf>
    <xf numFmtId="1" fontId="23" fillId="3" borderId="12" xfId="682" applyNumberFormat="1" applyFont="1" applyFill="1" applyBorder="1" applyAlignment="1">
      <alignment horizontal="center" vertical="center"/>
    </xf>
    <xf numFmtId="14" fontId="23" fillId="3" borderId="4" xfId="682" applyNumberFormat="1" applyFont="1" applyFill="1" applyBorder="1" applyAlignment="1">
      <alignment horizontal="center" vertical="center"/>
    </xf>
    <xf numFmtId="14" fontId="22" fillId="3" borderId="4" xfId="682" applyNumberFormat="1" applyFont="1" applyFill="1" applyBorder="1" applyAlignment="1">
      <alignment horizontal="center" vertical="center"/>
    </xf>
    <xf numFmtId="14" fontId="29" fillId="3" borderId="4" xfId="682" applyNumberFormat="1" applyFont="1" applyFill="1" applyBorder="1" applyAlignment="1">
      <alignment horizontal="center" vertical="center"/>
    </xf>
    <xf numFmtId="1" fontId="22" fillId="3" borderId="4" xfId="682" applyNumberFormat="1" applyFont="1" applyFill="1" applyBorder="1" applyAlignment="1">
      <alignment horizontal="center" vertical="center"/>
    </xf>
    <xf numFmtId="0" fontId="22" fillId="3" borderId="4" xfId="681" applyFont="1" applyFill="1" applyBorder="1" applyAlignment="1">
      <alignment horizontal="center" vertical="center" wrapText="1"/>
    </xf>
    <xf numFmtId="0" fontId="22" fillId="6" borderId="0" xfId="681" applyFont="1" applyFill="1" applyAlignment="1">
      <alignment horizontal="center" vertical="center" wrapText="1"/>
    </xf>
    <xf numFmtId="0" fontId="19" fillId="0" borderId="0" xfId="681" applyFont="1"/>
    <xf numFmtId="0" fontId="22" fillId="3" borderId="4" xfId="681" applyFont="1" applyFill="1" applyBorder="1" applyAlignment="1">
      <alignment horizontal="center" vertical="top" wrapText="1"/>
    </xf>
    <xf numFmtId="0" fontId="22" fillId="3" borderId="7" xfId="681" applyFont="1" applyFill="1" applyBorder="1" applyAlignment="1">
      <alignment horizontal="center" vertical="top" wrapText="1"/>
    </xf>
    <xf numFmtId="0" fontId="22" fillId="4" borderId="2" xfId="681" applyFont="1" applyFill="1" applyBorder="1" applyAlignment="1">
      <alignment horizontal="left" vertical="center"/>
    </xf>
    <xf numFmtId="0" fontId="23" fillId="4" borderId="2" xfId="681" applyFont="1" applyFill="1" applyBorder="1" applyAlignment="1">
      <alignment horizontal="left" vertical="center"/>
    </xf>
    <xf numFmtId="0" fontId="29" fillId="4" borderId="2" xfId="681" applyFont="1" applyFill="1" applyBorder="1" applyAlignment="1">
      <alignment horizontal="left" vertical="center"/>
    </xf>
    <xf numFmtId="0" fontId="22" fillId="4" borderId="3" xfId="681" applyFont="1" applyFill="1" applyBorder="1" applyAlignment="1">
      <alignment horizontal="left" vertical="center"/>
    </xf>
    <xf numFmtId="0" fontId="22" fillId="6" borderId="0" xfId="681" applyFont="1" applyFill="1" applyAlignment="1">
      <alignment horizontal="left" vertical="center"/>
    </xf>
    <xf numFmtId="0" fontId="19" fillId="0" borderId="17" xfId="681" applyFont="1" applyBorder="1" applyAlignment="1">
      <alignment horizontal="left" vertical="center"/>
    </xf>
    <xf numFmtId="0" fontId="19" fillId="0" borderId="16" xfId="681" applyFont="1" applyBorder="1" applyAlignment="1">
      <alignment horizontal="left" vertical="center"/>
    </xf>
    <xf numFmtId="166" fontId="20" fillId="0" borderId="16" xfId="682" applyNumberFormat="1" applyFont="1" applyFill="1" applyBorder="1" applyAlignment="1">
      <alignment horizontal="left" vertical="center"/>
    </xf>
    <xf numFmtId="166" fontId="21" fillId="0" borderId="16" xfId="682" applyNumberFormat="1" applyFont="1" applyFill="1" applyBorder="1" applyAlignment="1">
      <alignment horizontal="left" vertical="center"/>
    </xf>
    <xf numFmtId="166" fontId="31" fillId="0" borderId="16" xfId="682" applyNumberFormat="1" applyFont="1" applyFill="1" applyBorder="1" applyAlignment="1">
      <alignment horizontal="left" vertical="center"/>
    </xf>
    <xf numFmtId="166" fontId="43" fillId="0" borderId="16" xfId="682" applyNumberFormat="1" applyFont="1" applyFill="1" applyBorder="1" applyAlignment="1">
      <alignment horizontal="left" vertical="center"/>
    </xf>
    <xf numFmtId="166" fontId="21" fillId="5" borderId="16" xfId="682" applyNumberFormat="1" applyFont="1" applyFill="1" applyBorder="1" applyAlignment="1">
      <alignment horizontal="left" vertical="center"/>
    </xf>
    <xf numFmtId="10" fontId="19" fillId="6" borderId="0" xfId="683" applyNumberFormat="1" applyFont="1" applyFill="1" applyAlignment="1">
      <alignment horizontal="left" vertical="center"/>
    </xf>
    <xf numFmtId="0" fontId="19" fillId="0" borderId="1" xfId="681" applyFont="1" applyBorder="1"/>
    <xf numFmtId="0" fontId="19" fillId="0" borderId="15" xfId="681" applyFont="1" applyBorder="1"/>
    <xf numFmtId="0" fontId="19" fillId="0" borderId="2" xfId="681" applyFont="1" applyBorder="1"/>
    <xf numFmtId="0" fontId="19" fillId="0" borderId="3" xfId="681" applyFont="1" applyBorder="1"/>
    <xf numFmtId="0" fontId="19" fillId="0" borderId="22" xfId="681" applyFont="1" applyBorder="1" applyAlignment="1">
      <alignment horizontal="left" vertical="center"/>
    </xf>
    <xf numFmtId="0" fontId="19" fillId="0" borderId="13" xfId="681" applyFont="1" applyBorder="1" applyAlignment="1">
      <alignment horizontal="left" vertical="center"/>
    </xf>
    <xf numFmtId="166" fontId="20" fillId="0" borderId="13" xfId="682" applyNumberFormat="1" applyFont="1" applyFill="1" applyBorder="1" applyAlignment="1">
      <alignment horizontal="left" vertical="center"/>
    </xf>
    <xf numFmtId="166" fontId="21" fillId="0" borderId="13" xfId="682" applyNumberFormat="1" applyFont="1" applyFill="1" applyBorder="1" applyAlignment="1">
      <alignment horizontal="left" vertical="center"/>
    </xf>
    <xf numFmtId="166" fontId="31" fillId="0" borderId="13" xfId="682" applyNumberFormat="1" applyFont="1" applyFill="1" applyBorder="1" applyAlignment="1">
      <alignment horizontal="left" vertical="center"/>
    </xf>
    <xf numFmtId="166" fontId="43" fillId="0" borderId="13" xfId="682" applyNumberFormat="1" applyFont="1" applyFill="1" applyBorder="1" applyAlignment="1">
      <alignment horizontal="left" vertical="center"/>
    </xf>
    <xf numFmtId="166" fontId="21" fillId="5" borderId="13" xfId="682" applyNumberFormat="1" applyFont="1" applyFill="1" applyBorder="1" applyAlignment="1">
      <alignment horizontal="left" vertical="center"/>
    </xf>
    <xf numFmtId="168" fontId="19" fillId="6" borderId="0" xfId="682" applyNumberFormat="1" applyFont="1" applyFill="1" applyAlignment="1">
      <alignment horizontal="left" vertical="center"/>
    </xf>
    <xf numFmtId="0" fontId="19" fillId="0" borderId="8" xfId="681" applyFont="1" applyBorder="1"/>
    <xf numFmtId="0" fontId="19" fillId="0" borderId="14" xfId="681" applyFont="1" applyBorder="1"/>
    <xf numFmtId="0" fontId="19" fillId="0" borderId="9" xfId="681" applyFont="1" applyBorder="1"/>
    <xf numFmtId="44" fontId="21" fillId="5" borderId="13" xfId="682" applyNumberFormat="1" applyFont="1" applyFill="1" applyBorder="1" applyAlignment="1">
      <alignment horizontal="left" vertical="center"/>
    </xf>
    <xf numFmtId="174" fontId="19" fillId="6" borderId="0" xfId="682" applyNumberFormat="1" applyFont="1" applyFill="1" applyAlignment="1">
      <alignment horizontal="left" vertical="center"/>
    </xf>
    <xf numFmtId="0" fontId="22" fillId="4" borderId="8" xfId="681" applyFont="1" applyFill="1" applyBorder="1" applyAlignment="1">
      <alignment vertical="center"/>
    </xf>
    <xf numFmtId="0" fontId="22" fillId="4" borderId="0" xfId="681" applyFont="1" applyFill="1" applyAlignment="1">
      <alignment horizontal="left" vertical="center"/>
    </xf>
    <xf numFmtId="0" fontId="23" fillId="4" borderId="0" xfId="681" applyFont="1" applyFill="1" applyAlignment="1">
      <alignment horizontal="left" vertical="center"/>
    </xf>
    <xf numFmtId="0" fontId="29" fillId="4" borderId="0" xfId="681" applyFont="1" applyFill="1" applyAlignment="1">
      <alignment horizontal="left" vertical="center"/>
    </xf>
    <xf numFmtId="0" fontId="44" fillId="4" borderId="0" xfId="681" applyFont="1" applyFill="1" applyAlignment="1">
      <alignment horizontal="left" vertical="center"/>
    </xf>
    <xf numFmtId="0" fontId="21" fillId="0" borderId="22" xfId="681" applyFont="1" applyBorder="1" applyAlignment="1">
      <alignment horizontal="left" vertical="center"/>
    </xf>
    <xf numFmtId="0" fontId="21" fillId="0" borderId="13" xfId="681" applyFont="1" applyBorder="1" applyAlignment="1">
      <alignment horizontal="left" vertical="center"/>
    </xf>
    <xf numFmtId="165" fontId="20" fillId="0" borderId="13" xfId="682" applyFont="1" applyFill="1" applyBorder="1" applyAlignment="1">
      <alignment horizontal="left" vertical="center"/>
    </xf>
    <xf numFmtId="165" fontId="20" fillId="0" borderId="13" xfId="682" applyFont="1" applyFill="1" applyBorder="1" applyAlignment="1">
      <alignment horizontal="center" vertical="center"/>
    </xf>
    <xf numFmtId="165" fontId="21" fillId="0" borderId="13" xfId="682" applyFont="1" applyFill="1" applyBorder="1" applyAlignment="1">
      <alignment horizontal="center" vertical="center"/>
    </xf>
    <xf numFmtId="165" fontId="31" fillId="0" borderId="13" xfId="682" applyFont="1" applyFill="1" applyBorder="1" applyAlignment="1">
      <alignment horizontal="left" vertical="center"/>
    </xf>
    <xf numFmtId="165" fontId="43" fillId="0" borderId="13" xfId="682" applyFont="1" applyFill="1" applyBorder="1" applyAlignment="1">
      <alignment horizontal="left" vertical="center"/>
    </xf>
    <xf numFmtId="165" fontId="21" fillId="0" borderId="13" xfId="682" applyFont="1" applyFill="1" applyBorder="1" applyAlignment="1">
      <alignment horizontal="left" vertical="center"/>
    </xf>
    <xf numFmtId="0" fontId="19" fillId="6" borderId="22" xfId="681" applyFont="1" applyFill="1" applyBorder="1" applyAlignment="1">
      <alignment horizontal="left" vertical="center"/>
    </xf>
    <xf numFmtId="0" fontId="19" fillId="6" borderId="13" xfId="681" applyFont="1" applyFill="1" applyBorder="1" applyAlignment="1">
      <alignment horizontal="left" vertical="center"/>
    </xf>
    <xf numFmtId="165" fontId="20" fillId="6" borderId="13" xfId="682" applyFont="1" applyFill="1" applyBorder="1" applyAlignment="1">
      <alignment horizontal="left" vertical="center"/>
    </xf>
    <xf numFmtId="165" fontId="21" fillId="6" borderId="13" xfId="682" applyFont="1" applyFill="1" applyBorder="1" applyAlignment="1">
      <alignment horizontal="left" vertical="center"/>
    </xf>
    <xf numFmtId="165" fontId="31" fillId="6" borderId="13" xfId="682" applyFont="1" applyFill="1" applyBorder="1" applyAlignment="1">
      <alignment horizontal="left" vertical="center"/>
    </xf>
    <xf numFmtId="165" fontId="43" fillId="6" borderId="13" xfId="682" applyFont="1" applyFill="1" applyBorder="1" applyAlignment="1">
      <alignment horizontal="left" vertical="center"/>
    </xf>
    <xf numFmtId="0" fontId="21" fillId="6" borderId="22" xfId="681" applyFont="1" applyFill="1" applyBorder="1" applyAlignment="1">
      <alignment horizontal="left" vertical="center"/>
    </xf>
    <xf numFmtId="0" fontId="21" fillId="6" borderId="13" xfId="681" applyFont="1" applyFill="1" applyBorder="1" applyAlignment="1">
      <alignment horizontal="left" vertical="center"/>
    </xf>
    <xf numFmtId="165" fontId="20" fillId="0" borderId="13" xfId="682" applyFont="1" applyBorder="1" applyAlignment="1">
      <alignment horizontal="left" vertical="center"/>
    </xf>
    <xf numFmtId="0" fontId="22" fillId="4" borderId="1" xfId="681" applyFont="1" applyFill="1" applyBorder="1" applyAlignment="1">
      <alignment vertical="center"/>
    </xf>
    <xf numFmtId="0" fontId="44" fillId="4" borderId="2" xfId="681" applyFont="1" applyFill="1" applyBorder="1" applyAlignment="1">
      <alignment horizontal="left" vertical="center"/>
    </xf>
    <xf numFmtId="0" fontId="22" fillId="4" borderId="11" xfId="681" applyFont="1" applyFill="1" applyBorder="1" applyAlignment="1">
      <alignment horizontal="left" vertical="center"/>
    </xf>
    <xf numFmtId="0" fontId="19" fillId="6" borderId="16" xfId="681" applyFont="1" applyFill="1" applyBorder="1" applyAlignment="1">
      <alignment horizontal="left" vertical="center"/>
    </xf>
    <xf numFmtId="165" fontId="20" fillId="0" borderId="16" xfId="682" applyFont="1" applyFill="1" applyBorder="1" applyAlignment="1">
      <alignment horizontal="left" vertical="center"/>
    </xf>
    <xf numFmtId="165" fontId="21" fillId="0" borderId="16" xfId="682" applyFont="1" applyFill="1" applyBorder="1" applyAlignment="1">
      <alignment horizontal="left" vertical="center"/>
    </xf>
    <xf numFmtId="165" fontId="31" fillId="0" borderId="16" xfId="682" applyFont="1" applyFill="1" applyBorder="1" applyAlignment="1">
      <alignment horizontal="left" vertical="center"/>
    </xf>
    <xf numFmtId="165" fontId="43" fillId="0" borderId="16" xfId="682" applyFont="1" applyFill="1" applyBorder="1" applyAlignment="1">
      <alignment horizontal="left" vertical="center"/>
    </xf>
    <xf numFmtId="165" fontId="21" fillId="0" borderId="45" xfId="682" applyFont="1" applyFill="1" applyBorder="1" applyAlignment="1">
      <alignment horizontal="left" vertical="center"/>
    </xf>
    <xf numFmtId="44" fontId="21" fillId="5" borderId="29" xfId="682" applyNumberFormat="1" applyFont="1" applyFill="1" applyBorder="1" applyAlignment="1">
      <alignment horizontal="left" vertical="center"/>
    </xf>
    <xf numFmtId="165" fontId="21" fillId="0" borderId="29" xfId="682" applyFont="1" applyFill="1" applyBorder="1" applyAlignment="1">
      <alignment horizontal="left" vertical="center"/>
    </xf>
    <xf numFmtId="0" fontId="19" fillId="0" borderId="19" xfId="681" applyFont="1" applyBorder="1" applyAlignment="1">
      <alignment horizontal="left" vertical="center"/>
    </xf>
    <xf numFmtId="0" fontId="19" fillId="6" borderId="20" xfId="681" applyFont="1" applyFill="1" applyBorder="1" applyAlignment="1">
      <alignment horizontal="left" vertical="center"/>
    </xf>
    <xf numFmtId="165" fontId="20" fillId="0" borderId="20" xfId="682" applyFont="1" applyFill="1" applyBorder="1" applyAlignment="1">
      <alignment horizontal="left" vertical="center"/>
    </xf>
    <xf numFmtId="165" fontId="21" fillId="0" borderId="20" xfId="682" applyFont="1" applyFill="1" applyBorder="1" applyAlignment="1">
      <alignment horizontal="left" vertical="center"/>
    </xf>
    <xf numFmtId="165" fontId="31" fillId="0" borderId="20" xfId="682" applyFont="1" applyFill="1" applyBorder="1" applyAlignment="1">
      <alignment horizontal="left" vertical="center"/>
    </xf>
    <xf numFmtId="165" fontId="43" fillId="0" borderId="20" xfId="682" applyFont="1" applyFill="1" applyBorder="1" applyAlignment="1">
      <alignment horizontal="left" vertical="center"/>
    </xf>
    <xf numFmtId="0" fontId="21" fillId="0" borderId="17" xfId="681" applyFont="1" applyBorder="1" applyAlignment="1">
      <alignment horizontal="left" vertical="center"/>
    </xf>
    <xf numFmtId="0" fontId="21" fillId="0" borderId="16" xfId="681" applyFont="1" applyBorder="1" applyAlignment="1">
      <alignment horizontal="left" vertical="center"/>
    </xf>
    <xf numFmtId="0" fontId="33" fillId="0" borderId="0" xfId="681" applyFont="1"/>
    <xf numFmtId="165" fontId="19" fillId="0" borderId="13" xfId="682" applyFont="1" applyFill="1" applyBorder="1" applyAlignment="1">
      <alignment horizontal="left" vertical="center"/>
    </xf>
    <xf numFmtId="0" fontId="19" fillId="0" borderId="20" xfId="681" applyFont="1" applyBorder="1" applyAlignment="1">
      <alignment horizontal="left" vertical="center"/>
    </xf>
    <xf numFmtId="44" fontId="21" fillId="5" borderId="20" xfId="682" applyNumberFormat="1" applyFont="1" applyFill="1" applyBorder="1" applyAlignment="1">
      <alignment horizontal="left" vertical="center"/>
    </xf>
    <xf numFmtId="0" fontId="19" fillId="0" borderId="58" xfId="681" applyFont="1" applyBorder="1"/>
    <xf numFmtId="0" fontId="19" fillId="0" borderId="41" xfId="681" applyFont="1" applyBorder="1"/>
    <xf numFmtId="0" fontId="19" fillId="0" borderId="34" xfId="681" applyFont="1" applyBorder="1"/>
    <xf numFmtId="0" fontId="19" fillId="0" borderId="59" xfId="681" applyFont="1" applyBorder="1"/>
    <xf numFmtId="168" fontId="19" fillId="0" borderId="17" xfId="681" applyNumberFormat="1" applyFont="1" applyBorder="1"/>
    <xf numFmtId="0" fontId="19" fillId="0" borderId="16" xfId="681" applyFont="1" applyBorder="1" applyAlignment="1">
      <alignment horizontal="left"/>
    </xf>
    <xf numFmtId="165" fontId="21" fillId="0" borderId="16" xfId="682" applyFont="1" applyFill="1" applyBorder="1"/>
    <xf numFmtId="165" fontId="19" fillId="0" borderId="16" xfId="682" applyFont="1" applyFill="1" applyBorder="1"/>
    <xf numFmtId="169" fontId="19" fillId="0" borderId="16" xfId="681" applyNumberFormat="1" applyFont="1" applyBorder="1"/>
    <xf numFmtId="165" fontId="31" fillId="0" borderId="16" xfId="682" applyFont="1" applyFill="1" applyBorder="1"/>
    <xf numFmtId="165" fontId="43" fillId="0" borderId="16" xfId="682" applyFont="1" applyFill="1" applyBorder="1"/>
    <xf numFmtId="165" fontId="19" fillId="0" borderId="45" xfId="682" applyFont="1" applyFill="1" applyBorder="1"/>
    <xf numFmtId="166" fontId="21" fillId="5" borderId="29" xfId="682" applyNumberFormat="1" applyFont="1" applyFill="1" applyBorder="1" applyAlignment="1">
      <alignment horizontal="left" vertical="center"/>
    </xf>
    <xf numFmtId="169" fontId="19" fillId="0" borderId="0" xfId="681" applyNumberFormat="1" applyFont="1"/>
    <xf numFmtId="168" fontId="19" fillId="0" borderId="22" xfId="681" applyNumberFormat="1" applyFont="1" applyBorder="1"/>
    <xf numFmtId="0" fontId="19" fillId="0" borderId="13" xfId="681" applyFont="1" applyBorder="1" applyAlignment="1">
      <alignment horizontal="left"/>
    </xf>
    <xf numFmtId="165" fontId="21" fillId="0" borderId="13" xfId="682" applyFont="1" applyFill="1" applyBorder="1"/>
    <xf numFmtId="165" fontId="19" fillId="0" borderId="13" xfId="682" applyFont="1" applyFill="1" applyBorder="1"/>
    <xf numFmtId="169" fontId="19" fillId="0" borderId="13" xfId="681" applyNumberFormat="1" applyFont="1" applyBorder="1"/>
    <xf numFmtId="165" fontId="31" fillId="0" borderId="13" xfId="682" applyFont="1" applyFill="1" applyBorder="1"/>
    <xf numFmtId="165" fontId="43" fillId="0" borderId="13" xfId="682" applyFont="1" applyFill="1" applyBorder="1"/>
    <xf numFmtId="165" fontId="19" fillId="0" borderId="29" xfId="682" applyFont="1" applyFill="1" applyBorder="1"/>
    <xf numFmtId="0" fontId="19" fillId="0" borderId="22" xfId="681" applyFont="1" applyBorder="1"/>
    <xf numFmtId="169" fontId="19" fillId="6" borderId="0" xfId="681" applyNumberFormat="1" applyFont="1" applyFill="1"/>
    <xf numFmtId="0" fontId="21" fillId="0" borderId="19" xfId="681" applyFont="1" applyBorder="1" applyAlignment="1">
      <alignment horizontal="left" vertical="center"/>
    </xf>
    <xf numFmtId="0" fontId="21" fillId="6" borderId="20" xfId="681" applyFont="1" applyFill="1" applyBorder="1" applyAlignment="1">
      <alignment horizontal="left" vertical="center"/>
    </xf>
    <xf numFmtId="165" fontId="31" fillId="0" borderId="20" xfId="682" applyFont="1" applyFill="1" applyBorder="1"/>
    <xf numFmtId="165" fontId="43" fillId="0" borderId="20" xfId="682" applyFont="1" applyFill="1" applyBorder="1"/>
    <xf numFmtId="165" fontId="19" fillId="0" borderId="20" xfId="682" applyFont="1" applyFill="1" applyBorder="1"/>
    <xf numFmtId="166" fontId="21" fillId="5" borderId="20" xfId="682" applyNumberFormat="1" applyFont="1" applyFill="1" applyBorder="1" applyAlignment="1">
      <alignment horizontal="left" vertical="center"/>
    </xf>
    <xf numFmtId="0" fontId="19" fillId="0" borderId="0" xfId="681" applyFont="1" applyAlignment="1">
      <alignment horizontal="left"/>
    </xf>
    <xf numFmtId="165" fontId="19" fillId="0" borderId="0" xfId="682" applyFont="1"/>
    <xf numFmtId="165" fontId="31" fillId="0" borderId="0" xfId="682" applyFont="1"/>
    <xf numFmtId="0" fontId="19" fillId="6" borderId="0" xfId="681" applyFont="1" applyFill="1"/>
    <xf numFmtId="0" fontId="22" fillId="2" borderId="1" xfId="681" applyFont="1" applyFill="1" applyBorder="1" applyAlignment="1">
      <alignment horizontal="left" vertical="center"/>
    </xf>
    <xf numFmtId="0" fontId="22" fillId="2" borderId="2" xfId="681" applyFont="1" applyFill="1" applyBorder="1" applyAlignment="1">
      <alignment horizontal="left" vertical="center"/>
    </xf>
    <xf numFmtId="165" fontId="22" fillId="2" borderId="2" xfId="682" applyFont="1" applyFill="1" applyBorder="1" applyAlignment="1">
      <alignment horizontal="left" vertical="center"/>
    </xf>
    <xf numFmtId="165" fontId="29" fillId="2" borderId="2" xfId="682" applyFont="1" applyFill="1" applyBorder="1" applyAlignment="1">
      <alignment horizontal="left" vertical="center"/>
    </xf>
    <xf numFmtId="0" fontId="22" fillId="2" borderId="15" xfId="681" applyFont="1" applyFill="1" applyBorder="1" applyAlignment="1">
      <alignment horizontal="left" vertical="center"/>
    </xf>
    <xf numFmtId="0" fontId="22" fillId="3" borderId="44" xfId="681" applyFont="1" applyFill="1" applyBorder="1" applyAlignment="1">
      <alignment horizontal="left" vertical="center"/>
    </xf>
    <xf numFmtId="0" fontId="22" fillId="3" borderId="45" xfId="681" applyFont="1" applyFill="1" applyBorder="1" applyAlignment="1">
      <alignment horizontal="left" vertical="center"/>
    </xf>
    <xf numFmtId="0" fontId="22" fillId="3" borderId="46" xfId="681" applyFont="1" applyFill="1" applyBorder="1" applyAlignment="1">
      <alignment horizontal="left" vertical="center"/>
    </xf>
    <xf numFmtId="1" fontId="23" fillId="3" borderId="3" xfId="682" applyNumberFormat="1" applyFont="1" applyFill="1" applyBorder="1" applyAlignment="1">
      <alignment horizontal="center" vertical="center"/>
    </xf>
    <xf numFmtId="14" fontId="23" fillId="3" borderId="15" xfId="682" applyNumberFormat="1" applyFont="1" applyFill="1" applyBorder="1" applyAlignment="1">
      <alignment horizontal="center" vertical="center"/>
    </xf>
    <xf numFmtId="14" fontId="22" fillId="3" borderId="15" xfId="682" applyNumberFormat="1" applyFont="1" applyFill="1" applyBorder="1" applyAlignment="1">
      <alignment horizontal="center" vertical="center"/>
    </xf>
    <xf numFmtId="14" fontId="29" fillId="3" borderId="15" xfId="682" applyNumberFormat="1" applyFont="1" applyFill="1" applyBorder="1" applyAlignment="1">
      <alignment horizontal="center" vertical="center"/>
    </xf>
    <xf numFmtId="1" fontId="22" fillId="3" borderId="15" xfId="682" applyNumberFormat="1" applyFont="1" applyFill="1" applyBorder="1" applyAlignment="1">
      <alignment horizontal="center" vertical="center"/>
    </xf>
    <xf numFmtId="0" fontId="22" fillId="3" borderId="15" xfId="681" applyFont="1" applyFill="1" applyBorder="1" applyAlignment="1">
      <alignment horizontal="center" vertical="center" wrapText="1"/>
    </xf>
    <xf numFmtId="0" fontId="19" fillId="0" borderId="37" xfId="681" applyFont="1" applyBorder="1" applyAlignment="1">
      <alignment horizontal="left" vertical="center"/>
    </xf>
    <xf numFmtId="166" fontId="20" fillId="0" borderId="38" xfId="682" applyNumberFormat="1" applyFont="1" applyFill="1" applyBorder="1" applyAlignment="1">
      <alignment horizontal="left" vertical="center"/>
    </xf>
    <xf numFmtId="166" fontId="21" fillId="0" borderId="38" xfId="682" applyNumberFormat="1" applyFont="1" applyFill="1" applyBorder="1" applyAlignment="1">
      <alignment horizontal="left" vertical="center"/>
    </xf>
    <xf numFmtId="166" fontId="31" fillId="0" borderId="38" xfId="682" applyNumberFormat="1" applyFont="1" applyFill="1" applyBorder="1" applyAlignment="1">
      <alignment horizontal="left" vertical="center"/>
    </xf>
    <xf numFmtId="166" fontId="43" fillId="0" borderId="38" xfId="682" applyNumberFormat="1" applyFont="1" applyFill="1" applyBorder="1" applyAlignment="1">
      <alignment horizontal="left" vertical="center"/>
    </xf>
    <xf numFmtId="166" fontId="20" fillId="0" borderId="20" xfId="682" applyNumberFormat="1" applyFont="1" applyFill="1" applyBorder="1" applyAlignment="1">
      <alignment horizontal="left" vertical="center"/>
    </xf>
    <xf numFmtId="166" fontId="21" fillId="0" borderId="20" xfId="682" applyNumberFormat="1" applyFont="1" applyFill="1" applyBorder="1" applyAlignment="1">
      <alignment horizontal="left" vertical="center"/>
    </xf>
    <xf numFmtId="166" fontId="31" fillId="0" borderId="20" xfId="682" applyNumberFormat="1" applyFont="1" applyFill="1" applyBorder="1" applyAlignment="1">
      <alignment horizontal="left" vertical="center"/>
    </xf>
    <xf numFmtId="166" fontId="43" fillId="0" borderId="20" xfId="682" applyNumberFormat="1" applyFont="1" applyFill="1" applyBorder="1" applyAlignment="1">
      <alignment horizontal="left" vertical="center"/>
    </xf>
    <xf numFmtId="166" fontId="21" fillId="5" borderId="45" xfId="682" applyNumberFormat="1" applyFont="1" applyFill="1" applyBorder="1" applyAlignment="1">
      <alignment horizontal="left" vertical="center"/>
    </xf>
    <xf numFmtId="0" fontId="22" fillId="4" borderId="10" xfId="681" applyFont="1" applyFill="1" applyBorder="1" applyAlignment="1">
      <alignment vertical="center"/>
    </xf>
    <xf numFmtId="0" fontId="23" fillId="4" borderId="11" xfId="681" applyFont="1" applyFill="1" applyBorder="1" applyAlignment="1">
      <alignment horizontal="left" vertical="center"/>
    </xf>
    <xf numFmtId="0" fontId="29" fillId="4" borderId="11" xfId="681" applyFont="1" applyFill="1" applyBorder="1" applyAlignment="1">
      <alignment horizontal="left" vertical="center"/>
    </xf>
    <xf numFmtId="0" fontId="44" fillId="4" borderId="11" xfId="681" applyFont="1" applyFill="1" applyBorder="1" applyAlignment="1">
      <alignment horizontal="left" vertical="center"/>
    </xf>
    <xf numFmtId="0" fontId="19" fillId="6" borderId="0" xfId="681" applyFont="1" applyFill="1" applyAlignment="1">
      <alignment horizontal="left" vertical="center"/>
    </xf>
    <xf numFmtId="165" fontId="19" fillId="0" borderId="20" xfId="682" applyFont="1" applyFill="1" applyBorder="1" applyAlignment="1">
      <alignment horizontal="left" vertical="center"/>
    </xf>
    <xf numFmtId="166" fontId="21" fillId="5" borderId="33" xfId="682" applyNumberFormat="1" applyFont="1" applyFill="1" applyBorder="1" applyAlignment="1">
      <alignment horizontal="left" vertical="center"/>
    </xf>
    <xf numFmtId="166" fontId="21" fillId="5" borderId="38" xfId="682" applyNumberFormat="1" applyFont="1" applyFill="1" applyBorder="1" applyAlignment="1">
      <alignment horizontal="left" vertical="center"/>
    </xf>
    <xf numFmtId="14" fontId="22" fillId="3" borderId="15" xfId="682" applyNumberFormat="1" applyFont="1" applyFill="1" applyBorder="1" applyAlignment="1">
      <alignment horizontal="center" vertical="center" wrapText="1"/>
    </xf>
    <xf numFmtId="10" fontId="19" fillId="0" borderId="0" xfId="684" applyNumberFormat="1" applyFont="1"/>
    <xf numFmtId="183" fontId="19" fillId="0" borderId="0" xfId="11" applyNumberFormat="1" applyFont="1"/>
    <xf numFmtId="184" fontId="19" fillId="0" borderId="0" xfId="11" applyNumberFormat="1" applyFont="1"/>
    <xf numFmtId="0" fontId="19" fillId="0" borderId="30" xfId="681" applyFont="1" applyBorder="1" applyAlignment="1">
      <alignment horizontal="left" vertical="center"/>
    </xf>
    <xf numFmtId="0" fontId="19" fillId="0" borderId="29" xfId="681" applyFont="1" applyBorder="1" applyAlignment="1">
      <alignment horizontal="left" vertical="center"/>
    </xf>
    <xf numFmtId="165" fontId="20" fillId="0" borderId="29" xfId="682" applyFont="1" applyFill="1" applyBorder="1" applyAlignment="1">
      <alignment horizontal="left" vertical="center"/>
    </xf>
    <xf numFmtId="165" fontId="31" fillId="0" borderId="29" xfId="682" applyFont="1" applyFill="1" applyBorder="1" applyAlignment="1">
      <alignment horizontal="left" vertical="center"/>
    </xf>
    <xf numFmtId="165" fontId="43" fillId="0" borderId="29" xfId="682" applyFont="1" applyFill="1" applyBorder="1" applyAlignment="1">
      <alignment horizontal="left" vertical="center"/>
    </xf>
    <xf numFmtId="44" fontId="21" fillId="8" borderId="13" xfId="682" applyNumberFormat="1" applyFont="1" applyFill="1" applyBorder="1" applyAlignment="1">
      <alignment horizontal="left" vertical="center"/>
    </xf>
    <xf numFmtId="166" fontId="21" fillId="8" borderId="29" xfId="682" applyNumberFormat="1" applyFont="1" applyFill="1" applyBorder="1" applyAlignment="1">
      <alignment horizontal="left" vertical="center"/>
    </xf>
    <xf numFmtId="166" fontId="21" fillId="8" borderId="13" xfId="682" applyNumberFormat="1" applyFont="1" applyFill="1" applyBorder="1" applyAlignment="1">
      <alignment horizontal="left" vertical="center"/>
    </xf>
    <xf numFmtId="166" fontId="101" fillId="5" borderId="13" xfId="682" applyNumberFormat="1" applyFont="1" applyFill="1" applyBorder="1" applyAlignment="1">
      <alignment horizontal="left" vertical="center"/>
    </xf>
    <xf numFmtId="166" fontId="101" fillId="5" borderId="29" xfId="682" applyNumberFormat="1" applyFont="1" applyFill="1" applyBorder="1" applyAlignment="1">
      <alignment horizontal="left" vertical="center"/>
    </xf>
    <xf numFmtId="166" fontId="101" fillId="5" borderId="33" xfId="682" applyNumberFormat="1" applyFont="1" applyFill="1" applyBorder="1" applyAlignment="1">
      <alignment horizontal="left" vertical="center"/>
    </xf>
    <xf numFmtId="166" fontId="21" fillId="5" borderId="13" xfId="682" applyNumberFormat="1" applyFont="1" applyFill="1" applyBorder="1" applyAlignment="1">
      <alignment horizontal="center" vertical="center"/>
    </xf>
    <xf numFmtId="168" fontId="102" fillId="0" borderId="16" xfId="682" applyNumberFormat="1" applyFont="1" applyFill="1" applyBorder="1" applyAlignment="1">
      <alignment horizontal="center" vertical="center"/>
    </xf>
    <xf numFmtId="168" fontId="102" fillId="0" borderId="13" xfId="682" applyNumberFormat="1" applyFont="1" applyFill="1" applyBorder="1" applyAlignment="1">
      <alignment horizontal="center" vertical="center"/>
    </xf>
    <xf numFmtId="168" fontId="102" fillId="0" borderId="20" xfId="682" applyNumberFormat="1" applyFont="1" applyFill="1" applyBorder="1" applyAlignment="1">
      <alignment horizontal="center" vertical="center"/>
    </xf>
    <xf numFmtId="0" fontId="103" fillId="4" borderId="0" xfId="681" applyFont="1" applyFill="1" applyAlignment="1">
      <alignment horizontal="left" vertical="center"/>
    </xf>
    <xf numFmtId="166" fontId="101" fillId="5" borderId="13" xfId="682" applyNumberFormat="1" applyFont="1" applyFill="1" applyBorder="1" applyAlignment="1">
      <alignment horizontal="center" vertical="center"/>
    </xf>
    <xf numFmtId="0" fontId="103" fillId="4" borderId="11" xfId="681" applyFont="1" applyFill="1" applyBorder="1" applyAlignment="1">
      <alignment horizontal="left" vertical="center"/>
    </xf>
    <xf numFmtId="44" fontId="101" fillId="5" borderId="29" xfId="682" applyNumberFormat="1" applyFont="1" applyFill="1" applyBorder="1" applyAlignment="1">
      <alignment horizontal="center" vertical="center"/>
    </xf>
    <xf numFmtId="44" fontId="101" fillId="5" borderId="33" xfId="682" applyNumberFormat="1" applyFont="1" applyFill="1" applyBorder="1" applyAlignment="1">
      <alignment horizontal="center" vertical="center"/>
    </xf>
    <xf numFmtId="166" fontId="101" fillId="5" borderId="29" xfId="682" applyNumberFormat="1" applyFont="1" applyFill="1" applyBorder="1" applyAlignment="1">
      <alignment horizontal="center" vertical="center"/>
    </xf>
    <xf numFmtId="166" fontId="101" fillId="5" borderId="33" xfId="682" applyNumberFormat="1" applyFont="1" applyFill="1" applyBorder="1" applyAlignment="1">
      <alignment horizontal="center" vertical="center"/>
    </xf>
    <xf numFmtId="44" fontId="21" fillId="5" borderId="38" xfId="682" applyNumberFormat="1" applyFont="1" applyFill="1" applyBorder="1" applyAlignment="1">
      <alignment horizontal="left" vertical="center"/>
    </xf>
    <xf numFmtId="166" fontId="21" fillId="5" borderId="29" xfId="682" applyNumberFormat="1" applyFont="1" applyFill="1" applyBorder="1" applyAlignment="1">
      <alignment horizontal="center" vertical="center"/>
    </xf>
    <xf numFmtId="44" fontId="21" fillId="8" borderId="29" xfId="682" applyNumberFormat="1" applyFont="1" applyFill="1" applyBorder="1" applyAlignment="1">
      <alignment horizontal="left" vertical="center"/>
    </xf>
    <xf numFmtId="166" fontId="101" fillId="5" borderId="38" xfId="682" applyNumberFormat="1" applyFont="1" applyFill="1" applyBorder="1" applyAlignment="1">
      <alignment horizontal="center" vertical="center"/>
    </xf>
    <xf numFmtId="166" fontId="101" fillId="5" borderId="20" xfId="682" applyNumberFormat="1" applyFont="1" applyFill="1" applyBorder="1" applyAlignment="1">
      <alignment horizontal="center" vertical="center"/>
    </xf>
    <xf numFmtId="44" fontId="101" fillId="5" borderId="13" xfId="682" applyNumberFormat="1" applyFont="1" applyFill="1" applyBorder="1" applyAlignment="1">
      <alignment horizontal="center" vertical="center"/>
    </xf>
    <xf numFmtId="14" fontId="22" fillId="3" borderId="4" xfId="682" applyNumberFormat="1" applyFont="1" applyFill="1" applyBorder="1" applyAlignment="1">
      <alignment horizontal="center" vertical="center" wrapText="1"/>
    </xf>
    <xf numFmtId="166" fontId="21" fillId="5" borderId="20" xfId="682" applyNumberFormat="1" applyFont="1" applyFill="1" applyBorder="1" applyAlignment="1">
      <alignment horizontal="center" vertical="center"/>
    </xf>
    <xf numFmtId="173" fontId="19" fillId="0" borderId="16" xfId="682" applyNumberFormat="1" applyFont="1" applyFill="1" applyBorder="1" applyAlignment="1">
      <alignment horizontal="center" vertical="center"/>
    </xf>
    <xf numFmtId="168" fontId="19" fillId="0" borderId="16" xfId="682" applyNumberFormat="1" applyFont="1" applyFill="1" applyBorder="1" applyAlignment="1">
      <alignment horizontal="center" vertical="center"/>
    </xf>
    <xf numFmtId="168" fontId="19" fillId="0" borderId="18" xfId="682" applyNumberFormat="1" applyFont="1" applyFill="1" applyBorder="1" applyAlignment="1">
      <alignment horizontal="center" vertical="center"/>
    </xf>
    <xf numFmtId="173" fontId="19" fillId="0" borderId="13" xfId="682" applyNumberFormat="1" applyFont="1" applyFill="1" applyBorder="1" applyAlignment="1">
      <alignment horizontal="center" vertical="center"/>
    </xf>
    <xf numFmtId="168" fontId="19" fillId="0" borderId="13" xfId="682" applyNumberFormat="1" applyFont="1" applyFill="1" applyBorder="1" applyAlignment="1">
      <alignment horizontal="center" vertical="center"/>
    </xf>
    <xf numFmtId="168" fontId="19" fillId="0" borderId="23" xfId="682" applyNumberFormat="1" applyFont="1" applyFill="1" applyBorder="1" applyAlignment="1">
      <alignment horizontal="center" vertical="center"/>
    </xf>
    <xf numFmtId="173" fontId="19" fillId="0" borderId="20" xfId="682" applyNumberFormat="1" applyFont="1" applyFill="1" applyBorder="1" applyAlignment="1">
      <alignment horizontal="center" vertical="center"/>
    </xf>
    <xf numFmtId="168" fontId="19" fillId="0" borderId="20" xfId="682" applyNumberFormat="1" applyFont="1" applyFill="1" applyBorder="1" applyAlignment="1">
      <alignment horizontal="center" vertical="center"/>
    </xf>
    <xf numFmtId="168" fontId="19" fillId="0" borderId="21" xfId="682" applyNumberFormat="1" applyFont="1" applyFill="1" applyBorder="1" applyAlignment="1">
      <alignment horizontal="center" vertical="center"/>
    </xf>
    <xf numFmtId="0" fontId="22" fillId="4" borderId="0" xfId="681" applyFont="1" applyFill="1" applyAlignment="1">
      <alignment horizontal="center" vertical="center"/>
    </xf>
    <xf numFmtId="0" fontId="22" fillId="4" borderId="9" xfId="681" applyFont="1" applyFill="1" applyBorder="1" applyAlignment="1">
      <alignment horizontal="center" vertical="center"/>
    </xf>
    <xf numFmtId="168" fontId="19" fillId="6" borderId="13" xfId="682" applyNumberFormat="1" applyFont="1" applyFill="1" applyBorder="1" applyAlignment="1">
      <alignment horizontal="center" vertical="center"/>
    </xf>
    <xf numFmtId="168" fontId="19" fillId="6" borderId="23" xfId="682" applyNumberFormat="1" applyFont="1" applyFill="1" applyBorder="1" applyAlignment="1">
      <alignment horizontal="center" vertical="center"/>
    </xf>
    <xf numFmtId="0" fontId="22" fillId="4" borderId="11" xfId="681" applyFont="1" applyFill="1" applyBorder="1" applyAlignment="1">
      <alignment horizontal="center" vertical="center"/>
    </xf>
    <xf numFmtId="0" fontId="22" fillId="4" borderId="12" xfId="681" applyFont="1" applyFill="1" applyBorder="1" applyAlignment="1">
      <alignment horizontal="center" vertical="center"/>
    </xf>
    <xf numFmtId="168" fontId="19" fillId="0" borderId="29" xfId="682" applyNumberFormat="1" applyFont="1" applyFill="1" applyBorder="1" applyAlignment="1">
      <alignment horizontal="center" vertical="center"/>
    </xf>
    <xf numFmtId="168" fontId="19" fillId="0" borderId="31" xfId="682" applyNumberFormat="1" applyFont="1" applyFill="1" applyBorder="1" applyAlignment="1">
      <alignment horizontal="center" vertical="center"/>
    </xf>
    <xf numFmtId="0" fontId="19" fillId="0" borderId="13" xfId="681" applyFont="1" applyBorder="1" applyAlignment="1">
      <alignment horizontal="center" vertical="center"/>
    </xf>
    <xf numFmtId="0" fontId="19" fillId="0" borderId="23" xfId="681" applyFont="1" applyBorder="1" applyAlignment="1">
      <alignment horizontal="center" vertical="center"/>
    </xf>
    <xf numFmtId="0" fontId="19" fillId="0" borderId="20" xfId="681" applyFont="1" applyBorder="1" applyAlignment="1">
      <alignment horizontal="center" vertical="center"/>
    </xf>
    <xf numFmtId="0" fontId="19" fillId="0" borderId="21" xfId="681" applyFont="1" applyBorder="1" applyAlignment="1">
      <alignment horizontal="center" vertical="center"/>
    </xf>
    <xf numFmtId="0" fontId="21" fillId="0" borderId="16" xfId="681" applyFont="1" applyBorder="1" applyAlignment="1">
      <alignment horizontal="center"/>
    </xf>
    <xf numFmtId="0" fontId="19" fillId="0" borderId="18" xfId="681" applyFont="1" applyBorder="1" applyAlignment="1">
      <alignment horizontal="center"/>
    </xf>
    <xf numFmtId="0" fontId="21" fillId="0" borderId="13" xfId="681" applyFont="1" applyBorder="1" applyAlignment="1">
      <alignment horizontal="center"/>
    </xf>
    <xf numFmtId="0" fontId="19" fillId="0" borderId="23" xfId="681" applyFont="1" applyBorder="1" applyAlignment="1">
      <alignment horizontal="center"/>
    </xf>
    <xf numFmtId="0" fontId="19" fillId="0" borderId="13" xfId="681" applyFont="1" applyBorder="1" applyAlignment="1">
      <alignment horizontal="center"/>
    </xf>
    <xf numFmtId="0" fontId="22" fillId="4" borderId="2" xfId="681" applyFont="1" applyFill="1" applyBorder="1" applyAlignment="1">
      <alignment horizontal="center" vertical="center"/>
    </xf>
    <xf numFmtId="0" fontId="22" fillId="4" borderId="3" xfId="681" applyFont="1" applyFill="1" applyBorder="1" applyAlignment="1">
      <alignment horizontal="center" vertical="center"/>
    </xf>
    <xf numFmtId="168" fontId="19" fillId="0" borderId="38" xfId="682" applyNumberFormat="1" applyFont="1" applyFill="1" applyBorder="1" applyAlignment="1">
      <alignment horizontal="center" vertical="center"/>
    </xf>
    <xf numFmtId="0" fontId="19" fillId="0" borderId="20" xfId="681" applyFont="1" applyBorder="1" applyAlignment="1">
      <alignment horizontal="center"/>
    </xf>
    <xf numFmtId="168" fontId="19" fillId="6" borderId="38" xfId="682" applyNumberFormat="1" applyFont="1" applyFill="1" applyBorder="1" applyAlignment="1">
      <alignment horizontal="center" vertical="center"/>
    </xf>
    <xf numFmtId="168" fontId="19" fillId="6" borderId="57" xfId="682" applyNumberFormat="1" applyFont="1" applyFill="1" applyBorder="1" applyAlignment="1">
      <alignment horizontal="center" vertical="center"/>
    </xf>
    <xf numFmtId="14" fontId="24" fillId="3" borderId="9" xfId="680" applyNumberFormat="1" applyFont="1" applyFill="1" applyBorder="1" applyAlignment="1">
      <alignment horizontal="center" vertical="center"/>
    </xf>
    <xf numFmtId="166" fontId="21" fillId="8" borderId="29" xfId="680" applyNumberFormat="1" applyFont="1" applyFill="1" applyBorder="1" applyAlignment="1">
      <alignment horizontal="left" vertical="center"/>
    </xf>
    <xf numFmtId="166" fontId="21" fillId="8" borderId="13" xfId="680" applyNumberFormat="1" applyFont="1" applyFill="1" applyBorder="1" applyAlignment="1">
      <alignment horizontal="left" vertical="center"/>
    </xf>
    <xf numFmtId="166" fontId="21" fillId="5" borderId="13" xfId="680" applyNumberFormat="1" applyFont="1" applyFill="1" applyBorder="1" applyAlignment="1">
      <alignment horizontal="center" vertical="center"/>
    </xf>
    <xf numFmtId="166" fontId="21" fillId="5" borderId="29" xfId="680" applyNumberFormat="1" applyFont="1" applyFill="1" applyBorder="1" applyAlignment="1">
      <alignment horizontal="center" vertical="center"/>
    </xf>
    <xf numFmtId="173" fontId="19" fillId="6" borderId="16" xfId="680" applyNumberFormat="1" applyFont="1" applyFill="1" applyBorder="1" applyAlignment="1">
      <alignment horizontal="center" vertical="center"/>
    </xf>
    <xf numFmtId="173" fontId="19" fillId="6" borderId="18" xfId="680" applyNumberFormat="1" applyFont="1" applyFill="1" applyBorder="1" applyAlignment="1">
      <alignment horizontal="center" vertical="center"/>
    </xf>
    <xf numFmtId="173" fontId="19" fillId="6" borderId="13" xfId="680" applyNumberFormat="1" applyFont="1" applyFill="1" applyBorder="1" applyAlignment="1">
      <alignment horizontal="center" vertical="center"/>
    </xf>
    <xf numFmtId="173" fontId="19" fillId="6" borderId="23" xfId="680" applyNumberFormat="1" applyFont="1" applyFill="1" applyBorder="1" applyAlignment="1">
      <alignment horizontal="center" vertical="center"/>
    </xf>
    <xf numFmtId="173" fontId="19" fillId="6" borderId="20" xfId="680" applyNumberFormat="1" applyFont="1" applyFill="1" applyBorder="1" applyAlignment="1">
      <alignment horizontal="center" vertical="center"/>
    </xf>
    <xf numFmtId="173" fontId="19" fillId="6" borderId="21" xfId="680" applyNumberFormat="1" applyFont="1" applyFill="1" applyBorder="1" applyAlignment="1">
      <alignment horizontal="center" vertical="center"/>
    </xf>
    <xf numFmtId="0" fontId="22" fillId="4" borderId="0" xfId="679" applyFont="1" applyFill="1" applyAlignment="1">
      <alignment horizontal="center" vertical="center"/>
    </xf>
    <xf numFmtId="0" fontId="22" fillId="4" borderId="9" xfId="679" applyFont="1" applyFill="1" applyBorder="1" applyAlignment="1">
      <alignment horizontal="center" vertical="center"/>
    </xf>
    <xf numFmtId="168" fontId="19" fillId="6" borderId="16" xfId="680" applyNumberFormat="1" applyFont="1" applyFill="1" applyBorder="1" applyAlignment="1">
      <alignment horizontal="center" vertical="center"/>
    </xf>
    <xf numFmtId="168" fontId="19" fillId="6" borderId="18" xfId="680" applyNumberFormat="1" applyFont="1" applyFill="1" applyBorder="1" applyAlignment="1">
      <alignment horizontal="center" vertical="center"/>
    </xf>
    <xf numFmtId="168" fontId="19" fillId="6" borderId="13" xfId="680" applyNumberFormat="1" applyFont="1" applyFill="1" applyBorder="1" applyAlignment="1">
      <alignment horizontal="center" vertical="center"/>
    </xf>
    <xf numFmtId="168" fontId="19" fillId="6" borderId="23" xfId="680" applyNumberFormat="1" applyFont="1" applyFill="1" applyBorder="1" applyAlignment="1">
      <alignment horizontal="center" vertical="center"/>
    </xf>
    <xf numFmtId="168" fontId="19" fillId="6" borderId="20" xfId="680" applyNumberFormat="1" applyFont="1" applyFill="1" applyBorder="1" applyAlignment="1">
      <alignment horizontal="center" vertical="center"/>
    </xf>
    <xf numFmtId="168" fontId="19" fillId="6" borderId="21" xfId="680" applyNumberFormat="1" applyFont="1" applyFill="1" applyBorder="1" applyAlignment="1">
      <alignment horizontal="center" vertical="center"/>
    </xf>
    <xf numFmtId="0" fontId="22" fillId="4" borderId="11" xfId="679" applyFont="1" applyFill="1" applyBorder="1" applyAlignment="1">
      <alignment horizontal="center" vertical="center"/>
    </xf>
    <xf numFmtId="0" fontId="22" fillId="4" borderId="12" xfId="679" applyFont="1" applyFill="1" applyBorder="1" applyAlignment="1">
      <alignment horizontal="center" vertical="center"/>
    </xf>
    <xf numFmtId="168" fontId="19" fillId="6" borderId="29" xfId="680" applyNumberFormat="1" applyFont="1" applyFill="1" applyBorder="1" applyAlignment="1">
      <alignment horizontal="center" vertical="center"/>
    </xf>
    <xf numFmtId="168" fontId="19" fillId="6" borderId="31" xfId="680" applyNumberFormat="1" applyFont="1" applyFill="1" applyBorder="1" applyAlignment="1">
      <alignment horizontal="center" vertical="center"/>
    </xf>
    <xf numFmtId="0" fontId="105" fillId="0" borderId="0" xfId="0" applyFont="1"/>
    <xf numFmtId="0" fontId="105" fillId="49" borderId="0" xfId="0" applyFont="1" applyFill="1"/>
    <xf numFmtId="0" fontId="45" fillId="0" borderId="0" xfId="0" applyFont="1"/>
    <xf numFmtId="0" fontId="105" fillId="0" borderId="0" xfId="0" applyFont="1" applyAlignment="1">
      <alignment wrapText="1"/>
    </xf>
    <xf numFmtId="0" fontId="105" fillId="10" borderId="0" xfId="0" applyFont="1" applyFill="1" applyAlignment="1">
      <alignment wrapText="1"/>
    </xf>
    <xf numFmtId="0" fontId="46" fillId="0" borderId="0" xfId="0" applyFont="1"/>
    <xf numFmtId="0" fontId="46" fillId="49" borderId="0" xfId="0" applyFont="1" applyFill="1"/>
    <xf numFmtId="0" fontId="46" fillId="0" borderId="0" xfId="0" applyFont="1" applyAlignment="1">
      <alignment wrapText="1"/>
    </xf>
    <xf numFmtId="0" fontId="46" fillId="10" borderId="0" xfId="0" applyFont="1" applyFill="1" applyAlignment="1">
      <alignment wrapText="1"/>
    </xf>
    <xf numFmtId="0" fontId="1" fillId="0" borderId="0" xfId="200" applyFont="1"/>
    <xf numFmtId="9" fontId="1" fillId="0" borderId="0" xfId="10" applyFont="1" applyFill="1" applyBorder="1"/>
    <xf numFmtId="0" fontId="1" fillId="0" borderId="0" xfId="200" applyFont="1" applyAlignment="1">
      <alignment horizontal="center"/>
    </xf>
    <xf numFmtId="0" fontId="1" fillId="0" borderId="48" xfId="200" applyFont="1" applyBorder="1" applyAlignment="1">
      <alignment horizontal="left"/>
    </xf>
    <xf numFmtId="0" fontId="1" fillId="0" borderId="0" xfId="200" applyFont="1" applyAlignment="1">
      <alignment horizontal="left"/>
    </xf>
    <xf numFmtId="2" fontId="1" fillId="0" borderId="14" xfId="200" applyNumberFormat="1" applyFont="1" applyBorder="1" applyAlignment="1">
      <alignment horizontal="center"/>
    </xf>
    <xf numFmtId="0" fontId="1" fillId="0" borderId="49" xfId="200" applyFont="1" applyBorder="1" applyAlignment="1">
      <alignment horizontal="left"/>
    </xf>
    <xf numFmtId="0" fontId="1" fillId="0" borderId="34" xfId="200" applyFont="1" applyBorder="1" applyAlignment="1">
      <alignment horizontal="left"/>
    </xf>
    <xf numFmtId="0" fontId="1" fillId="0" borderId="34" xfId="200" applyFont="1" applyBorder="1"/>
    <xf numFmtId="2" fontId="1" fillId="0" borderId="41" xfId="200" applyNumberFormat="1" applyFont="1" applyBorder="1" applyAlignment="1">
      <alignment horizontal="center"/>
    </xf>
    <xf numFmtId="0" fontId="1" fillId="0" borderId="0" xfId="200" applyFont="1" applyAlignment="1">
      <alignment horizontal="right"/>
    </xf>
    <xf numFmtId="0" fontId="1" fillId="0" borderId="39" xfId="200" applyFont="1" applyBorder="1" applyAlignment="1">
      <alignment horizontal="left"/>
    </xf>
    <xf numFmtId="0" fontId="1" fillId="0" borderId="43" xfId="200" applyFont="1" applyBorder="1" applyAlignment="1">
      <alignment horizontal="left"/>
    </xf>
    <xf numFmtId="0" fontId="1" fillId="0" borderId="43" xfId="200" applyFont="1" applyBorder="1" applyAlignment="1">
      <alignment horizontal="right"/>
    </xf>
    <xf numFmtId="0" fontId="1" fillId="0" borderId="43" xfId="200" applyFont="1" applyBorder="1"/>
    <xf numFmtId="2" fontId="1" fillId="0" borderId="40" xfId="200" applyNumberFormat="1" applyFont="1" applyBorder="1" applyAlignment="1">
      <alignment horizontal="center"/>
    </xf>
    <xf numFmtId="0" fontId="1" fillId="0" borderId="26" xfId="200" applyFont="1" applyBorder="1" applyAlignment="1">
      <alignment horizontal="left"/>
    </xf>
    <xf numFmtId="0" fontId="1" fillId="0" borderId="50" xfId="200" applyFont="1" applyBorder="1" applyAlignment="1">
      <alignment horizontal="left"/>
    </xf>
    <xf numFmtId="0" fontId="1" fillId="0" borderId="50" xfId="200" applyFont="1" applyBorder="1"/>
    <xf numFmtId="2" fontId="1" fillId="0" borderId="42" xfId="200" applyNumberFormat="1" applyFont="1" applyBorder="1" applyAlignment="1">
      <alignment horizontal="center"/>
    </xf>
    <xf numFmtId="0" fontId="1" fillId="0" borderId="29" xfId="200" applyFont="1" applyBorder="1"/>
    <xf numFmtId="179" fontId="1" fillId="0" borderId="14" xfId="10" applyNumberFormat="1" applyFont="1" applyFill="1" applyBorder="1" applyAlignment="1">
      <alignment horizontal="center"/>
    </xf>
    <xf numFmtId="179" fontId="1" fillId="0" borderId="41" xfId="10" applyNumberFormat="1" applyFont="1" applyFill="1" applyBorder="1" applyAlignment="1">
      <alignment horizontal="center"/>
    </xf>
    <xf numFmtId="2" fontId="1" fillId="0" borderId="14" xfId="49" applyNumberFormat="1" applyFont="1" applyFill="1" applyBorder="1" applyAlignment="1">
      <alignment horizontal="center"/>
    </xf>
    <xf numFmtId="2" fontId="1" fillId="0" borderId="14" xfId="10" applyNumberFormat="1" applyFont="1" applyFill="1" applyBorder="1" applyAlignment="1">
      <alignment horizontal="center"/>
    </xf>
    <xf numFmtId="0" fontId="1" fillId="0" borderId="51" xfId="200" applyFont="1" applyBorder="1"/>
    <xf numFmtId="2" fontId="1" fillId="0" borderId="41" xfId="10" applyNumberFormat="1" applyFont="1" applyFill="1" applyBorder="1" applyAlignment="1">
      <alignment horizontal="center"/>
    </xf>
    <xf numFmtId="2" fontId="1" fillId="0" borderId="0" xfId="200" applyNumberFormat="1" applyFont="1" applyAlignment="1">
      <alignment horizontal="center"/>
    </xf>
    <xf numFmtId="0" fontId="1" fillId="11" borderId="50" xfId="200" applyFont="1" applyFill="1" applyBorder="1"/>
    <xf numFmtId="0" fontId="1" fillId="0" borderId="53" xfId="200" applyFont="1" applyBorder="1" applyAlignment="1">
      <alignment horizontal="left"/>
    </xf>
    <xf numFmtId="0" fontId="1" fillId="10" borderId="38" xfId="200" applyFont="1" applyFill="1" applyBorder="1"/>
    <xf numFmtId="0" fontId="1" fillId="10" borderId="33" xfId="200" applyFont="1" applyFill="1" applyBorder="1"/>
    <xf numFmtId="0" fontId="1" fillId="0" borderId="51" xfId="200" applyFont="1" applyBorder="1" applyAlignment="1">
      <alignment horizontal="left"/>
    </xf>
    <xf numFmtId="0" fontId="1" fillId="10" borderId="29" xfId="200" applyFont="1" applyFill="1" applyBorder="1"/>
    <xf numFmtId="0" fontId="1" fillId="0" borderId="39" xfId="200" applyFont="1" applyBorder="1"/>
    <xf numFmtId="0" fontId="1" fillId="0" borderId="47" xfId="200" applyFont="1" applyBorder="1"/>
    <xf numFmtId="0" fontId="1" fillId="0" borderId="47" xfId="200" applyFont="1" applyBorder="1" applyAlignment="1">
      <alignment horizontal="left"/>
    </xf>
    <xf numFmtId="0" fontId="1" fillId="0" borderId="48" xfId="200" applyFont="1" applyBorder="1"/>
    <xf numFmtId="0" fontId="1" fillId="0" borderId="53" xfId="200" applyFont="1" applyBorder="1"/>
    <xf numFmtId="0" fontId="1" fillId="0" borderId="49" xfId="200" applyFont="1" applyBorder="1"/>
    <xf numFmtId="0" fontId="1" fillId="10" borderId="0" xfId="200" applyFont="1" applyFill="1"/>
    <xf numFmtId="2" fontId="1" fillId="0" borderId="52" xfId="200" applyNumberFormat="1" applyFont="1" applyBorder="1" applyAlignment="1">
      <alignment horizontal="center"/>
    </xf>
    <xf numFmtId="0" fontId="1" fillId="12" borderId="50" xfId="200" applyFont="1" applyFill="1" applyBorder="1"/>
    <xf numFmtId="0" fontId="1" fillId="13" borderId="26" xfId="200" applyFont="1" applyFill="1" applyBorder="1" applyAlignment="1">
      <alignment horizontal="left"/>
    </xf>
    <xf numFmtId="0" fontId="1" fillId="13" borderId="27" xfId="200" applyFont="1" applyFill="1" applyBorder="1" applyAlignment="1">
      <alignment horizontal="left"/>
    </xf>
    <xf numFmtId="2" fontId="1" fillId="0" borderId="54" xfId="200" applyNumberFormat="1" applyFont="1" applyBorder="1" applyAlignment="1">
      <alignment horizontal="center"/>
    </xf>
    <xf numFmtId="1" fontId="1" fillId="0" borderId="48" xfId="200" applyNumberFormat="1" applyFont="1" applyBorder="1" applyAlignment="1">
      <alignment horizontal="left"/>
    </xf>
    <xf numFmtId="1" fontId="1" fillId="0" borderId="49" xfId="200" applyNumberFormat="1" applyFont="1" applyBorder="1" applyAlignment="1">
      <alignment horizontal="left"/>
    </xf>
    <xf numFmtId="181" fontId="1" fillId="0" borderId="0" xfId="200" applyNumberFormat="1" applyFont="1" applyAlignment="1">
      <alignment horizontal="center"/>
    </xf>
    <xf numFmtId="0" fontId="1" fillId="10" borderId="43" xfId="200" applyFont="1" applyFill="1" applyBorder="1"/>
    <xf numFmtId="0" fontId="1" fillId="0" borderId="0" xfId="200" applyFont="1" applyAlignment="1">
      <alignment horizontal="left" vertical="top" wrapText="1"/>
    </xf>
    <xf numFmtId="0" fontId="1" fillId="0" borderId="34" xfId="200" applyFont="1" applyBorder="1" applyAlignment="1">
      <alignment horizontal="left" vertical="top" wrapText="1"/>
    </xf>
    <xf numFmtId="0" fontId="1" fillId="10" borderId="34" xfId="200" applyFont="1" applyFill="1" applyBorder="1"/>
    <xf numFmtId="44" fontId="1" fillId="0" borderId="0" xfId="200" applyNumberFormat="1" applyFont="1"/>
    <xf numFmtId="44" fontId="1" fillId="0" borderId="0" xfId="143" applyFont="1" applyFill="1" applyBorder="1"/>
    <xf numFmtId="0" fontId="1" fillId="0" borderId="48" xfId="200" applyFont="1" applyBorder="1" applyAlignment="1">
      <alignment horizontal="center"/>
    </xf>
    <xf numFmtId="2" fontId="1" fillId="0" borderId="0" xfId="200" applyNumberFormat="1" applyFont="1"/>
    <xf numFmtId="4" fontId="1" fillId="0" borderId="14" xfId="200" applyNumberFormat="1" applyFont="1" applyBorder="1" applyAlignment="1">
      <alignment horizontal="center"/>
    </xf>
    <xf numFmtId="0" fontId="1" fillId="0" borderId="49" xfId="200" applyFont="1" applyBorder="1" applyAlignment="1">
      <alignment horizontal="center"/>
    </xf>
    <xf numFmtId="4" fontId="1" fillId="0" borderId="0" xfId="200" applyNumberFormat="1" applyFont="1" applyAlignment="1">
      <alignment horizontal="center"/>
    </xf>
    <xf numFmtId="0" fontId="1" fillId="10" borderId="48" xfId="200" applyFont="1" applyFill="1" applyBorder="1"/>
    <xf numFmtId="0" fontId="1" fillId="0" borderId="0" xfId="200" applyFont="1" applyAlignment="1">
      <alignment horizontal="left" wrapText="1"/>
    </xf>
    <xf numFmtId="0" fontId="1" fillId="0" borderId="39" xfId="200" applyFont="1" applyBorder="1" applyAlignment="1">
      <alignment horizontal="center"/>
    </xf>
    <xf numFmtId="0" fontId="1" fillId="0" borderId="34" xfId="200" applyFont="1" applyBorder="1" applyAlignment="1">
      <alignment horizontal="center"/>
    </xf>
    <xf numFmtId="0" fontId="45" fillId="0" borderId="48" xfId="200" applyFont="1" applyBorder="1" applyAlignment="1">
      <alignment horizontal="left"/>
    </xf>
    <xf numFmtId="0" fontId="45" fillId="0" borderId="53" xfId="200" applyFont="1" applyBorder="1" applyAlignment="1">
      <alignment horizontal="left"/>
    </xf>
    <xf numFmtId="0" fontId="82" fillId="0" borderId="0" xfId="200" applyFont="1" applyAlignment="1">
      <alignment horizontal="left"/>
    </xf>
    <xf numFmtId="0" fontId="85" fillId="11" borderId="26" xfId="200" applyFont="1" applyFill="1" applyBorder="1" applyAlignment="1">
      <alignment horizontal="center"/>
    </xf>
    <xf numFmtId="0" fontId="85" fillId="11" borderId="27" xfId="200" applyFont="1" applyFill="1" applyBorder="1" applyAlignment="1">
      <alignment horizontal="center"/>
    </xf>
    <xf numFmtId="0" fontId="1" fillId="0" borderId="48" xfId="200" applyFont="1" applyBorder="1" applyAlignment="1">
      <alignment horizontal="left"/>
    </xf>
    <xf numFmtId="0" fontId="1" fillId="0" borderId="53" xfId="200" applyFont="1" applyBorder="1" applyAlignment="1">
      <alignment horizontal="left"/>
    </xf>
    <xf numFmtId="0" fontId="80" fillId="12" borderId="26" xfId="200" applyFont="1" applyFill="1" applyBorder="1" applyAlignment="1">
      <alignment horizontal="center"/>
    </xf>
    <xf numFmtId="0" fontId="80" fillId="12" borderId="27" xfId="200" applyFont="1" applyFill="1" applyBorder="1" applyAlignment="1">
      <alignment horizontal="center"/>
    </xf>
    <xf numFmtId="0" fontId="45" fillId="0" borderId="49" xfId="200" applyFont="1" applyBorder="1" applyAlignment="1">
      <alignment horizontal="left"/>
    </xf>
    <xf numFmtId="0" fontId="45" fillId="0" borderId="51" xfId="200" applyFont="1" applyBorder="1" applyAlignment="1">
      <alignment horizontal="left"/>
    </xf>
    <xf numFmtId="0" fontId="87" fillId="0" borderId="26" xfId="200" applyFont="1" applyBorder="1" applyAlignment="1">
      <alignment horizontal="right"/>
    </xf>
    <xf numFmtId="0" fontId="87" fillId="0" borderId="27" xfId="200" applyFont="1" applyBorder="1" applyAlignment="1">
      <alignment horizontal="right"/>
    </xf>
    <xf numFmtId="0" fontId="99" fillId="0" borderId="0" xfId="200" applyFont="1" applyAlignment="1">
      <alignment horizontal="left"/>
    </xf>
    <xf numFmtId="0" fontId="1" fillId="0" borderId="43" xfId="200" applyFont="1" applyBorder="1" applyAlignment="1">
      <alignment horizontal="left" vertical="top" wrapText="1"/>
    </xf>
    <xf numFmtId="8" fontId="38" fillId="0" borderId="43" xfId="50" applyNumberFormat="1" applyFont="1" applyBorder="1" applyAlignment="1">
      <alignment horizontal="left"/>
    </xf>
    <xf numFmtId="8" fontId="38" fillId="0" borderId="0" xfId="50" applyNumberFormat="1" applyFont="1" applyAlignment="1">
      <alignment horizontal="left"/>
    </xf>
    <xf numFmtId="0" fontId="22" fillId="4" borderId="10" xfId="679" applyFont="1" applyFill="1" applyBorder="1" applyAlignment="1">
      <alignment horizontal="left" vertical="center"/>
    </xf>
    <xf numFmtId="0" fontId="22" fillId="4" borderId="11" xfId="679" applyFont="1" applyFill="1" applyBorder="1" applyAlignment="1">
      <alignment horizontal="left" vertical="center"/>
    </xf>
    <xf numFmtId="0" fontId="22" fillId="4" borderId="1" xfId="681" applyFont="1" applyFill="1" applyBorder="1" applyAlignment="1">
      <alignment horizontal="left" vertical="center"/>
    </xf>
    <xf numFmtId="0" fontId="22" fillId="4" borderId="2" xfId="681" applyFont="1" applyFill="1" applyBorder="1" applyAlignment="1">
      <alignment horizontal="left" vertical="center"/>
    </xf>
    <xf numFmtId="0" fontId="22" fillId="4" borderId="10" xfId="681" applyFont="1" applyFill="1" applyBorder="1" applyAlignment="1">
      <alignment horizontal="center"/>
    </xf>
    <xf numFmtId="0" fontId="22" fillId="4" borderId="11" xfId="681" applyFont="1" applyFill="1" applyBorder="1" applyAlignment="1">
      <alignment horizontal="center"/>
    </xf>
    <xf numFmtId="0" fontId="22" fillId="4" borderId="12" xfId="681" applyFont="1" applyFill="1" applyBorder="1" applyAlignment="1">
      <alignment horizontal="center"/>
    </xf>
    <xf numFmtId="0" fontId="22" fillId="4" borderId="10" xfId="681" applyFont="1" applyFill="1" applyBorder="1" applyAlignment="1">
      <alignment horizontal="left" vertical="center"/>
    </xf>
    <xf numFmtId="0" fontId="22" fillId="4" borderId="11" xfId="681" applyFont="1" applyFill="1" applyBorder="1" applyAlignment="1">
      <alignment horizontal="left" vertical="center"/>
    </xf>
    <xf numFmtId="0" fontId="22" fillId="4" borderId="8" xfId="681" applyFont="1" applyFill="1" applyBorder="1" applyAlignment="1">
      <alignment horizontal="left" vertical="center"/>
    </xf>
    <xf numFmtId="0" fontId="22" fillId="4" borderId="0" xfId="681" applyFont="1" applyFill="1" applyAlignment="1">
      <alignment horizontal="left" vertical="center"/>
    </xf>
    <xf numFmtId="0" fontId="22" fillId="2" borderId="4" xfId="681" applyFont="1" applyFill="1" applyBorder="1" applyAlignment="1">
      <alignment horizontal="center"/>
    </xf>
  </cellXfs>
  <cellStyles count="685">
    <cellStyle name="_x000d__x000a_JournalTemplate=C:\COMFO\CTALK\JOURSTD.TPL_x000d__x000a_LbStateAddress=3 3 0 251 1 89 2 311_x000d__x000a_LbStateJou" xfId="80" xr:uid="{5D12CF43-BF51-485A-BD60-9A7FD3AEA32C}"/>
    <cellStyle name="_x000d__x000a_JournalTemplate=C:\COMFO\CTALK\JOURSTD.TPL_x000d__x000a_LbStateAddress=3 3 0 251 1 89 2 311_x000d__x000a_LbStateJou 2" xfId="84" xr:uid="{B9B834F9-A282-4C4D-A5E2-BB68B7460E8B}"/>
    <cellStyle name="_x000d__x000a_JournalTemplate=C:\COMFO\CTALK\JOURSTD.TPL_x000d__x000a_LbStateAddress=3 3 0 251 1 89 2 311_x000d__x000a_LbStateJou 3" xfId="82" xr:uid="{E6AFC23B-E89C-4400-A387-14BAEDD8D6D7}"/>
    <cellStyle name="_x000d__x000a_JournalTemplate=C:\COMFO\CTALK\JOURSTD.TPL_x000d__x000a_LbStateAddress=3 3 0 251 1 89 2 311_x000d__x000a_LbStateJou_CCHS &amp; NAL parameters" xfId="86" xr:uid="{AF6F76D5-DC4E-4728-B760-99D42D3EF276}"/>
    <cellStyle name="20% - Accent1 2" xfId="426" xr:uid="{04FC026A-FAAE-45AB-866D-CC9AAE139DA4}"/>
    <cellStyle name="20% - Accent2 2" xfId="427" xr:uid="{182BD3BF-7AE3-4239-9FEC-5DD0A006C53C}"/>
    <cellStyle name="20% - Accent3 2" xfId="428" xr:uid="{56C32C83-2000-4839-801B-D7C18734DCB9}"/>
    <cellStyle name="20% - Accent4 2" xfId="429" xr:uid="{13D67692-0B27-4496-B361-F98BBE068E37}"/>
    <cellStyle name="20% - Accent5 2" xfId="430" xr:uid="{6E55CE76-4A1E-4ADB-9F3D-4EB6E8D84FCB}"/>
    <cellStyle name="20% - Accent6 2" xfId="431" xr:uid="{C526FCB9-807C-4B6A-ADE1-EF60C5DA5C59}"/>
    <cellStyle name="40% - Accent1 2" xfId="432" xr:uid="{F5E58666-77A0-4AA8-A1D2-2987A179E80D}"/>
    <cellStyle name="40% - Accent2 2" xfId="433" xr:uid="{A6BD10CA-B03A-4078-8195-4B29455C23AE}"/>
    <cellStyle name="40% - Accent3 2" xfId="434" xr:uid="{5C41F7D1-AA7D-45C4-B366-0BE3ED0B8650}"/>
    <cellStyle name="40% - Accent4 2" xfId="435" xr:uid="{192BE26E-728F-4769-AF45-7D1F1CA0DC9F}"/>
    <cellStyle name="40% - Accent5 2" xfId="436" xr:uid="{5C5E8128-3355-45B4-BFAC-C40E0DC58152}"/>
    <cellStyle name="40% - Accent6 2" xfId="437" xr:uid="{FEE91391-C543-4239-816E-EDB873B5FFD1}"/>
    <cellStyle name="60% - Accent1 2" xfId="438" xr:uid="{A301E87D-768E-479F-B6E8-CFB2A7E49F21}"/>
    <cellStyle name="60% - Accent2 2" xfId="439" xr:uid="{8451DD59-1A7B-4977-8034-46AB3571AF15}"/>
    <cellStyle name="60% - Accent3 2" xfId="440" xr:uid="{1BEF5E7F-5582-424F-A40A-1C2A126E5669}"/>
    <cellStyle name="60% - Accent4 2" xfId="441" xr:uid="{CF771E05-B2A4-40EA-B66E-03F69DE07932}"/>
    <cellStyle name="60% - Accent5 2" xfId="442" xr:uid="{5A1EFAE0-EDE5-458C-B582-020ADDF240F8}"/>
    <cellStyle name="60% - Accent6 2" xfId="443" xr:uid="{08AE4E09-358A-4C62-A12A-97F112613D69}"/>
    <cellStyle name="Accent1 2" xfId="444" xr:uid="{90E2D84C-F824-48A9-9EA9-8DD4E041ED06}"/>
    <cellStyle name="Accent2 2" xfId="445" xr:uid="{A5F9A869-360E-4DD0-A978-E026A5D440E9}"/>
    <cellStyle name="Accent3 2" xfId="446" xr:uid="{31A34597-5881-41F4-9673-8C27FE7DF56B}"/>
    <cellStyle name="Accent4 2" xfId="447" xr:uid="{62187410-1807-4522-B43B-DC3B714D8845}"/>
    <cellStyle name="Accent5 2" xfId="448" xr:uid="{3404C13B-BF0B-4E13-B730-3885718009B7}"/>
    <cellStyle name="Accent6 2" xfId="449" xr:uid="{AB238FE5-4303-468F-90BF-0AFBA1B7E0D5}"/>
    <cellStyle name="Berekening 2" xfId="406" xr:uid="{10511C06-C9F0-4505-A68A-01C045B9E942}"/>
    <cellStyle name="Controlecel 2" xfId="407" xr:uid="{D9606E6E-DC9A-44C3-A3C9-485FD01D7A24}"/>
    <cellStyle name="Currency 2" xfId="402" xr:uid="{FF18F0F2-2F3C-41E6-96E2-5AF2EB4261BE}"/>
    <cellStyle name="Euro" xfId="8" xr:uid="{E661D877-E98E-0541-AA61-48446B567B04}"/>
    <cellStyle name="Euro 2" xfId="95" xr:uid="{F2594A9D-79C2-41C5-BFC2-7E95DCF9BB3E}"/>
    <cellStyle name="Euro 2 2" xfId="98" xr:uid="{00E0D9EC-74B6-4F5A-8C09-192E23E8A395}"/>
    <cellStyle name="Gekoppelde cel 2" xfId="408" xr:uid="{398704A1-205B-47B4-BDFA-0A8E69D40245}"/>
    <cellStyle name="Goed 2" xfId="409" xr:uid="{3B7AB1F7-A313-4FAE-B023-18D5501A3F5C}"/>
    <cellStyle name="Hyperlink 10" xfId="305" hidden="1" xr:uid="{A98CA1F7-2F9B-47CE-82B9-692EBBC469D5}"/>
    <cellStyle name="Hyperlink 10" xfId="386" hidden="1" xr:uid="{35D5714D-2460-419B-B5AB-BBAC672732BD}"/>
    <cellStyle name="Hyperlink 10" xfId="211" hidden="1" xr:uid="{CED3C89D-C08D-40EB-97AC-924EFCC74E66}"/>
    <cellStyle name="Hyperlink 10" xfId="608" hidden="1" xr:uid="{40D567CF-4F05-4242-9C89-1B2F5B69CEE6}"/>
    <cellStyle name="Hyperlink 10" xfId="152" hidden="1" xr:uid="{1C41C217-3460-44B7-B593-7475340B1DCC}"/>
    <cellStyle name="Hyperlink 10" xfId="241" hidden="1" xr:uid="{B029A9B2-2871-41F3-A16E-FA2AB0BCAAE3}"/>
    <cellStyle name="Hyperlink 10" xfId="589" hidden="1" xr:uid="{A071D156-5FBC-4E75-A04B-08FFAEBBD316}"/>
    <cellStyle name="Hyperlink 10" xfId="508" hidden="1" xr:uid="{FE2B0533-A449-4E14-AFBA-0517F54FDB8D}"/>
    <cellStyle name="Hyperlink 10" xfId="345" hidden="1" xr:uid="{5C33D4F7-4E89-4472-A29F-616025C0EE76}"/>
    <cellStyle name="Hyperlink 10" xfId="245" hidden="1" xr:uid="{F0D8FD4F-0F3E-4041-BE5B-1805B9822527}"/>
    <cellStyle name="Hyperlink 10" xfId="570" hidden="1" xr:uid="{02E1FA1C-14ED-431C-83B0-66087A0A6D0C}"/>
    <cellStyle name="Hyperlink 10" xfId="479" hidden="1" xr:uid="{41DB1302-F6FF-45B3-91EB-D21403AE4B7A}"/>
    <cellStyle name="Hyperlink 10" xfId="551" hidden="1" xr:uid="{95889E7E-1264-4018-BB83-6C25CCB75BFD}"/>
    <cellStyle name="Hyperlink 10" xfId="285" hidden="1" xr:uid="{774AD92A-8E7C-4647-8AF4-C45B6A3462A9}"/>
    <cellStyle name="Hyperlink 10" xfId="265" hidden="1" xr:uid="{F995CDED-0EC8-4A4A-A423-56DDDB70670C}"/>
    <cellStyle name="Hyperlink 10" xfId="122" hidden="1" xr:uid="{83C02C4D-77EC-41E3-9226-26166C6CA124}"/>
    <cellStyle name="Hyperlink 10" xfId="456" hidden="1" xr:uid="{44721BF6-8EB8-4AED-9FCE-77DA7F5570D5}"/>
    <cellStyle name="Hyperlink 10" xfId="532" hidden="1" xr:uid="{DB1F6349-D805-438A-94C7-4DC0812E3639}"/>
    <cellStyle name="Hyperlink 10" xfId="366" hidden="1" xr:uid="{70FBAF74-BA02-4039-8F4E-19CA333D58B7}"/>
    <cellStyle name="Hyperlink 10" xfId="325" hidden="1" xr:uid="{AA9898E8-B05E-45A1-9112-D85C31C4EE3C}"/>
    <cellStyle name="Hyperlink 10" xfId="512" hidden="1" xr:uid="{DDB1EE60-B8AF-43CC-9C60-E962B79802F4}"/>
    <cellStyle name="Hyperlink 10" xfId="156" hidden="1" xr:uid="{8223D81C-A328-4B3B-84C4-5B9FF6A9BECB}"/>
    <cellStyle name="Hyperlink 10" xfId="627" hidden="1" xr:uid="{112F0A77-A609-41E1-8EED-9D679E2FA281}"/>
    <cellStyle name="Hyperlink 10" xfId="646" hidden="1" xr:uid="{014ADB4C-BA49-4D9C-86E4-856F3E27972B}"/>
    <cellStyle name="Hyperlink 11" xfId="154" hidden="1" xr:uid="{7C01777B-831D-465C-B86C-5C1C4334B768}"/>
    <cellStyle name="Hyperlink 11" xfId="239" hidden="1" xr:uid="{B119C225-29F0-44AA-8E50-F75EC3754BAE}"/>
    <cellStyle name="Hyperlink 11" xfId="264" hidden="1" xr:uid="{F7FB2A6F-EFDF-4B14-B5F1-434EC1DCA9ED}"/>
    <cellStyle name="Hyperlink 11" xfId="590" hidden="1" xr:uid="{18FB133B-4305-429F-BC13-D628E23E0103}"/>
    <cellStyle name="Hyperlink 11" xfId="150" hidden="1" xr:uid="{2ECFFB70-D4C1-4BE4-867D-904561751D87}"/>
    <cellStyle name="Hyperlink 11" xfId="213" hidden="1" xr:uid="{B6C51581-1C5F-4EC3-B239-B4C584562F68}"/>
    <cellStyle name="Hyperlink 11" xfId="243" hidden="1" xr:uid="{6341A5EF-299F-4DA2-8871-93EBA320DFEA}"/>
    <cellStyle name="Hyperlink 11" xfId="124" hidden="1" xr:uid="{846EF862-E9F9-4C69-9086-15EAA1289DC3}"/>
    <cellStyle name="Hyperlink 11" xfId="304" hidden="1" xr:uid="{AF0A4785-A5C7-4D8A-A4EC-F3E4493DDFB5}"/>
    <cellStyle name="Hyperlink 11" xfId="326" hidden="1" xr:uid="{8DA9FBB8-0179-4234-AF1A-75DF2D0FD427}"/>
    <cellStyle name="Hyperlink 11" xfId="344" hidden="1" xr:uid="{A6663C08-24A3-412E-AE2D-AF7ED13E8549}"/>
    <cellStyle name="Hyperlink 11" xfId="286" hidden="1" xr:uid="{BA3122EC-F9EE-4572-8798-3159956512CB}"/>
    <cellStyle name="Hyperlink 11" xfId="569" hidden="1" xr:uid="{E2DE2AFF-DDD7-4129-8A17-06948111712E}"/>
    <cellStyle name="Hyperlink 11" xfId="481" hidden="1" xr:uid="{9F1818F6-371D-4F94-9F93-DCA3224A8604}"/>
    <cellStyle name="Hyperlink 11" xfId="455" hidden="1" xr:uid="{33F04589-6722-462A-9DED-D955CA97DAE2}"/>
    <cellStyle name="Hyperlink 11" xfId="531" hidden="1" xr:uid="{29843B34-4405-461F-9A33-E4F9CBCF431F}"/>
    <cellStyle name="Hyperlink 11" xfId="645" hidden="1" xr:uid="{3231FD1B-64FB-4095-A0A3-D1A16E7CCA55}"/>
    <cellStyle name="Hyperlink 11" xfId="628" hidden="1" xr:uid="{2E177537-AE0C-4F5F-B504-1CA58CC891C8}"/>
    <cellStyle name="Hyperlink 11" xfId="367" hidden="1" xr:uid="{8077B056-4746-4840-8360-458F526D98EE}"/>
    <cellStyle name="Hyperlink 11" xfId="385" hidden="1" xr:uid="{826DEAD8-9BF3-4320-9C45-1BC728CB4A15}"/>
    <cellStyle name="Hyperlink 11" xfId="552" hidden="1" xr:uid="{63FA7E78-62A2-4CCE-9A84-4C68F1989DE2}"/>
    <cellStyle name="Hyperlink 11" xfId="506" hidden="1" xr:uid="{FCEDAE45-C1CA-4FC5-A1DB-C40E21640CF7}"/>
    <cellStyle name="Hyperlink 11" xfId="510" hidden="1" xr:uid="{C091DB30-38CD-4FEB-86CE-EA0A9B0E86AC}"/>
    <cellStyle name="Hyperlink 11" xfId="607" hidden="1" xr:uid="{6877B6CB-7110-4601-B50D-3C33F0C559D7}"/>
    <cellStyle name="Hyperlink 12" xfId="454" hidden="1" xr:uid="{97FBD0EA-D237-4173-B5B7-7EED7C587DD0}"/>
    <cellStyle name="Hyperlink 12" xfId="263" hidden="1" xr:uid="{DCB0ED02-5CB4-4CB7-A4DA-DD1C9DACE57C}"/>
    <cellStyle name="Hyperlink 12" xfId="151" hidden="1" xr:uid="{C3C84E0E-7BF4-4CA2-8322-9892575AF382}"/>
    <cellStyle name="Hyperlink 12" xfId="368" hidden="1" xr:uid="{B2C8E78B-44B3-4951-83E6-E89252B93F72}"/>
    <cellStyle name="Hyperlink 12" xfId="240" hidden="1" xr:uid="{77366E78-A481-4988-A735-5A9225BFB2B7}"/>
    <cellStyle name="Hyperlink 12" xfId="148" hidden="1" xr:uid="{CD372FA3-9AA4-43AD-BDE6-9B36E4F5CF6B}"/>
    <cellStyle name="Hyperlink 12" xfId="214" hidden="1" xr:uid="{A3AB9D70-2C5E-41C1-9B7B-5B674367D787}"/>
    <cellStyle name="Hyperlink 12" xfId="237" hidden="1" xr:uid="{31E54DB9-2803-4FC1-BF01-4B2BFDE05E4C}"/>
    <cellStyle name="Hyperlink 12" xfId="553" hidden="1" xr:uid="{B033116F-D015-4EC8-9237-E24D6766FA38}"/>
    <cellStyle name="Hyperlink 12" xfId="125" hidden="1" xr:uid="{6FCEC504-4965-4046-8788-0758DB0F9FBB}"/>
    <cellStyle name="Hyperlink 12" xfId="644" hidden="1" xr:uid="{06BAF5CE-51AC-4D33-8313-FB3532D704A8}"/>
    <cellStyle name="Hyperlink 12" xfId="287" hidden="1" xr:uid="{E60223BD-192D-4788-AFEA-06EE9D868794}"/>
    <cellStyle name="Hyperlink 12" xfId="591" hidden="1" xr:uid="{4357AB0F-EBEB-4634-AE00-057A6563D344}"/>
    <cellStyle name="Hyperlink 12" xfId="482" hidden="1" xr:uid="{AB5A1A9E-2EFD-4C0C-9557-F98EE40202AD}"/>
    <cellStyle name="Hyperlink 12" xfId="507" hidden="1" xr:uid="{46DE8F2F-A287-447B-AEE5-1521C8093D69}"/>
    <cellStyle name="Hyperlink 12" xfId="327" hidden="1" xr:uid="{0E510D27-D08E-406E-9D5E-9D32512D3B67}"/>
    <cellStyle name="Hyperlink 12" xfId="303" hidden="1" xr:uid="{B1A90A63-912C-4545-B672-3D4A1603C291}"/>
    <cellStyle name="Hyperlink 12" xfId="504" hidden="1" xr:uid="{74E4AC23-9622-4D13-83D4-BFC3AC31296E}"/>
    <cellStyle name="Hyperlink 12" xfId="629" hidden="1" xr:uid="{CB079DC3-9B57-44CD-9FBB-EB556E9D4F5E}"/>
    <cellStyle name="Hyperlink 12" xfId="530" hidden="1" xr:uid="{9E985A95-B749-41FA-81D0-B961FB8F5322}"/>
    <cellStyle name="Hyperlink 12" xfId="343" hidden="1" xr:uid="{667B01D8-7A66-42CF-BC4E-EC1C605A4746}"/>
    <cellStyle name="Hyperlink 12" xfId="606" hidden="1" xr:uid="{6A7FB631-8135-4FA7-94B3-D8AEC7C674BC}"/>
    <cellStyle name="Hyperlink 12" xfId="384" hidden="1" xr:uid="{D5351A24-EDEF-4698-BC42-DBB06BE8C495}"/>
    <cellStyle name="Hyperlink 12" xfId="568" hidden="1" xr:uid="{FC421D0A-899B-4C7E-9C1E-21734DFE8EFD}"/>
    <cellStyle name="Hyperlink 13" xfId="149" hidden="1" xr:uid="{DF6688D1-0F61-496B-9566-33B3AC32C8DC}"/>
    <cellStyle name="Hyperlink 13" xfId="484" hidden="1" xr:uid="{E5D6CD7C-8D74-4B39-83E9-3B675E07D83B}"/>
    <cellStyle name="Hyperlink 13" xfId="127" hidden="1" xr:uid="{F85D0FA6-C784-4C8E-9359-EDE1D6B069A9}"/>
    <cellStyle name="Hyperlink 13" xfId="328" hidden="1" xr:uid="{40EB5AEC-6423-44DA-8244-8E4FB57D76AD}"/>
    <cellStyle name="Hyperlink 13" xfId="503" hidden="1" xr:uid="{7DC4661F-CE25-41A1-B739-5ADAC87B4162}"/>
    <cellStyle name="Hyperlink 13" xfId="238" hidden="1" xr:uid="{5B1F64A0-6F1E-463A-85F2-55BC877DEFB8}"/>
    <cellStyle name="Hyperlink 13" xfId="630" hidden="1" xr:uid="{7A96BDD6-BD20-498F-971B-510FB3D448E6}"/>
    <cellStyle name="Hyperlink 13" xfId="605" hidden="1" xr:uid="{2FDFDE1E-D5F0-4666-B232-D2F578D3A913}"/>
    <cellStyle name="Hyperlink 13" xfId="369" hidden="1" xr:uid="{7631E96E-3FCB-41FC-8C47-61E5E609014F}"/>
    <cellStyle name="Hyperlink 13" xfId="383" hidden="1" xr:uid="{7CE8AC60-4DA1-4738-9C41-C61EDC96C789}"/>
    <cellStyle name="Hyperlink 13" xfId="216" hidden="1" xr:uid="{CDD9FAC5-6E0D-4B4C-B72F-7D1667DC3033}"/>
    <cellStyle name="Hyperlink 13" xfId="505" hidden="1" xr:uid="{943D66E7-CEB6-461F-AC55-20044DE99362}"/>
    <cellStyle name="Hyperlink 13" xfId="529" hidden="1" xr:uid="{2AAC9FAE-37C8-4433-B4BA-4D9A5069038B}"/>
    <cellStyle name="Hyperlink 13" xfId="554" hidden="1" xr:uid="{55AD3447-C9E9-411C-A31D-FE8B292A2AFD}"/>
    <cellStyle name="Hyperlink 13" xfId="236" hidden="1" xr:uid="{DC892D14-DDF2-4388-96D8-ED5A5A664247}"/>
    <cellStyle name="Hyperlink 13" xfId="643" hidden="1" xr:uid="{6DA32F61-0249-4AD1-9634-CABCCA84D01D}"/>
    <cellStyle name="Hyperlink 13" xfId="288" hidden="1" xr:uid="{EA1757B7-DF8E-45A7-AC81-C1B091F70C23}"/>
    <cellStyle name="Hyperlink 13" xfId="302" hidden="1" xr:uid="{BE26CA07-4BC4-40DB-96AB-5584CDEFF266}"/>
    <cellStyle name="Hyperlink 13" xfId="592" hidden="1" xr:uid="{EA6C0537-BE0C-4403-9062-836642CA4F7E}"/>
    <cellStyle name="Hyperlink 13" xfId="342" hidden="1" xr:uid="{A93E55A9-3643-4C12-B1E3-4944B2FC5692}"/>
    <cellStyle name="Hyperlink 13" xfId="567" hidden="1" xr:uid="{CB9EB612-C88E-40F6-9107-A4CA40C2D06E}"/>
    <cellStyle name="Hyperlink 13" xfId="262" hidden="1" xr:uid="{C669DF1E-FAE5-4070-AABA-B1E9530F4893}"/>
    <cellStyle name="Hyperlink 13" xfId="147" hidden="1" xr:uid="{5F55066F-92F0-4E30-AFAE-83CAE15A289A}"/>
    <cellStyle name="Hyperlink 13" xfId="453" hidden="1" xr:uid="{F59EBF5B-7E7E-44EA-A87A-5A14DF12E8E0}"/>
    <cellStyle name="Hyperlink 14" xfId="502" hidden="1" xr:uid="{1129E9B8-1C84-41D7-83DF-1D4C2837D1FF}"/>
    <cellStyle name="Hyperlink 14" xfId="370" hidden="1" xr:uid="{58267E8A-6962-4D7D-AA8F-7AF88D4593AB}"/>
    <cellStyle name="Hyperlink 14" xfId="501" hidden="1" xr:uid="{17C06A73-11E3-4C5D-BC15-DF8598865763}"/>
    <cellStyle name="Hyperlink 14" xfId="485" hidden="1" xr:uid="{C73434C0-1DAF-4BEA-B4C2-6D08143DF3C0}"/>
    <cellStyle name="Hyperlink 14" xfId="341" hidden="1" xr:uid="{457648CE-769F-4688-BF29-D1639B780F4E}"/>
    <cellStyle name="Hyperlink 14" xfId="217" hidden="1" xr:uid="{6AA3B468-1641-4664-B365-C8253F539CDB}"/>
    <cellStyle name="Hyperlink 14" xfId="604" hidden="1" xr:uid="{254AA1DF-31C9-40B9-804F-5968EB479199}"/>
    <cellStyle name="Hyperlink 14" xfId="146" hidden="1" xr:uid="{A0ADACC4-4B64-42CA-A759-80389A5BB94A}"/>
    <cellStyle name="Hyperlink 14" xfId="289" hidden="1" xr:uid="{EDD31964-074E-4C51-A256-D9FC7860C9CD}"/>
    <cellStyle name="Hyperlink 14" xfId="593" hidden="1" xr:uid="{2FAED336-EED3-4781-867A-EF09F4B802B0}"/>
    <cellStyle name="Hyperlink 14" xfId="301" hidden="1" xr:uid="{9F06F7F8-B1CC-42B3-BFBD-9FC93856D1D0}"/>
    <cellStyle name="Hyperlink 14" xfId="329" hidden="1" xr:uid="{C0F99AF7-E64F-4928-9155-AAC71F9D9417}"/>
    <cellStyle name="Hyperlink 14" xfId="235" hidden="1" xr:uid="{FD1ED8FC-0E35-4B0E-A7D3-792EC6311439}"/>
    <cellStyle name="Hyperlink 14" xfId="145" hidden="1" xr:uid="{ECB7E7A6-BCCC-43E8-B0F6-01A35C639660}"/>
    <cellStyle name="Hyperlink 14" xfId="566" hidden="1" xr:uid="{619D44F7-733C-4FAB-884D-DF6668B5905F}"/>
    <cellStyle name="Hyperlink 14" xfId="382" hidden="1" xr:uid="{0E405411-4536-4532-BDA6-54C4C10D7B55}"/>
    <cellStyle name="Hyperlink 14" xfId="234" hidden="1" xr:uid="{FCD3EDC2-5BC2-45B3-AD2C-BA05605DC9C8}"/>
    <cellStyle name="Hyperlink 14" xfId="631" hidden="1" xr:uid="{579E9096-484B-476B-9F15-51403E371337}"/>
    <cellStyle name="Hyperlink 14" xfId="178" hidden="1" xr:uid="{305E6FBB-683E-40CF-BA96-B9A20928AB35}"/>
    <cellStyle name="Hyperlink 14" xfId="128" hidden="1" xr:uid="{D7BB8561-5F74-4BAD-8711-C466A4AD8E07}"/>
    <cellStyle name="Hyperlink 14" xfId="470" hidden="1" xr:uid="{EF4FEEA0-D98E-485A-97D2-2746F6CCC51C}"/>
    <cellStyle name="Hyperlink 14" xfId="555" hidden="1" xr:uid="{20B68AB4-2802-4AF9-A33D-2E20D4762A41}"/>
    <cellStyle name="Hyperlink 14" xfId="452" hidden="1" xr:uid="{10D5C658-E78E-4A24-81AF-1D36DD71C328}"/>
    <cellStyle name="Hyperlink 14" xfId="642" hidden="1" xr:uid="{357DEFC8-7861-4736-AE64-41D7743B06AA}"/>
    <cellStyle name="Hyperlink 15" xfId="164" hidden="1" xr:uid="{301B81B0-4000-4666-9882-E123E54BD1B5}"/>
    <cellStyle name="Hyperlink 15" xfId="270" hidden="1" xr:uid="{A00E3DA2-A8A6-40B0-BB4A-D850A7E3CC35}"/>
    <cellStyle name="Hyperlink 15" xfId="130" hidden="1" xr:uid="{77A6422D-2304-4CC0-AD36-7846DD138E16}"/>
    <cellStyle name="Hyperlink 15" xfId="253" hidden="1" xr:uid="{7E99E275-7377-4D7C-B77F-5ED4E1BDBCEF}"/>
    <cellStyle name="Hyperlink 15" xfId="219" hidden="1" xr:uid="{BE67B276-738E-45D8-9852-AF681B41040C}"/>
    <cellStyle name="Hyperlink 15" xfId="613" hidden="1" xr:uid="{1D8E2795-E866-4AF8-ACA5-9F5B9FD39788}"/>
    <cellStyle name="Hyperlink 15" xfId="310" hidden="1" xr:uid="{4229B5FC-680B-43FC-AA92-127379129A7F}"/>
    <cellStyle name="Hyperlink 15" xfId="290" hidden="1" xr:uid="{CC630891-ABB6-4B4C-92CC-18C324EB9977}"/>
    <cellStyle name="Hyperlink 15" xfId="391" hidden="1" xr:uid="{70D04614-C566-49E9-96D1-BC557F524664}"/>
    <cellStyle name="Hyperlink 15" xfId="371" hidden="1" xr:uid="{919C4E24-6F27-40A0-83E1-F86AFE01BBB1}"/>
    <cellStyle name="Hyperlink 15" xfId="350" hidden="1" xr:uid="{8630637E-8E43-4F94-A874-E836BF513D9B}"/>
    <cellStyle name="Hyperlink 15" xfId="230" hidden="1" xr:uid="{1DA94A93-D234-4A5B-9114-C2C60BB652AF}"/>
    <cellStyle name="Hyperlink 15" xfId="461" hidden="1" xr:uid="{4CF34500-6537-41F3-9D7B-5A053FA4D5B3}"/>
    <cellStyle name="Hyperlink 15" xfId="141" hidden="1" xr:uid="{BBAD6622-41BE-429C-95EF-D849EF59F021}"/>
    <cellStyle name="Hyperlink 15" xfId="520" hidden="1" xr:uid="{BE5BAAF6-82CE-4A91-83A2-8DD48F65C720}"/>
    <cellStyle name="Hyperlink 15" xfId="498" hidden="1" xr:uid="{5E829463-71D0-4E70-B78A-F7F0D8137340}"/>
    <cellStyle name="Hyperlink 15" xfId="487" hidden="1" xr:uid="{A9029185-1E71-4982-87C7-3CDA7DB41B4E}"/>
    <cellStyle name="Hyperlink 15" xfId="537" hidden="1" xr:uid="{7E4BB626-80D0-4523-9C25-90C647789C74}"/>
    <cellStyle name="Hyperlink 15" xfId="575" hidden="1" xr:uid="{8D36B55E-F704-46E6-8978-E420AF1A8A7C}"/>
    <cellStyle name="Hyperlink 15" xfId="556" hidden="1" xr:uid="{18CFF3DB-EED7-4D5F-B351-ABBC09F98874}"/>
    <cellStyle name="Hyperlink 15" xfId="330" hidden="1" xr:uid="{26564754-927F-456F-B512-3CDA11A651F4}"/>
    <cellStyle name="Hyperlink 15" xfId="594" hidden="1" xr:uid="{9A95A4E8-8751-4D3F-A6EF-F9AAC43860C4}"/>
    <cellStyle name="Hyperlink 15" xfId="651" hidden="1" xr:uid="{9847AD6A-6C06-474F-A988-E876DA237A2D}"/>
    <cellStyle name="Hyperlink 15" xfId="632" hidden="1" xr:uid="{8A52D248-B9E3-446A-A4B1-E96569D7DF91}"/>
    <cellStyle name="Hyperlink 16" xfId="311" hidden="1" xr:uid="{9A8CA86B-B5B5-42BE-A524-4ED23D11D40A}"/>
    <cellStyle name="Hyperlink 16" xfId="351" hidden="1" xr:uid="{4E86D34A-F084-495B-944F-C4014616F371}"/>
    <cellStyle name="Hyperlink 16" xfId="227" hidden="1" xr:uid="{D63A1C2A-2EB5-4637-9682-9C2B2938530E}"/>
    <cellStyle name="Hyperlink 16" xfId="291" hidden="1" xr:uid="{126D3B68-BB17-4873-8AA6-7CCE586F6C97}"/>
    <cellStyle name="Hyperlink 16" xfId="495" hidden="1" xr:uid="{D9978BB8-1775-47C3-84A0-2CC6EFEB890E}"/>
    <cellStyle name="Hyperlink 16" xfId="633" hidden="1" xr:uid="{48249256-BDA9-40B0-A497-1B217FDF8136}"/>
    <cellStyle name="Hyperlink 16" xfId="254" hidden="1" xr:uid="{F7E061C3-1610-4C2A-A8C7-DB54AD54E2C8}"/>
    <cellStyle name="Hyperlink 16" xfId="521" hidden="1" xr:uid="{30E6D93C-972B-4540-AF50-A7B6629BB67B}"/>
    <cellStyle name="Hyperlink 16" xfId="488" hidden="1" xr:uid="{F564CCA6-0733-44E3-93A9-6651EA7FDC05}"/>
    <cellStyle name="Hyperlink 16" xfId="576" hidden="1" xr:uid="{B6AC9DA1-8EEF-4810-8523-98BBE88A020F}"/>
    <cellStyle name="Hyperlink 16" xfId="557" hidden="1" xr:uid="{14AC03F0-32E2-4E14-80F7-F88C5BF30835}"/>
    <cellStyle name="Hyperlink 16" xfId="165" hidden="1" xr:uid="{A430144A-207F-419A-9ABD-7446F6A14837}"/>
    <cellStyle name="Hyperlink 16" xfId="131" hidden="1" xr:uid="{AE41F4E9-ED04-4234-BE70-01787D18C520}"/>
    <cellStyle name="Hyperlink 16" xfId="271" hidden="1" xr:uid="{CE5B7EC1-ACBA-4F04-8888-74A4DF8CF08E}"/>
    <cellStyle name="Hyperlink 16" xfId="614" hidden="1" xr:uid="{A79E3535-E8A2-415A-B143-F9D204DDA03C}"/>
    <cellStyle name="Hyperlink 16" xfId="652" hidden="1" xr:uid="{703E1461-E467-4441-B209-EBDEF4BDF6FB}"/>
    <cellStyle name="Hyperlink 16" xfId="138" hidden="1" xr:uid="{91DFA06D-C936-462F-8918-B6A922A1980C}"/>
    <cellStyle name="Hyperlink 16" xfId="595" hidden="1" xr:uid="{54CC7ECB-B840-4443-88B7-546085D7CEDD}"/>
    <cellStyle name="Hyperlink 16" xfId="220" hidden="1" xr:uid="{760813AD-FC05-4CED-8D05-6C2625757051}"/>
    <cellStyle name="Hyperlink 16" xfId="331" hidden="1" xr:uid="{4EF2B240-00EC-480B-B2A5-F7D0AF008908}"/>
    <cellStyle name="Hyperlink 16" xfId="538" hidden="1" xr:uid="{8BBC57B7-54A1-4D81-97C4-EDDAF9AF548C}"/>
    <cellStyle name="Hyperlink 16" xfId="462" hidden="1" xr:uid="{D48548CF-AE11-4105-B972-995ED20081D4}"/>
    <cellStyle name="Hyperlink 16" xfId="372" hidden="1" xr:uid="{6C8AF4F2-E7C1-436A-B30B-B7125A4CD16F}"/>
    <cellStyle name="Hyperlink 16" xfId="392" hidden="1" xr:uid="{8ACE9D64-3F9C-4082-88A4-8F4F9939DDB1}"/>
    <cellStyle name="Hyperlink 17" xfId="133" hidden="1" xr:uid="{3CC583C3-421A-412F-9C27-8340E3559FD2}"/>
    <cellStyle name="Hyperlink 17" xfId="292" hidden="1" xr:uid="{C29EC184-9311-48F9-ACE2-882174454F6C}"/>
    <cellStyle name="Hyperlink 17" xfId="490" hidden="1" xr:uid="{DBBDBE6C-8B64-4D2F-9104-982047480C5D}"/>
    <cellStyle name="Hyperlink 17" xfId="255" hidden="1" xr:uid="{FE7A88E7-424E-4BFD-BF5F-9A80F2504251}"/>
    <cellStyle name="Hyperlink 17" xfId="373" hidden="1" xr:uid="{E7B932B6-B62F-4D02-9BFA-2A0B2739CDDC}"/>
    <cellStyle name="Hyperlink 17" xfId="272" hidden="1" xr:uid="{3C8E5739-FC31-41BF-8174-168E95027C0C}"/>
    <cellStyle name="Hyperlink 17" xfId="166" hidden="1" xr:uid="{E20D02D7-16AA-49DF-BDA4-B283BB7B3AF5}"/>
    <cellStyle name="Hyperlink 17" xfId="596" hidden="1" xr:uid="{540F4943-87F9-46C4-92D9-C19997A47ADC}"/>
    <cellStyle name="Hyperlink 17" xfId="224" hidden="1" xr:uid="{DCFF0D76-515F-4767-A602-2AF40E248D0D}"/>
    <cellStyle name="Hyperlink 17" xfId="312" hidden="1" xr:uid="{E8FB869D-36E3-4FF3-8B60-149E5C997D57}"/>
    <cellStyle name="Hyperlink 17" xfId="558" hidden="1" xr:uid="{2244F288-98ED-4E61-9D72-1ABC40FC9047}"/>
    <cellStyle name="Hyperlink 17" xfId="352" hidden="1" xr:uid="{74AF0CF5-3E65-4E31-8DF3-79BE11924903}"/>
    <cellStyle name="Hyperlink 17" xfId="393" hidden="1" xr:uid="{A443A4DC-6BEA-4AB1-B32C-700ED5B328F8}"/>
    <cellStyle name="Hyperlink 17" xfId="539" hidden="1" xr:uid="{3D05D38F-3EF5-4232-8AEC-7527610210BC}"/>
    <cellStyle name="Hyperlink 17" xfId="463" hidden="1" xr:uid="{1BAD1E95-4ADC-4347-A874-8ED55C9E24F4}"/>
    <cellStyle name="Hyperlink 17" xfId="222" hidden="1" xr:uid="{1588994E-07CC-4D50-8FE5-1A3F59D2E7B5}"/>
    <cellStyle name="Hyperlink 17" xfId="634" hidden="1" xr:uid="{6B5D3CD9-BFE4-4632-A0C6-2D14DBCD5C23}"/>
    <cellStyle name="Hyperlink 17" xfId="492" hidden="1" xr:uid="{2D899677-A974-4BF6-85EF-CB77E446B352}"/>
    <cellStyle name="Hyperlink 17" xfId="135" hidden="1" xr:uid="{D23D0D3E-0A7F-450B-AC11-1BC0F537EBC0}"/>
    <cellStyle name="Hyperlink 17" xfId="332" hidden="1" xr:uid="{BC57A277-9478-4D68-A4AB-1585CD6BF8B2}"/>
    <cellStyle name="Hyperlink 17" xfId="577" hidden="1" xr:uid="{4275FBD2-2F90-47C7-A9DE-52D9685478A2}"/>
    <cellStyle name="Hyperlink 17" xfId="522" hidden="1" xr:uid="{4379F8C7-8843-4AE6-999A-115A29B1F9B3}"/>
    <cellStyle name="Hyperlink 17" xfId="615" hidden="1" xr:uid="{3DC01582-CBC7-4C0F-8E53-3921B485BCE8}"/>
    <cellStyle name="Hyperlink 17" xfId="653" hidden="1" xr:uid="{35C1EC2D-7F26-4BCF-97D2-EB5C2D8F37A1}"/>
    <cellStyle name="Hyperlink 18" xfId="167" hidden="1" xr:uid="{8FBE7264-59B2-4FD0-828E-8DC6D5FC5EA2}"/>
    <cellStyle name="Hyperlink 18" xfId="394" hidden="1" xr:uid="{59383FF8-C146-4F69-B1C1-F2FA75254F35}"/>
    <cellStyle name="Hyperlink 18" xfId="464" hidden="1" xr:uid="{75837363-8ADB-4DE1-BE1E-ED26D7F9151F}"/>
    <cellStyle name="Hyperlink 18" xfId="353" hidden="1" xr:uid="{E7C0F425-D87B-40E1-BC86-88166E9C7DA1}"/>
    <cellStyle name="Hyperlink 18" xfId="313" hidden="1" xr:uid="{F1D189A4-A2B9-4E13-B882-8B2A8218B22F}"/>
    <cellStyle name="Hyperlink 18" xfId="273" hidden="1" xr:uid="{9A6DCA79-0E6A-4817-BD0B-433A7AA3E270}"/>
    <cellStyle name="Hyperlink 18" xfId="293" hidden="1" xr:uid="{6705C732-B9BF-4A5A-88AD-EC5A6073B4DE}"/>
    <cellStyle name="Hyperlink 18" xfId="523" hidden="1" xr:uid="{62CFC64A-1561-4ECA-8558-25CF9DC1F76C}"/>
    <cellStyle name="Hyperlink 18" xfId="489" hidden="1" xr:uid="{456273DE-A708-475D-B244-2BE5A9C3A4B8}"/>
    <cellStyle name="Hyperlink 18" xfId="221" hidden="1" xr:uid="{1837B017-70EA-4E1E-97BA-1BBB54E4EE03}"/>
    <cellStyle name="Hyperlink 18" xfId="616" hidden="1" xr:uid="{46AEED91-B57F-4A8D-9A11-1D094C42BDD3}"/>
    <cellStyle name="Hyperlink 18" xfId="256" hidden="1" xr:uid="{D93B1384-DDB8-4DB3-B920-12B79C04E40A}"/>
    <cellStyle name="Hyperlink 18" xfId="597" hidden="1" xr:uid="{5844103A-4717-4F5C-B5E7-E5645763D5D5}"/>
    <cellStyle name="Hyperlink 18" xfId="223" hidden="1" xr:uid="{B93B5112-09D2-45D8-AFE0-D5A2D5A4583E}"/>
    <cellStyle name="Hyperlink 18" xfId="578" hidden="1" xr:uid="{ED5324A3-18C8-4D66-BC5D-97F1CDCE2ECF}"/>
    <cellStyle name="Hyperlink 18" xfId="134" hidden="1" xr:uid="{0B365DA7-EADD-47DE-8D89-4C5D41ABDDC7}"/>
    <cellStyle name="Hyperlink 18" xfId="333" hidden="1" xr:uid="{683BDC9A-7A00-4906-BEC4-A2E4B6967DBA}"/>
    <cellStyle name="Hyperlink 18" xfId="540" hidden="1" xr:uid="{EBB07283-964C-4FD4-8B3B-800ED5F93E56}"/>
    <cellStyle name="Hyperlink 18" xfId="559" hidden="1" xr:uid="{DBFC3F86-7586-4880-B80B-56AD342EAEBF}"/>
    <cellStyle name="Hyperlink 18" xfId="491" hidden="1" xr:uid="{BE87A5FA-AEFD-4E2D-8AFC-C7BD5AA10306}"/>
    <cellStyle name="Hyperlink 18" xfId="132" hidden="1" xr:uid="{095A1363-449F-400A-BE4C-800F8011B710}"/>
    <cellStyle name="Hyperlink 18" xfId="374" hidden="1" xr:uid="{7CC4C67E-BEB0-4004-BA3B-FDF684F6A0C7}"/>
    <cellStyle name="Hyperlink 18" xfId="635" hidden="1" xr:uid="{982CA58D-9248-41D0-93C8-3D62644882DD}"/>
    <cellStyle name="Hyperlink 18" xfId="654" hidden="1" xr:uid="{1B1BCC24-E4F6-4144-9841-FA131337ED53}"/>
    <cellStyle name="Hyperlink 19" xfId="129" hidden="1" xr:uid="{0D4BDAEC-06C0-4A3C-9C90-4B70B7AC0B5B}"/>
    <cellStyle name="Hyperlink 19" xfId="560" hidden="1" xr:uid="{6DCA154F-BD9A-4DD1-9A04-18647EE65AE8}"/>
    <cellStyle name="Hyperlink 19" xfId="493" hidden="1" xr:uid="{945257AB-89F1-4485-95D9-D92EBF939CEF}"/>
    <cellStyle name="Hyperlink 19" xfId="168" hidden="1" xr:uid="{40B9CF82-FE57-4908-94F8-CBA679A3DAFA}"/>
    <cellStyle name="Hyperlink 19" xfId="294" hidden="1" xr:uid="{138813D3-AA3C-487A-872C-56945D9A3BBD}"/>
    <cellStyle name="Hyperlink 19" xfId="334" hidden="1" xr:uid="{C6F91F55-2C5A-475C-AFB5-569772BE6C69}"/>
    <cellStyle name="Hyperlink 19" xfId="257" hidden="1" xr:uid="{807BC80E-4498-46B9-8866-F54F48ADE6E6}"/>
    <cellStyle name="Hyperlink 19" xfId="218" hidden="1" xr:uid="{18D799D2-1C5B-426C-AA3C-30C9758B1278}"/>
    <cellStyle name="Hyperlink 19" xfId="274" hidden="1" xr:uid="{F9B242BC-0F18-4E85-A354-70DFACF5DFA4}"/>
    <cellStyle name="Hyperlink 19" xfId="375" hidden="1" xr:uid="{A0FEB673-019F-45D0-9EDC-6691AD226B9F}"/>
    <cellStyle name="Hyperlink 19" xfId="636" hidden="1" xr:uid="{459941CA-5722-484D-AED2-F96CC904999A}"/>
    <cellStyle name="Hyperlink 19" xfId="655" hidden="1" xr:uid="{50A31744-DB21-4273-9067-99E4849E36F6}"/>
    <cellStyle name="Hyperlink 19" xfId="465" hidden="1" xr:uid="{B14E5909-4239-4EB7-9E0A-2AA6FC29661C}"/>
    <cellStyle name="Hyperlink 19" xfId="136" hidden="1" xr:uid="{4FD98BF9-32AA-4E5C-963A-A717A0C844CB}"/>
    <cellStyle name="Hyperlink 19" xfId="225" hidden="1" xr:uid="{1115715B-65C5-463A-8BA0-EC7AEBD56154}"/>
    <cellStyle name="Hyperlink 19" xfId="486" hidden="1" xr:uid="{8D4A9CA8-578F-49F3-BA00-410C507D1B88}"/>
    <cellStyle name="Hyperlink 19" xfId="579" hidden="1" xr:uid="{C9B183F9-FD98-455E-BA48-60BA6938C080}"/>
    <cellStyle name="Hyperlink 19" xfId="617" hidden="1" xr:uid="{B3EA4675-0E3D-41C6-828B-F18C6F83CB3D}"/>
    <cellStyle name="Hyperlink 19" xfId="524" hidden="1" xr:uid="{9831BCE1-B1AD-4D40-B7DA-44C0B6D99F3F}"/>
    <cellStyle name="Hyperlink 19" xfId="314" hidden="1" xr:uid="{D56E8670-0CEF-45CE-BF71-D6424DDAE342}"/>
    <cellStyle name="Hyperlink 19" xfId="395" hidden="1" xr:uid="{3E852FA7-4785-4F4C-B60D-6FD018FFE966}"/>
    <cellStyle name="Hyperlink 19" xfId="541" hidden="1" xr:uid="{B1187DBA-9431-42C1-936C-E290FAB6D5F3}"/>
    <cellStyle name="Hyperlink 19" xfId="354" hidden="1" xr:uid="{493C45EF-5B65-4CE0-8463-F66CFEC1527D}"/>
    <cellStyle name="Hyperlink 19" xfId="598" hidden="1" xr:uid="{683CD143-F51B-4BE6-A972-5CE4EB76CA72}"/>
    <cellStyle name="Hyperlink 2" xfId="85" xr:uid="{C20D21AD-C9D2-483E-9686-0BFCE4484A17}"/>
    <cellStyle name="Hyperlink 20" xfId="169" hidden="1" xr:uid="{E415AFB9-C205-40EE-A557-DD7550AFE366}"/>
    <cellStyle name="Hyperlink 20" xfId="275" hidden="1" xr:uid="{133EE5A6-451F-4B27-B242-3866EEED3403}"/>
    <cellStyle name="Hyperlink 20" xfId="137" hidden="1" xr:uid="{159A42F5-148A-4547-8FD0-8A123189B1E3}"/>
    <cellStyle name="Hyperlink 20" xfId="226" hidden="1" xr:uid="{D184DB17-744A-402E-A870-2B2815B82E7C}"/>
    <cellStyle name="Hyperlink 20" xfId="580" hidden="1" xr:uid="{685E5D65-C4FB-4B03-9C1F-F5D6FBFC04AD}"/>
    <cellStyle name="Hyperlink 20" xfId="396" hidden="1" xr:uid="{4B7CB5FD-25A5-47C2-B8FE-A0989D01CF59}"/>
    <cellStyle name="Hyperlink 20" xfId="215" hidden="1" xr:uid="{E26D3772-DA11-4287-8D9E-FACBA440CE99}"/>
    <cellStyle name="Hyperlink 20" xfId="656" hidden="1" xr:uid="{912B2456-DDAD-49E1-8872-D3F3C67719FC}"/>
    <cellStyle name="Hyperlink 20" xfId="494" hidden="1" xr:uid="{3868DEE5-E511-4ED5-890D-81607E0FFCCC}"/>
    <cellStyle name="Hyperlink 20" xfId="315" hidden="1" xr:uid="{7F6C6F3F-CB2E-44AE-8DE6-BE78A4EDC78C}"/>
    <cellStyle name="Hyperlink 20" xfId="335" hidden="1" xr:uid="{E218BC46-61C2-4F08-9DE5-B9DDCB8B990B}"/>
    <cellStyle name="Hyperlink 20" xfId="542" hidden="1" xr:uid="{69E3B58C-F505-4605-9D2A-FC8F665DEA02}"/>
    <cellStyle name="Hyperlink 20" xfId="561" hidden="1" xr:uid="{D9B0F089-4247-42DA-B59F-88C50AB57DE9}"/>
    <cellStyle name="Hyperlink 20" xfId="355" hidden="1" xr:uid="{647103BB-7338-4E8E-8820-15F8B98BD79F}"/>
    <cellStyle name="Hyperlink 20" xfId="126" hidden="1" xr:uid="{B227B54C-6569-4F65-BD9D-906D61A90E29}"/>
    <cellStyle name="Hyperlink 20" xfId="376" hidden="1" xr:uid="{1760FC67-2C84-44AC-8492-BF68A29FA481}"/>
    <cellStyle name="Hyperlink 20" xfId="466" hidden="1" xr:uid="{2FE1733E-3AB0-40A4-AEC0-BCF018943D20}"/>
    <cellStyle name="Hyperlink 20" xfId="295" hidden="1" xr:uid="{C3974C38-03D4-497E-8FE1-BB88E5181801}"/>
    <cellStyle name="Hyperlink 20" xfId="258" hidden="1" xr:uid="{3D135233-CF80-41CA-A684-B7533AF6C13A}"/>
    <cellStyle name="Hyperlink 20" xfId="483" hidden="1" xr:uid="{FB0A2C20-22C8-416C-8706-318EBA148CFF}"/>
    <cellStyle name="Hyperlink 20" xfId="599" hidden="1" xr:uid="{60F20BAF-BDAB-4AC6-8A67-AB9AA1A6331E}"/>
    <cellStyle name="Hyperlink 20" xfId="618" hidden="1" xr:uid="{E42107CA-F0FE-4E34-8CB9-02C25D902972}"/>
    <cellStyle name="Hyperlink 20" xfId="525" hidden="1" xr:uid="{81868EAA-6A6A-4B7D-ABAD-89BAEB3FCD69}"/>
    <cellStyle name="Hyperlink 20" xfId="637" hidden="1" xr:uid="{6B0031D2-60AF-4A22-822D-73048E1B98E1}"/>
    <cellStyle name="Hyperlink 21" xfId="139" hidden="1" xr:uid="{EF52F2B0-6778-4901-B5FD-0DDE40846C4B}"/>
    <cellStyle name="Hyperlink 21" xfId="170" hidden="1" xr:uid="{E63F1ADB-3236-40C4-A462-F6F6ADA9950D}"/>
    <cellStyle name="Hyperlink 21" xfId="526" hidden="1" xr:uid="{EC6D73AE-2438-4A8B-86F3-01500AA50DA4}"/>
    <cellStyle name="Hyperlink 21" xfId="600" hidden="1" xr:uid="{730EF9BE-CAB6-4FAC-8018-B49C704EF35B}"/>
    <cellStyle name="Hyperlink 21" xfId="619" hidden="1" xr:uid="{E5BBAF87-059A-4AB3-81F0-EF809FB72BD8}"/>
    <cellStyle name="Hyperlink 21" xfId="336" hidden="1" xr:uid="{46F15293-09D8-4B77-A16E-CF1171729EA2}"/>
    <cellStyle name="Hyperlink 21" xfId="377" hidden="1" xr:uid="{5E457D8C-22E9-42AF-A296-A91A5EC702EA}"/>
    <cellStyle name="Hyperlink 21" xfId="581" hidden="1" xr:uid="{1BEA432F-37B2-4768-99A8-66E4E5E69A0F}"/>
    <cellStyle name="Hyperlink 21" xfId="276" hidden="1" xr:uid="{3E87684D-6D31-4233-9230-FA0C7B839820}"/>
    <cellStyle name="Hyperlink 21" xfId="296" hidden="1" xr:uid="{F22F5582-ECB7-4D89-80E3-053C35B9F0A1}"/>
    <cellStyle name="Hyperlink 21" xfId="316" hidden="1" xr:uid="{E00D4F2E-E353-4EAD-9B58-3DF68101EB20}"/>
    <cellStyle name="Hyperlink 21" xfId="212" hidden="1" xr:uid="{BDF11CCE-F2E1-4C56-86B5-5072417AFDD1}"/>
    <cellStyle name="Hyperlink 21" xfId="356" hidden="1" xr:uid="{A66BFA58-0F61-4B3E-ABFA-458C5B7FEDC8}"/>
    <cellStyle name="Hyperlink 21" xfId="259" hidden="1" xr:uid="{34CFEBCA-719A-4BE4-9152-62FB0F611F9F}"/>
    <cellStyle name="Hyperlink 21" xfId="480" hidden="1" xr:uid="{7DE931EF-B8E9-4BC8-BF4F-61D693A533BE}"/>
    <cellStyle name="Hyperlink 21" xfId="562" hidden="1" xr:uid="{66D73412-878F-408E-9D41-7EE9435AF80D}"/>
    <cellStyle name="Hyperlink 21" xfId="228" hidden="1" xr:uid="{4C378035-3AB4-4AF2-A253-371FAB97C4F2}"/>
    <cellStyle name="Hyperlink 21" xfId="467" hidden="1" xr:uid="{C2B690A5-CAE8-4BCA-A8E3-22BBB1AB40D0}"/>
    <cellStyle name="Hyperlink 21" xfId="496" hidden="1" xr:uid="{75058376-8A3E-4B0B-8855-B23C1443EE82}"/>
    <cellStyle name="Hyperlink 21" xfId="543" hidden="1" xr:uid="{D7BD9492-520B-47FF-AABF-C1BB76B40150}"/>
    <cellStyle name="Hyperlink 21" xfId="397" hidden="1" xr:uid="{47722A50-C721-4E78-AC2E-A7F925FB5F52}"/>
    <cellStyle name="Hyperlink 21" xfId="123" hidden="1" xr:uid="{9DE089B5-A786-4539-A7ED-35F3884153DE}"/>
    <cellStyle name="Hyperlink 21" xfId="638" hidden="1" xr:uid="{2F152319-8774-4CCC-951F-AF1CBB8FCEC5}"/>
    <cellStyle name="Hyperlink 21" xfId="657" hidden="1" xr:uid="{B70FAAB9-CB4E-4C98-9848-2B60A574B3BE}"/>
    <cellStyle name="Hyperlink 22" xfId="477" hidden="1" xr:uid="{1DE9F427-C6CF-44DC-8F16-CDC443960BD5}"/>
    <cellStyle name="Hyperlink 22" xfId="563" hidden="1" xr:uid="{458A908A-E3A2-47EF-B4A1-6E1BCC8061FE}"/>
    <cellStyle name="Hyperlink 22" xfId="297" hidden="1" xr:uid="{5B08EDE4-F09C-454D-84EE-AA72046AEA43}"/>
    <cellStyle name="Hyperlink 22" xfId="260" hidden="1" xr:uid="{0BC8E542-7C64-4C2A-9D38-195E606521A6}"/>
    <cellStyle name="Hyperlink 22" xfId="639" hidden="1" xr:uid="{517C2555-BB03-4763-A155-27B86B782C53}"/>
    <cellStyle name="Hyperlink 22" xfId="398" hidden="1" xr:uid="{1B4E37A7-C02D-4E5E-ACD8-3A67E0BBD847}"/>
    <cellStyle name="Hyperlink 22" xfId="317" hidden="1" xr:uid="{76338D5E-E975-4E0C-8396-6FAC8437D161}"/>
    <cellStyle name="Hyperlink 22" xfId="337" hidden="1" xr:uid="{AF27525B-AA4B-4FF6-83B4-703076BB3E71}"/>
    <cellStyle name="Hyperlink 22" xfId="497" hidden="1" xr:uid="{0635DCB8-DB71-4241-B661-1A845698813B}"/>
    <cellStyle name="Hyperlink 22" xfId="357" hidden="1" xr:uid="{E3373151-0A47-4D7E-A5E2-B38001E37B7F}"/>
    <cellStyle name="Hyperlink 22" xfId="378" hidden="1" xr:uid="{1B04FCC5-AA55-4B18-8B12-35FA29533F93}"/>
    <cellStyle name="Hyperlink 22" xfId="229" hidden="1" xr:uid="{C3FF7073-7679-4BC5-A34B-1071F51A9998}"/>
    <cellStyle name="Hyperlink 22" xfId="209" hidden="1" xr:uid="{771624B3-47C1-4641-9430-03A704A4027C}"/>
    <cellStyle name="Hyperlink 22" xfId="120" hidden="1" xr:uid="{C0A2852E-53A2-4A50-8BBE-980627468345}"/>
    <cellStyle name="Hyperlink 22" xfId="468" hidden="1" xr:uid="{E0D18004-E696-4A3F-AA91-1C383BEFC2B2}"/>
    <cellStyle name="Hyperlink 22" xfId="171" hidden="1" xr:uid="{1A7D36BE-BD4A-4C02-B934-58B6715D0BA6}"/>
    <cellStyle name="Hyperlink 22" xfId="527" hidden="1" xr:uid="{1D5A19D5-84BE-4EDB-A624-9AA7D2BAFE29}"/>
    <cellStyle name="Hyperlink 22" xfId="620" hidden="1" xr:uid="{2F481ACD-7871-44C4-A4C3-12DC0B07697E}"/>
    <cellStyle name="Hyperlink 22" xfId="544" hidden="1" xr:uid="{148D3A30-E237-4395-A0E5-6885E3C49091}"/>
    <cellStyle name="Hyperlink 22" xfId="277" hidden="1" xr:uid="{38BAE470-1695-45F2-A48E-C18D389EE15A}"/>
    <cellStyle name="Hyperlink 22" xfId="582" hidden="1" xr:uid="{01D2F6E6-43AE-433B-9734-11064A664C3C}"/>
    <cellStyle name="Hyperlink 22" xfId="601" hidden="1" xr:uid="{43D5A462-E0BD-438D-B6A5-6D8383749046}"/>
    <cellStyle name="Hyperlink 22" xfId="140" hidden="1" xr:uid="{5DC28192-19AC-4215-AF8C-161C925AFC36}"/>
    <cellStyle name="Hyperlink 22" xfId="658" hidden="1" xr:uid="{3D96F4B1-EBC9-4F8B-9909-4F1702329CC6}"/>
    <cellStyle name="Hyperlink 23" xfId="278" hidden="1" xr:uid="{20E5F001-E4A1-4D46-A1FA-AE8BEFE97641}"/>
    <cellStyle name="Hyperlink 23" xfId="172" hidden="1" xr:uid="{05309D71-039B-4650-B5DF-15CEDD908AA3}"/>
    <cellStyle name="Hyperlink 23" xfId="142" hidden="1" xr:uid="{941590EE-780C-49F6-B0CD-43FD335FC2FB}"/>
    <cellStyle name="Hyperlink 23" xfId="261" hidden="1" xr:uid="{8DEAA93D-EBAA-4A36-8862-77B8E1F6864B}"/>
    <cellStyle name="Hyperlink 23" xfId="206" hidden="1" xr:uid="{4C506C86-249A-475D-9D58-69E7E55BF585}"/>
    <cellStyle name="Hyperlink 23" xfId="231" hidden="1" xr:uid="{B46870B4-3DCA-490F-950E-D0CA5C22A333}"/>
    <cellStyle name="Hyperlink 23" xfId="399" hidden="1" xr:uid="{B8F0B50A-E010-48AE-A3B3-EAEBF90AAE54}"/>
    <cellStyle name="Hyperlink 23" xfId="318" hidden="1" xr:uid="{FA24C815-89E9-4337-9888-898A4A97DDDA}"/>
    <cellStyle name="Hyperlink 23" xfId="298" hidden="1" xr:uid="{0C777C80-A8F7-459B-B9A1-E572D670A558}"/>
    <cellStyle name="Hyperlink 23" xfId="358" hidden="1" xr:uid="{C0C00269-ACA7-421E-A113-4DED5C3ED0E1}"/>
    <cellStyle name="Hyperlink 23" xfId="379" hidden="1" xr:uid="{63029AAF-D0EF-47B4-9CD4-35AB0329EF09}"/>
    <cellStyle name="Hyperlink 23" xfId="338" hidden="1" xr:uid="{2AAAA45C-FE89-427B-A758-EAAA03FD6D88}"/>
    <cellStyle name="Hyperlink 23" xfId="528" hidden="1" xr:uid="{E5A4C0AF-2BEE-4190-9854-FDEFAE4120F9}"/>
    <cellStyle name="Hyperlink 23" xfId="469" hidden="1" xr:uid="{1C94D2B5-E1A4-430F-9C03-59A9F32B092A}"/>
    <cellStyle name="Hyperlink 23" xfId="117" hidden="1" xr:uid="{2D1F8289-C2AD-4A63-BC48-909F61E7DBE1}"/>
    <cellStyle name="Hyperlink 23" xfId="474" hidden="1" xr:uid="{FAB04E96-8C12-4898-9703-D83F50B914B9}"/>
    <cellStyle name="Hyperlink 23" xfId="545" hidden="1" xr:uid="{757EB273-7CD5-483E-9632-40F4D3823634}"/>
    <cellStyle name="Hyperlink 23" xfId="499" hidden="1" xr:uid="{C832D5A7-E126-4EA7-B41F-6D585A20F751}"/>
    <cellStyle name="Hyperlink 23" xfId="659" hidden="1" xr:uid="{A600EE80-99FD-4309-BC25-A8F3488B5D8D}"/>
    <cellStyle name="Hyperlink 23" xfId="583" hidden="1" xr:uid="{264B4ECA-92BD-4142-AD64-5B31EBB5D0EE}"/>
    <cellStyle name="Hyperlink 23" xfId="564" hidden="1" xr:uid="{E1BDBCE7-B372-471C-8E9C-6E6CCA9BB5C8}"/>
    <cellStyle name="Hyperlink 23" xfId="621" hidden="1" xr:uid="{37F0CC9E-4440-43FB-8085-1FA66808D4FF}"/>
    <cellStyle name="Hyperlink 23" xfId="640" hidden="1" xr:uid="{03191B61-6463-4265-ABAA-DDF7DDE32212}"/>
    <cellStyle name="Hyperlink 23" xfId="602" hidden="1" xr:uid="{F0D0D7EB-5C90-4E49-B954-06655648B388}"/>
    <cellStyle name="Hyperlink 3" xfId="92" xr:uid="{F8258B36-4C1E-4859-8FAC-BA93187050ED}"/>
    <cellStyle name="Hyperlink 4" xfId="83" xr:uid="{D43F96D5-F5C5-439E-ACC0-6127EFB664D0}"/>
    <cellStyle name="Hyperlink 5" xfId="115" hidden="1" xr:uid="{C349072F-74DF-4245-BE0C-C0AB4177B893}"/>
    <cellStyle name="Hyperlink 5" xfId="144" hidden="1" xr:uid="{5AA2A6F8-DCA0-4B46-BE68-0F7638710BA3}"/>
    <cellStyle name="Hyperlink 5" xfId="204" hidden="1" xr:uid="{F6276700-8E93-4C45-8C54-BD273DBFDFF3}"/>
    <cellStyle name="Hyperlink 5" xfId="233" hidden="1" xr:uid="{46D3DCAB-B03F-4DF1-99AB-50FDA2ED0FD1}"/>
    <cellStyle name="Hyperlink 5" xfId="249" hidden="1" xr:uid="{4B2B4705-8F54-4117-8D75-0105F5742EC3}"/>
    <cellStyle name="Hyperlink 5" xfId="183" hidden="1" xr:uid="{AC323C8E-8603-442E-A016-7E11EA58A278}"/>
    <cellStyle name="Hyperlink 5" xfId="280" hidden="1" xr:uid="{E24AC355-D1E6-4837-BEF8-0AF510FF850C}"/>
    <cellStyle name="Hyperlink 5" xfId="300" hidden="1" xr:uid="{6206159B-755D-495C-8E60-A3B146B578B5}"/>
    <cellStyle name="Hyperlink 5" xfId="319" xr:uid="{415D3AE1-6058-4F45-9F78-B6F4A05AB3B0}"/>
    <cellStyle name="Hyperlink 5 2" xfId="340" hidden="1" xr:uid="{B33F8A53-062F-480F-B6F0-4D853DC23D40}"/>
    <cellStyle name="Hyperlink 5 2" xfId="361" hidden="1" xr:uid="{B32872BB-7F3D-427E-A0EA-810650BBFC99}"/>
    <cellStyle name="Hyperlink 5 2" xfId="320" hidden="1" xr:uid="{04C698C9-6826-4C03-9E0C-794E8CCA274F}"/>
    <cellStyle name="Hyperlink 5 2" xfId="641" hidden="1" xr:uid="{14D09CA3-1F2D-4950-A45F-59922D13776F}"/>
    <cellStyle name="Hyperlink 5 2" xfId="160" hidden="1" xr:uid="{5E4F2EBC-F4F1-4A83-95EC-5BB5DC77F20C}"/>
    <cellStyle name="Hyperlink 5 2" xfId="81" hidden="1" xr:uid="{2EED5B8C-0A86-47BD-A7F9-5A6CEBC1597E}"/>
    <cellStyle name="Hyperlink 5 2" xfId="472" hidden="1" xr:uid="{D79395D0-8787-45D0-8FD2-7120BA865D91}"/>
    <cellStyle name="Hyperlink 5 2" xfId="500" hidden="1" xr:uid="{37C7FA06-E733-443F-B209-C4316B59167D}"/>
    <cellStyle name="Hyperlink 5 2" xfId="516" hidden="1" xr:uid="{A1D37D84-45D7-42A5-A715-32BD326F487E}"/>
    <cellStyle name="Hyperlink 5 2" xfId="381" hidden="1" xr:uid="{F86F8E62-0D1E-4CC0-A43A-F122767275C4}"/>
    <cellStyle name="Hyperlink 5 2" xfId="584" hidden="1" xr:uid="{100ECF4D-0A6C-4511-A9D0-CAC0F44B0BD4}"/>
    <cellStyle name="Hyperlink 5 2" xfId="603" hidden="1" xr:uid="{EE608088-D071-4042-B0E9-45BCF11AFEBB}"/>
    <cellStyle name="Hyperlink 5 2" xfId="622" hidden="1" xr:uid="{9B8F044E-86A0-4CFF-A3FB-7E24D9FC1771}"/>
    <cellStyle name="Hyperlink 5 2" xfId="546" hidden="1" xr:uid="{BC549AF1-8F25-4C56-9F55-5D925BDD3882}"/>
    <cellStyle name="Hyperlink 5 2" xfId="565" hidden="1" xr:uid="{345B04F6-2468-49A9-9711-951A7081FC3B}"/>
    <cellStyle name="Hyperlink 5 2" xfId="471" hidden="1" xr:uid="{31A393D7-B336-456E-9C20-5E796C11E7EB}"/>
    <cellStyle name="Hyperlink 6" xfId="390" hidden="1" xr:uid="{4DBB2D60-848A-4D49-80FA-33DCEE64D512}"/>
    <cellStyle name="Hyperlink 6" xfId="205" hidden="1" xr:uid="{BD35EFAA-177D-4D37-A608-60DE9467C3CF}"/>
    <cellStyle name="Hyperlink 6" xfId="547" hidden="1" xr:uid="{33ED3B7B-EE6E-412A-B87B-86C64F67C0B8}"/>
    <cellStyle name="Hyperlink 6" xfId="623" hidden="1" xr:uid="{04798874-D627-4696-9909-3B1FE7639B4B}"/>
    <cellStyle name="Hyperlink 6" xfId="473" hidden="1" xr:uid="{75365D37-B712-4E61-A505-1253E31D9B65}"/>
    <cellStyle name="Hyperlink 6" xfId="612" hidden="1" xr:uid="{8B45DCDB-A091-43F8-B0B4-5BC3FA9D5590}"/>
    <cellStyle name="Hyperlink 6" xfId="158" hidden="1" xr:uid="{48B30C14-149C-41D1-B928-FF3ED6072EC8}"/>
    <cellStyle name="Hyperlink 6" xfId="585" hidden="1" xr:uid="{59DBC6ED-32A4-49C3-95E2-73C7E694812E}"/>
    <cellStyle name="Hyperlink 6" xfId="574" hidden="1" xr:uid="{FA702D75-B8E2-4D22-9358-B2CA0D3E282A}"/>
    <cellStyle name="Hyperlink 6" xfId="321" hidden="1" xr:uid="{4BE2FCCE-D093-4F70-A1C6-27213CCB6860}"/>
    <cellStyle name="Hyperlink 6" xfId="514" hidden="1" xr:uid="{8E89FE11-6F41-48F5-B386-5AD7A17EFDA7}"/>
    <cellStyle name="Hyperlink 6" xfId="536" hidden="1" xr:uid="{B660DC79-5EA6-48B3-BBAC-FDB30CE467CF}"/>
    <cellStyle name="Hyperlink 6" xfId="460" hidden="1" xr:uid="{F59CD7BC-4214-4DF9-B8AB-661C476A52E0}"/>
    <cellStyle name="Hyperlink 6" xfId="281" hidden="1" xr:uid="{3D4A48BA-3E19-4F8B-BD82-7FB0B7A62359}"/>
    <cellStyle name="Hyperlink 6" xfId="519" hidden="1" xr:uid="{BB32B891-ED69-49C0-9834-2F55053B1FC2}"/>
    <cellStyle name="Hyperlink 6" xfId="362" hidden="1" xr:uid="{E130FA72-F5C8-40E9-AB81-687B1A3D6946}"/>
    <cellStyle name="Hyperlink 6" xfId="252" hidden="1" xr:uid="{89645ABD-9051-4E00-A31A-E20A377797EE}"/>
    <cellStyle name="Hyperlink 6" xfId="116" hidden="1" xr:uid="{2AE1555B-CB3F-4533-916A-91C80447C643}"/>
    <cellStyle name="Hyperlink 6" xfId="650" hidden="1" xr:uid="{5A8765AB-427D-416F-869F-2CDF829887C2}"/>
    <cellStyle name="Hyperlink 6" xfId="163" hidden="1" xr:uid="{D040C2BE-5D69-40E8-9166-3A47C84E2895}"/>
    <cellStyle name="Hyperlink 6" xfId="309" hidden="1" xr:uid="{5A1B133E-AC4F-463B-90CF-0774E911FBBF}"/>
    <cellStyle name="Hyperlink 6" xfId="247" hidden="1" xr:uid="{468D2E21-05D0-4714-987F-9E750F70A2F2}"/>
    <cellStyle name="Hyperlink 6" xfId="349" hidden="1" xr:uid="{320DDC17-72F6-4AD5-8F3A-E0C981612937}"/>
    <cellStyle name="Hyperlink 6" xfId="269" hidden="1" xr:uid="{AC79E3EF-9CE0-4508-97CD-60023E4C34F7}"/>
    <cellStyle name="Hyperlink 7" xfId="363" hidden="1" xr:uid="{A115A145-3242-4482-B97C-8C7601FCF731}"/>
    <cellStyle name="Hyperlink 7" xfId="322" hidden="1" xr:uid="{511735A8-391D-4B6E-B2E2-82A15323C657}"/>
    <cellStyle name="Hyperlink 7" xfId="157" hidden="1" xr:uid="{21B0A4DC-ECEB-421E-BD89-314B7116DB88}"/>
    <cellStyle name="Hyperlink 7" xfId="246" hidden="1" xr:uid="{8E1FBF20-12A0-4959-AB7A-74A033B8A272}"/>
    <cellStyle name="Hyperlink 7" xfId="268" hidden="1" xr:uid="{98D04FA3-C8EC-4894-9806-7009A877AE75}"/>
    <cellStyle name="Hyperlink 7" xfId="282" hidden="1" xr:uid="{EDC766CE-3787-4105-B0B6-DB5D1096B062}"/>
    <cellStyle name="Hyperlink 7" xfId="649" hidden="1" xr:uid="{936B1D27-F84A-4166-891A-BFBFE998FAC1}"/>
    <cellStyle name="Hyperlink 7" xfId="162" hidden="1" xr:uid="{378A3D01-DBCC-4AAA-B232-2097CCB390B0}"/>
    <cellStyle name="Hyperlink 7" xfId="251" hidden="1" xr:uid="{39319F56-1D02-40FF-A01C-EF949CA8EB9B}"/>
    <cellStyle name="Hyperlink 7" xfId="513" hidden="1" xr:uid="{4C2C369E-ED2F-4A00-97C9-106D69616C14}"/>
    <cellStyle name="Hyperlink 7" xfId="118" hidden="1" xr:uid="{D3FCE13D-1FEE-4026-9F8A-88A91D0688D6}"/>
    <cellStyle name="Hyperlink 7" xfId="611" hidden="1" xr:uid="{15334488-BFB2-4625-9668-243134FD128B}"/>
    <cellStyle name="Hyperlink 7" xfId="207" hidden="1" xr:uid="{03F9EC7C-DF66-4990-BCF1-AD63D2C49C7F}"/>
    <cellStyle name="Hyperlink 7" xfId="308" hidden="1" xr:uid="{D98D0CE8-619C-4161-B9F1-7031BBB01ED3}"/>
    <cellStyle name="Hyperlink 7" xfId="624" hidden="1" xr:uid="{6EC9B5B5-A0AD-4533-BB8B-4DFF3E392BE1}"/>
    <cellStyle name="Hyperlink 7" xfId="475" hidden="1" xr:uid="{398C0126-9067-4EA2-A363-A88801BF18D1}"/>
    <cellStyle name="Hyperlink 7" xfId="348" hidden="1" xr:uid="{C913CEB5-90E5-4858-A202-EF3878A11FBB}"/>
    <cellStyle name="Hyperlink 7" xfId="535" hidden="1" xr:uid="{8D85AF64-2316-4BB9-9575-CB1A512B8B89}"/>
    <cellStyle name="Hyperlink 7" xfId="548" hidden="1" xr:uid="{574C86C7-CF1D-4952-AD9E-01BDBA81F8A9}"/>
    <cellStyle name="Hyperlink 7" xfId="573" hidden="1" xr:uid="{1437DE31-62D5-4333-98B6-BBA57F315E06}"/>
    <cellStyle name="Hyperlink 7" xfId="586" hidden="1" xr:uid="{3C2D54BE-A59A-44A1-BD6F-851539C38870}"/>
    <cellStyle name="Hyperlink 7" xfId="389" hidden="1" xr:uid="{51CCC459-3AC5-49C7-B024-58F67488B488}"/>
    <cellStyle name="Hyperlink 7" xfId="518" hidden="1" xr:uid="{E1A85C57-B42C-4742-89F1-B1972A82B247}"/>
    <cellStyle name="Hyperlink 7" xfId="459" hidden="1" xr:uid="{C8ACCBB2-BBDE-46FB-A7DA-ACCADB3F07C4}"/>
    <cellStyle name="Hyperlink 8" xfId="534" hidden="1" xr:uid="{8501EF18-7307-4035-AC9A-F4F835C0EE8E}"/>
    <cellStyle name="Hyperlink 8" xfId="517" hidden="1" xr:uid="{6936703D-D1BC-477C-8ACB-C4BDA129192C}"/>
    <cellStyle name="Hyperlink 8" xfId="283" hidden="1" xr:uid="{442C2957-7894-40B4-8B24-EBF12DE65C1E}"/>
    <cellStyle name="Hyperlink 8" xfId="161" hidden="1" xr:uid="{1784E1FF-2B8F-4B1A-A72C-2D7719585E93}"/>
    <cellStyle name="Hyperlink 8" xfId="476" hidden="1" xr:uid="{6C96B616-5EA0-4BAE-A347-5E53E9AA6E56}"/>
    <cellStyle name="Hyperlink 8" xfId="364" hidden="1" xr:uid="{583687FB-49BE-4D4C-9FA5-E9F2DFBA7C73}"/>
    <cellStyle name="Hyperlink 8" xfId="648" hidden="1" xr:uid="{446E62E8-1BBA-455A-9FDA-443A78030E43}"/>
    <cellStyle name="Hyperlink 8" xfId="267" hidden="1" xr:uid="{244174DB-DC43-4BB7-A956-A8F6C12B5BE7}"/>
    <cellStyle name="Hyperlink 8" xfId="625" hidden="1" xr:uid="{39F1C56D-CBB9-4CC3-A16C-B2079D4E7A78}"/>
    <cellStyle name="Hyperlink 8" xfId="572" hidden="1" xr:uid="{1DC93A3B-F078-4DEA-8C16-76CBA4C99E5C}"/>
    <cellStyle name="Hyperlink 8" xfId="307" hidden="1" xr:uid="{6559E126-2AB0-45B3-B1CC-EEE2BBD05E46}"/>
    <cellStyle name="Hyperlink 8" xfId="244" hidden="1" xr:uid="{A31F7ADE-CC34-4CF6-BB97-F4AC68872FDA}"/>
    <cellStyle name="Hyperlink 8" xfId="347" hidden="1" xr:uid="{EA68ADCF-00A8-42C9-94A0-8F0F3A9BF088}"/>
    <cellStyle name="Hyperlink 8" xfId="549" hidden="1" xr:uid="{8E3592A3-25BA-4FD1-AB70-4108C718B1AB}"/>
    <cellStyle name="Hyperlink 8" xfId="388" hidden="1" xr:uid="{7B7B7F49-1F0D-4FAF-827A-0A17D300CBD3}"/>
    <cellStyle name="Hyperlink 8" xfId="250" hidden="1" xr:uid="{C8E7C356-7202-4794-8FDC-F3C866DE04A0}"/>
    <cellStyle name="Hyperlink 8" xfId="458" hidden="1" xr:uid="{A637ACC2-504D-4971-A605-7063850141AA}"/>
    <cellStyle name="Hyperlink 8" xfId="610" hidden="1" xr:uid="{27772548-9FAD-43F1-A8E9-4A9B4FC67E71}"/>
    <cellStyle name="Hyperlink 8" xfId="511" hidden="1" xr:uid="{25222617-E734-4B12-96BE-97E0C28DFDE5}"/>
    <cellStyle name="Hyperlink 8" xfId="155" hidden="1" xr:uid="{137AFF66-A2AE-48D7-965E-0C765A5F47E4}"/>
    <cellStyle name="Hyperlink 8" xfId="323" hidden="1" xr:uid="{E277E1A1-66F3-4EC5-B7A1-9355EAFD075F}"/>
    <cellStyle name="Hyperlink 8" xfId="119" hidden="1" xr:uid="{FFE40546-2628-4482-9033-D81C127E59C4}"/>
    <cellStyle name="Hyperlink 8" xfId="587" hidden="1" xr:uid="{4D2F4B5E-B8E5-455F-AFBB-060066A8CF5A}"/>
    <cellStyle name="Hyperlink 8" xfId="208" hidden="1" xr:uid="{A1E03973-7BD5-4E27-849E-A8E1CA22AD8C}"/>
    <cellStyle name="Hyperlink 9" xfId="324" hidden="1" xr:uid="{516C15CE-C7A2-4E44-9D13-FE60586DE75A}"/>
    <cellStyle name="Hyperlink 9" xfId="248" hidden="1" xr:uid="{5D57B227-A473-49A8-B157-2E4DA6EAC0D5}"/>
    <cellStyle name="Hyperlink 9" xfId="242" hidden="1" xr:uid="{31470AC4-F2F3-4906-99F8-9D8C17BD73B4}"/>
    <cellStyle name="Hyperlink 9" xfId="266" hidden="1" xr:uid="{75A924CB-34F3-485B-81BA-CC7150BFE94F}"/>
    <cellStyle name="Hyperlink 9" xfId="284" hidden="1" xr:uid="{0CD2137A-5F61-4CFF-8496-9C3AFD2922BB}"/>
    <cellStyle name="Hyperlink 9" xfId="159" hidden="1" xr:uid="{464A7A5A-D454-45EE-87D8-DDF26C49DC22}"/>
    <cellStyle name="Hyperlink 9" xfId="210" hidden="1" xr:uid="{5D50DB51-ACE2-4D63-A32C-593FECB24C1F}"/>
    <cellStyle name="Hyperlink 9" xfId="509" hidden="1" xr:uid="{F5D41F1E-A24A-4917-BD99-29429B9CC602}"/>
    <cellStyle name="Hyperlink 9" xfId="121" hidden="1" xr:uid="{2176EA6A-3899-4378-93F9-7FE3E72B5A68}"/>
    <cellStyle name="Hyperlink 9" xfId="346" hidden="1" xr:uid="{941E2830-1AAD-43B1-A49A-DDF6E8A4FD10}"/>
    <cellStyle name="Hyperlink 9" xfId="365" hidden="1" xr:uid="{25CB771E-DC9A-4788-9118-97EB321EE7B1}"/>
    <cellStyle name="Hyperlink 9" xfId="387" hidden="1" xr:uid="{97509894-0FD5-42DE-B272-EA854AD241DB}"/>
    <cellStyle name="Hyperlink 9" xfId="153" hidden="1" xr:uid="{9119DA21-757B-4440-B55B-B235C87ACAA8}"/>
    <cellStyle name="Hyperlink 9" xfId="457" hidden="1" xr:uid="{BD785F71-971B-4F5B-8AC5-61641D5A896F}"/>
    <cellStyle name="Hyperlink 9" xfId="478" hidden="1" xr:uid="{6F7FAEF3-CC85-4330-8490-AEEF6FC2AABD}"/>
    <cellStyle name="Hyperlink 9" xfId="515" hidden="1" xr:uid="{156CA4A0-30BB-466D-94D5-2DD752CE70C4}"/>
    <cellStyle name="Hyperlink 9" xfId="647" hidden="1" xr:uid="{EF5C5950-4C11-4A19-8BA9-0642645F5719}"/>
    <cellStyle name="Hyperlink 9" xfId="306" hidden="1" xr:uid="{17737C36-9DF4-4BCF-A598-0C5398474421}"/>
    <cellStyle name="Hyperlink 9" xfId="626" hidden="1" xr:uid="{D67320DE-3D30-44EE-9535-AF52FD779B25}"/>
    <cellStyle name="Hyperlink 9" xfId="533" hidden="1" xr:uid="{4026F28A-AB12-41BB-AD98-CE3FD389776C}"/>
    <cellStyle name="Hyperlink 9" xfId="609" hidden="1" xr:uid="{305C5302-0C31-4B39-B6B2-95E398B6424F}"/>
    <cellStyle name="Hyperlink 9" xfId="571" hidden="1" xr:uid="{CEAE97AE-8DED-4B5E-AF45-503001AA882C}"/>
    <cellStyle name="Hyperlink 9" xfId="588" hidden="1" xr:uid="{571D8B83-E69E-48BF-8355-3BF6E30D78BF}"/>
    <cellStyle name="Hyperlink 9" xfId="550" hidden="1" xr:uid="{BD5E8B18-7B57-451C-803D-AA94C2F0AA15}"/>
    <cellStyle name="Invoer 2" xfId="410" xr:uid="{77EE8813-1ECB-4DD9-B4B4-CE666F741C7F}"/>
    <cellStyle name="Komma 2" xfId="3" xr:uid="{5721F42C-7EBC-4D4C-AB9C-D3D602658CE3}"/>
    <cellStyle name="Komma 2 2" xfId="16" xr:uid="{8E0131B9-95FF-498E-8146-A5EF7CB2DA5C}"/>
    <cellStyle name="Komma 2 2 2" xfId="39" xr:uid="{19D13D94-C28B-447D-80C8-2B069FB11106}"/>
    <cellStyle name="Komma 2 3" xfId="22" xr:uid="{B620F69D-DB8E-4A7C-89BA-4C669C347B0E}"/>
    <cellStyle name="Komma 2 3 2" xfId="45" xr:uid="{7654C6CB-C08C-437F-9EE1-08B31871A5C4}"/>
    <cellStyle name="Komma 2 4" xfId="25" xr:uid="{AB287A1C-AE59-4960-8E6D-B980CF32A1C5}"/>
    <cellStyle name="Komma 2 5" xfId="28" xr:uid="{B4E461C9-6FC4-4BD7-9E2C-892CEDD87F1B}"/>
    <cellStyle name="Komma 2 6" xfId="31" xr:uid="{2977E1A9-D856-48ED-BE82-6A5E89CDF45F}"/>
    <cellStyle name="Komma 2 7" xfId="48" xr:uid="{DC9A066A-DD9D-4BAD-8C8B-3F6A547B73D6}"/>
    <cellStyle name="Komma 2 7 2" xfId="65" xr:uid="{86EE9D6F-5DE4-4A51-B9F1-7815F2B79D97}"/>
    <cellStyle name="Komma 2 8" xfId="54" xr:uid="{FD47A267-AF2F-45AF-8E91-49C1358D5D93}"/>
    <cellStyle name="Komma 2 8 2" xfId="62" xr:uid="{E1E9738C-6BB6-43E5-9CC7-4CE0BD2A0F45}"/>
    <cellStyle name="Komma 2 8 3" xfId="663" xr:uid="{88DD66A5-7244-4AE0-B878-DD82FD0449A2}"/>
    <cellStyle name="Komma 3" xfId="7" xr:uid="{55D1162F-D911-1C4A-956E-22FCBB44BAF4}"/>
    <cellStyle name="Komma 3 2" xfId="34" xr:uid="{32986829-D379-4CD2-96AB-47E53855F64C}"/>
    <cellStyle name="Komma 3 3" xfId="424" xr:uid="{1FBFF5BC-3F3F-41FA-A5EB-9D75D3F579A0}"/>
    <cellStyle name="Komma 4" xfId="49" xr:uid="{CCC4D547-B348-4B18-A9BE-A77965381CC0}"/>
    <cellStyle name="Kop 1 2" xfId="411" xr:uid="{97154697-E54D-4B68-8DF0-50E3B28EC70A}"/>
    <cellStyle name="Kop 2 2" xfId="412" xr:uid="{7E002D9F-97C9-4533-A33F-A467202B3868}"/>
    <cellStyle name="Kop 3 2" xfId="413" xr:uid="{2DDBF241-C191-4B28-9B20-C742D1E0B91C}"/>
    <cellStyle name="Kop 4 2" xfId="414" xr:uid="{4454B2DD-C0CC-4CDE-9596-B60555DF0824}"/>
    <cellStyle name="Neutraal 2" xfId="415" xr:uid="{D95E96AE-1E80-494E-9397-7B4109641FAF}"/>
    <cellStyle name="Neutraal 3" xfId="174" xr:uid="{4F617A8C-8DCB-4B22-8C1E-3B0703595EBB}"/>
    <cellStyle name="Normal 2" xfId="88" xr:uid="{6429FAE1-590E-4395-9EC6-6A59AEB5F5D8}"/>
    <cellStyle name="Normal 2 2" xfId="100" xr:uid="{6202F280-4258-4BEC-B0B7-52D15E3D53F2}"/>
    <cellStyle name="Normal 2 2 2" xfId="189" xr:uid="{ED58E7FC-408B-4491-A35B-11D3EB0E905D}"/>
    <cellStyle name="Normal 2 3" xfId="403" xr:uid="{9A52D451-EF40-4100-ABB1-58F31164FCA9}"/>
    <cellStyle name="Normal 2 4" xfId="176" xr:uid="{6AC5D29F-0C84-4A08-9DDD-55C6BD84CB6F}"/>
    <cellStyle name="Normal 3" xfId="90" xr:uid="{5D4A0D89-E6FA-4098-99EE-D6A5E4BA0E13}"/>
    <cellStyle name="Normal 3 2" xfId="103" xr:uid="{DB4AF4E2-6CAB-466C-BC8A-96C275D27785}"/>
    <cellStyle name="Normal 3 2 2" xfId="192" xr:uid="{AD3B2CEB-56C9-4496-B783-0771E4F938E9}"/>
    <cellStyle name="Normal 3 3" xfId="451" xr:uid="{B7D0B88E-ACDC-4261-BF42-BBA4E2A7F000}"/>
    <cellStyle name="Normal 3 4" xfId="175" xr:uid="{2E7AF5D3-FF0E-49EE-8E75-390DC033E5A8}"/>
    <cellStyle name="Normal 4" xfId="91" xr:uid="{D54594F7-8C3D-4969-AEC3-49ED341474A8}"/>
    <cellStyle name="Normal 4 2" xfId="104" xr:uid="{B09D0D6E-2FB7-4AE9-9875-0A50E7F2D712}"/>
    <cellStyle name="Normal 4 2 2" xfId="193" xr:uid="{7B844AE0-9050-431C-8A7A-BE18769EBF7A}"/>
    <cellStyle name="Normal 4 3" xfId="184" xr:uid="{0CDD2103-8F6E-4A34-AF34-25F75B3A94AE}"/>
    <cellStyle name="Normal 5" xfId="94" xr:uid="{BC8096EA-DB3D-4E51-BDF0-A83CB7F8CE13}"/>
    <cellStyle name="Notitie 2" xfId="417" xr:uid="{1A176C11-A109-4A43-9027-AB47CEE1A1D5}"/>
    <cellStyle name="Notitie 2 2" xfId="450" xr:uid="{467A2F35-484A-47FB-BA23-6DBB157903B9}"/>
    <cellStyle name="Notitie 3" xfId="416" xr:uid="{AA46CACB-C99C-488D-BC62-17B2EFDA7520}"/>
    <cellStyle name="Ongeldig 2" xfId="418" xr:uid="{0DB879E7-A44D-48FD-A185-CA71E1F7BCE8}"/>
    <cellStyle name="Procent" xfId="684" builtinId="5"/>
    <cellStyle name="Procent 2" xfId="4" xr:uid="{689409AF-2D87-1D4A-9FFA-58B785BDE6F5}"/>
    <cellStyle name="Procent 2 2" xfId="10" xr:uid="{54631E56-97F9-FF40-B362-4E4F368251B3}"/>
    <cellStyle name="Procent 2 3" xfId="19" xr:uid="{DE0F51B9-B102-442F-A92C-15595437F921}"/>
    <cellStyle name="Procent 2 3 2" xfId="42" xr:uid="{6D87A063-093A-42B0-89DE-5490A4C53A3A}"/>
    <cellStyle name="Procent 2 3 2 2" xfId="70" xr:uid="{CE3DD68D-C3A6-4938-899A-4A2242F7F2BC}"/>
    <cellStyle name="Procent 2 3 2 3" xfId="79" xr:uid="{04514DA9-21F9-4287-A527-CEE2A054489E}"/>
    <cellStyle name="Procent 2 3 2 3 2" xfId="671" xr:uid="{1D433544-F5B7-476E-9F16-86262C0D7B15}"/>
    <cellStyle name="Procent 2 3 2 4" xfId="674" xr:uid="{C0E5F265-A036-4C89-8BB6-557507C9122D}"/>
    <cellStyle name="Procent 2 3 2 5" xfId="683" xr:uid="{CF800912-80E0-44D5-965B-AD0CF55EEB3C}"/>
    <cellStyle name="Procent 2 4" xfId="32" xr:uid="{7BE6E0D4-DB75-4F83-90AF-E9ED4BB73BF2}"/>
    <cellStyle name="Standaard" xfId="0" builtinId="0"/>
    <cellStyle name="Standaard 2" xfId="1" xr:uid="{7A45E8BB-B0DD-2345-854A-9652251CE7F1}"/>
    <cellStyle name="Standaard 2 10" xfId="50" xr:uid="{FB5F145C-9FD7-4912-9C31-4E10D67A9940}"/>
    <cellStyle name="Standaard 2 10 2" xfId="200" xr:uid="{F8FCFD32-DFB4-44A6-AD73-D81A45ED8441}"/>
    <cellStyle name="Standaard 2 10 3" xfId="111" xr:uid="{4128B76C-D7A8-4994-AB1B-519234A06096}"/>
    <cellStyle name="Standaard 2 11" xfId="52" xr:uid="{05C5126C-A381-4E9E-B795-174506C0358D}"/>
    <cellStyle name="Standaard 2 11 2" xfId="59" xr:uid="{8AE985A0-0A9A-42D6-B780-5EAFEAF48CA1}"/>
    <cellStyle name="Standaard 2 11 2 2" xfId="188" xr:uid="{F2D6CCDE-6E8F-4440-8BB0-02D7EB69ACC0}"/>
    <cellStyle name="Standaard 2 11 3" xfId="99" xr:uid="{2D86D5B9-52A6-4876-89CE-13EAA0A6E85F}"/>
    <cellStyle name="Standaard 2 11 4" xfId="660" xr:uid="{E85FC7DC-870F-4A00-85C9-A545DE4BD3F5}"/>
    <cellStyle name="Standaard 2 12" xfId="112" xr:uid="{A4C3309E-7825-441F-9BDA-CCF4D4316C2E}"/>
    <cellStyle name="Standaard 2 12 2" xfId="201" xr:uid="{10E80200-34D8-4436-898C-79B5AA5DEC87}"/>
    <cellStyle name="Standaard 2 13" xfId="404" xr:uid="{01B929C7-F56F-4F88-97C9-82DDC36CDFE1}"/>
    <cellStyle name="Standaard 2 14" xfId="179" xr:uid="{4282BB9D-4705-4C57-9A87-6E12C0509925}"/>
    <cellStyle name="Standaard 2 2" xfId="9" xr:uid="{E1F3502A-4ED8-A84E-887F-273018AB9BC4}"/>
    <cellStyle name="Standaard 2 2 2" xfId="101" xr:uid="{F4FC3403-EB40-4BB0-A4A5-5B4C5783B3C7}"/>
    <cellStyle name="Standaard 2 2 2 2" xfId="190" xr:uid="{7765A9A6-79F9-4311-92FF-3D814A8E8008}"/>
    <cellStyle name="Standaard 2 2 3" xfId="181" xr:uid="{A0756862-BE4A-46CD-B3A2-5DEF63C173E4}"/>
    <cellStyle name="Standaard 2 3" xfId="14" xr:uid="{FD2B971B-2B33-422A-8FFF-C44FDFA0024C}"/>
    <cellStyle name="Standaard 2 3 2" xfId="37" xr:uid="{2D425CEC-E091-412F-B8A4-736FF89B7131}"/>
    <cellStyle name="Standaard 2 3 2 2" xfId="68" xr:uid="{3115A0E7-7838-455C-A736-BE6E8CCF9D53}"/>
    <cellStyle name="Standaard 2 3 2 2 2" xfId="191" xr:uid="{277EEF97-E02D-460A-9C23-981C3661B6F4}"/>
    <cellStyle name="Standaard 2 3 2 3" xfId="77" xr:uid="{57B5AC11-0834-4E12-9996-C123468E1412}"/>
    <cellStyle name="Standaard 2 3 2 3 2" xfId="669" xr:uid="{9B9D2611-B5DD-4927-AFE8-2C728D85E629}"/>
    <cellStyle name="Standaard 2 3 2 4" xfId="102" xr:uid="{9F18151B-56A7-4334-A6BA-07AA5E0D7674}"/>
    <cellStyle name="Standaard 2 3 2 5" xfId="672" xr:uid="{1B2A45BC-89EC-4A8D-87E1-4BE9CB490001}"/>
    <cellStyle name="Standaard 2 3 2 6" xfId="681" xr:uid="{F95CFA4A-CDED-46D1-918A-A1A92563C466}"/>
    <cellStyle name="Standaard 2 3 3" xfId="182" xr:uid="{3A9EA7EC-4B19-4635-9112-8A530ADF37D4}"/>
    <cellStyle name="Standaard 2 3 4" xfId="89" xr:uid="{145C248A-63F0-4167-8E54-088E99F9DA0B}"/>
    <cellStyle name="Standaard 2 4" xfId="17" xr:uid="{B3175D80-2A37-4521-AF8C-792C2FBDB0D4}"/>
    <cellStyle name="Standaard 2 4 2" xfId="40" xr:uid="{091C7922-95D6-49B5-AA16-6E02FC4C47ED}"/>
    <cellStyle name="Standaard 2 4 2 2" xfId="194" xr:uid="{E6A57B12-456C-4604-AC94-BA0BB13E0985}"/>
    <cellStyle name="Standaard 2 4 2 3" xfId="105" xr:uid="{517CAB5E-8840-4932-8D7C-18C535B592E4}"/>
    <cellStyle name="Standaard 2 4 3" xfId="75" xr:uid="{A83C4637-6BBE-4DE3-85C2-C3B7FDA46748}"/>
    <cellStyle name="Standaard 2 4 3 2" xfId="185" xr:uid="{48C16635-56B2-46D7-ACF1-E896278D65DA}"/>
    <cellStyle name="Standaard 2 4 3 3" xfId="665" xr:uid="{AC4B7299-684C-4E52-A82A-853119C6CE9B}"/>
    <cellStyle name="Standaard 2 4 4" xfId="93" xr:uid="{4E410F4D-B257-40FC-8262-C4CF62B81FDF}"/>
    <cellStyle name="Standaard 2 4 5" xfId="679" xr:uid="{9054713F-72FF-4D54-9C94-50BCF6B8D112}"/>
    <cellStyle name="Standaard 2 5" xfId="20" xr:uid="{4C409D63-420B-4B17-BC96-F5992BFF37F2}"/>
    <cellStyle name="Standaard 2 5 2" xfId="43" xr:uid="{9816AABA-2BCE-4530-90FF-FEDF7E71BC77}"/>
    <cellStyle name="Standaard 2 5 2 2" xfId="195" xr:uid="{4FC46C58-274B-4543-8024-77A8FCBE6F63}"/>
    <cellStyle name="Standaard 2 5 2 3" xfId="106" xr:uid="{8D6C350C-68CF-41ED-B996-BD71DB581355}"/>
    <cellStyle name="Standaard 2 5 3" xfId="186" xr:uid="{C3EDE733-3BDD-4540-AA87-368023A41769}"/>
    <cellStyle name="Standaard 2 5 4" xfId="96" xr:uid="{CEEADBB2-7896-4202-8CD9-72D37C8415ED}"/>
    <cellStyle name="Standaard 2 6" xfId="23" xr:uid="{9D119799-1BDC-45CD-BB7F-A0ABED00C9D5}"/>
    <cellStyle name="Standaard 2 6 2" xfId="107" xr:uid="{6A224F8A-19A0-46D1-93CD-2D1FA0F0562D}"/>
    <cellStyle name="Standaard 2 6 2 2" xfId="196" xr:uid="{4A9BC868-EE31-41F3-95AE-6F099306A5CD}"/>
    <cellStyle name="Standaard 2 6 3" xfId="187" xr:uid="{5ECF60A0-C726-44A3-8E80-3D29FCB69E22}"/>
    <cellStyle name="Standaard 2 6 4" xfId="97" xr:uid="{29FA57B2-DB9B-45F1-9862-71C7BBD64107}"/>
    <cellStyle name="Standaard 2 6 5" xfId="664" xr:uid="{3B214133-465D-4CA2-ACE6-3E24C882B3CD}"/>
    <cellStyle name="Standaard 2 7" xfId="26" xr:uid="{04A5EDCE-8CEC-49D3-80BB-69E7EAED62FC}"/>
    <cellStyle name="Standaard 2 7 2" xfId="66" xr:uid="{8847551A-783D-49C3-9045-B2AA1EA44D97}"/>
    <cellStyle name="Standaard 2 7 2 2" xfId="197" xr:uid="{B9C49C38-AABC-4E74-95B6-0419B052DF73}"/>
    <cellStyle name="Standaard 2 7 2 3" xfId="108" xr:uid="{C21CE18E-2A0A-4D80-B913-3CFC169415DD}"/>
    <cellStyle name="Standaard 2 7 3" xfId="71" xr:uid="{A986CE49-3A5A-4938-BCC5-56C59ABCE6FC}"/>
    <cellStyle name="Standaard 2 7 3 2" xfId="180" xr:uid="{8DB3AE5B-2D58-4B95-B458-F5970AB9D641}"/>
    <cellStyle name="Standaard 2 7 3 3" xfId="675" xr:uid="{19F20C39-3DCF-40E8-B9E3-A0EA83934C92}"/>
    <cellStyle name="Standaard 2 7 4" xfId="87" xr:uid="{2F0DEB60-0A28-4E9A-A2A6-C38E542387BE}"/>
    <cellStyle name="Standaard 2 8" xfId="29" xr:uid="{B7D1395F-D1C1-4C8F-BBAD-5C248776057F}"/>
    <cellStyle name="Standaard 2 8 2" xfId="198" xr:uid="{E70E4CE1-4ECD-4B32-B45F-02A192FBCDA8}"/>
    <cellStyle name="Standaard 2 8 3" xfId="109" xr:uid="{C00F7484-2755-4862-9789-9E3D601F139B}"/>
    <cellStyle name="Standaard 2 9" xfId="46" xr:uid="{C7F7E00F-BF1A-438F-ADF9-29B7CA996282}"/>
    <cellStyle name="Standaard 2 9 2" xfId="58" xr:uid="{D8C37217-2AA4-454B-A83B-3E908AEDE529}"/>
    <cellStyle name="Standaard 2 9 2 2" xfId="199" xr:uid="{1F8BFD83-3B6C-4AB1-8E6C-64149533AB0C}"/>
    <cellStyle name="Standaard 2 9 3" xfId="60" xr:uid="{8AADD351-6F5E-4AC3-824F-5A2A7FB8F718}"/>
    <cellStyle name="Standaard 2 9 4" xfId="63" xr:uid="{5C4AA9C2-203C-406E-A35C-0E415A5B2D69}"/>
    <cellStyle name="Standaard 2 9 4 2" xfId="667" xr:uid="{12B54002-EB97-46C4-BC34-0C2A88B0FEB1}"/>
    <cellStyle name="Standaard 2 9 5" xfId="73" xr:uid="{1CCBAC4F-F534-472F-8416-02444D8BD8C0}"/>
    <cellStyle name="Standaard 2 9 5 2" xfId="677" xr:uid="{F873F57D-956F-4FEE-971B-98DC73D2F9AF}"/>
    <cellStyle name="Standaard 2 9 6" xfId="110" xr:uid="{3EA63093-80FB-4A7C-8486-970F251FCE24}"/>
    <cellStyle name="Standaard 2 9 7" xfId="661" xr:uid="{B7CC6E55-A2C8-40F7-A46F-655033EB7D87}"/>
    <cellStyle name="Standaard 3" xfId="5" xr:uid="{F8AA40FC-D449-7746-8643-C59044F4AA70}"/>
    <cellStyle name="Standaard 3 2" xfId="202" xr:uid="{E1F7211E-4595-4B37-BD1C-AF9F420A6C72}"/>
    <cellStyle name="Standaard 3 3" xfId="113" xr:uid="{1199FB59-870A-46A6-A203-9B71D80A4997}"/>
    <cellStyle name="Standaard 4" xfId="12" xr:uid="{DC9DDB0B-EE26-460C-8EEE-68AE641A02E1}"/>
    <cellStyle name="Standaard 4 2" xfId="35" xr:uid="{DACC7438-B2C2-47C9-BFAA-E8FD5D3B7435}"/>
    <cellStyle name="Standaard 4 2 2" xfId="425" xr:uid="{EBB29667-59EB-4CCA-BE2B-4A799407A1A6}"/>
    <cellStyle name="Standaard 4 3" xfId="203" xr:uid="{8465B330-427C-4891-9877-78E8AE6588A4}"/>
    <cellStyle name="Standaard 4 4" xfId="114" xr:uid="{233C7A2C-A429-4F18-BA4C-31AE615ECB59}"/>
    <cellStyle name="Standaard 5" xfId="13" xr:uid="{C72B0D22-BC20-471E-B7A4-376A574FA5DD}"/>
    <cellStyle name="Standaard 5 2" xfId="36" xr:uid="{B819C232-E2DA-4D46-B632-F540522F1E0F}"/>
    <cellStyle name="Standaard 5 3" xfId="177" xr:uid="{0D50C9D5-8348-49C4-A676-DA17F89DA3F0}"/>
    <cellStyle name="Standaard 6" xfId="55" xr:uid="{B2904C7D-C4A2-4475-B27A-33446C6D986D}"/>
    <cellStyle name="Standaard 6 2" xfId="279" xr:uid="{9AB8BC05-2B64-4050-AFEA-E236E8FAC75E}"/>
    <cellStyle name="Standaard 7" xfId="56" xr:uid="{55B27759-9BA0-4C74-8F84-220606E825CD}"/>
    <cellStyle name="Standaard 7 2" xfId="360" xr:uid="{5B7BDC7C-86E3-4107-8361-AE2D39D8E378}"/>
    <cellStyle name="Standaard 8" xfId="57" xr:uid="{2B07934F-7D62-4393-A46B-E42CBEFE3BFB}"/>
    <cellStyle name="Standaard 8 2" xfId="401" xr:uid="{60E0C239-DBF3-4A1A-A4C5-3AA805B1C797}"/>
    <cellStyle name="Standaard 9" xfId="173" xr:uid="{26BE6F44-CEF3-4030-9F02-85C7EC2A1CD0}"/>
    <cellStyle name="Titel 2" xfId="419" xr:uid="{B2414F1A-5C43-4805-8E7A-B7A1EF3E338A}"/>
    <cellStyle name="Totaal 2" xfId="420" xr:uid="{CD4450F0-21DE-487F-BC52-03F9245FAC17}"/>
    <cellStyle name="Uitvoer 2" xfId="421" xr:uid="{9105BDF4-96EA-4E91-B4DF-D26B0329244F}"/>
    <cellStyle name="Valuta" xfId="11" builtinId="4"/>
    <cellStyle name="Valuta 2" xfId="2" xr:uid="{05D4FD4D-7479-064A-BABD-8EB7FC5E8F7E}"/>
    <cellStyle name="Valuta 2 10" xfId="143" xr:uid="{559A49EA-AF90-434C-AFC2-602CF411008B}"/>
    <cellStyle name="Valuta 2 2" xfId="15" xr:uid="{3DDB6236-5D26-4740-A2BF-91C3D0A1C2AF}"/>
    <cellStyle name="Valuta 2 2 2" xfId="38" xr:uid="{B4D9A676-6567-46C7-B114-4D3F8FADD07D}"/>
    <cellStyle name="Valuta 2 2 2 2" xfId="69" xr:uid="{C31061B9-B6B5-4027-B8B6-9C215DC94307}"/>
    <cellStyle name="Valuta 2 2 2 3" xfId="78" xr:uid="{2F0B27E9-F640-4236-A1BD-00779892FA50}"/>
    <cellStyle name="Valuta 2 2 2 3 2" xfId="670" xr:uid="{3CAAF4DD-91A4-47EB-A9FB-87A71DB33103}"/>
    <cellStyle name="Valuta 2 2 2 4" xfId="673" xr:uid="{13B231D8-06B6-4CA3-9B2C-2FC33634EFDB}"/>
    <cellStyle name="Valuta 2 2 2 5" xfId="682" xr:uid="{4606A641-7092-4DA4-A212-A02B7BF980F9}"/>
    <cellStyle name="Valuta 2 2 3" xfId="299" xr:uid="{94CCAD79-F4A8-4D59-B7CB-4C84AA4F4406}"/>
    <cellStyle name="Valuta 2 3" xfId="18" xr:uid="{605988B9-9848-4403-A422-3586719FACDB}"/>
    <cellStyle name="Valuta 2 3 2" xfId="41" xr:uid="{280D62C6-112A-4942-A56D-CDCAD1383E78}"/>
    <cellStyle name="Valuta 2 3 3" xfId="76" xr:uid="{FBE0D0E6-2468-4C36-96D6-04B7C8F994AC}"/>
    <cellStyle name="Valuta 2 3 3 2" xfId="666" xr:uid="{618DE44F-C877-45A7-A5B6-FED2311F0819}"/>
    <cellStyle name="Valuta 2 3 4" xfId="339" xr:uid="{B44B70DA-810F-4013-A4BE-56A3D5D61156}"/>
    <cellStyle name="Valuta 2 3 5" xfId="680" xr:uid="{8E483D9A-88D2-4A17-8BA7-BC89EDE297B3}"/>
    <cellStyle name="Valuta 2 4" xfId="21" xr:uid="{809A50E3-66D1-4A16-910E-576BB8A377E2}"/>
    <cellStyle name="Valuta 2 4 2" xfId="44" xr:uid="{E78A4C4F-CD43-4CF9-90E9-DB03C6F27C32}"/>
    <cellStyle name="Valuta 2 4 3" xfId="380" xr:uid="{516E2B4C-4C58-41D4-8860-8AC7619FF0E8}"/>
    <cellStyle name="Valuta 2 5" xfId="24" xr:uid="{7EF1AC5D-4605-4358-902E-255822604E6F}"/>
    <cellStyle name="Valuta 2 5 2" xfId="405" xr:uid="{ACA4FAE6-2F58-4BD6-8F23-9001DB77FD85}"/>
    <cellStyle name="Valuta 2 6" xfId="27" xr:uid="{66EC51C3-9DBB-4D2C-80E6-4425D267E18B}"/>
    <cellStyle name="Valuta 2 6 2" xfId="67" xr:uid="{9DC9A124-DDBD-4FFC-81F2-839F6EA74F58}"/>
    <cellStyle name="Valuta 2 6 3" xfId="72" xr:uid="{586D4684-8E90-49A4-B113-881F0F3F9B2E}"/>
    <cellStyle name="Valuta 2 6 3 2" xfId="676" xr:uid="{7EC583B8-664D-4CAD-843E-6C44EEEDE9D8}"/>
    <cellStyle name="Valuta 2 6 4" xfId="232" xr:uid="{F914B26A-D49D-4034-A480-F54045157E7D}"/>
    <cellStyle name="Valuta 2 7" xfId="30" xr:uid="{9F3323F9-9EBA-4FF7-A6B5-D08F9841F737}"/>
    <cellStyle name="Valuta 2 8" xfId="47" xr:uid="{7092F8E0-9620-4872-A035-155457C6F3A7}"/>
    <cellStyle name="Valuta 2 8 2" xfId="64" xr:uid="{C6134B1C-4BCA-4955-997B-0931DCF5CA5F}"/>
    <cellStyle name="Valuta 2 8 2 2" xfId="668" xr:uid="{D7550C65-89F8-44BD-8F79-58142B8D564B}"/>
    <cellStyle name="Valuta 2 8 3" xfId="74" xr:uid="{C023CD83-87C3-45A2-B9A5-18B0205F20AF}"/>
    <cellStyle name="Valuta 2 8 3 2" xfId="678" xr:uid="{D11A3EB5-1129-43F5-A2C4-A0DDF24F79BE}"/>
    <cellStyle name="Valuta 2 9" xfId="53" xr:uid="{D280939A-F4F1-4E6A-92B2-03316BF684E1}"/>
    <cellStyle name="Valuta 2 9 2" xfId="61" xr:uid="{2D60DEF6-F0D5-4420-99EF-55D163BAD61C}"/>
    <cellStyle name="Valuta 2 9 3" xfId="662" xr:uid="{E028BABF-0ABB-4424-8420-BA0E8DA88B4E}"/>
    <cellStyle name="Valuta 3" xfId="6" xr:uid="{03ED2FCC-7311-1B49-84A4-6365DE05A9AC}"/>
    <cellStyle name="Valuta 3 2" xfId="33" xr:uid="{965225CE-C697-4152-8FAD-77DEC0E955F5}"/>
    <cellStyle name="Valuta 3 3" xfId="359" xr:uid="{7DCC9527-8C50-4673-94A7-AF541DAD9213}"/>
    <cellStyle name="Valuta 4" xfId="51" xr:uid="{EB399FC5-767D-4312-8175-1E9A84912BB2}"/>
    <cellStyle name="Valuta 4 2" xfId="400" xr:uid="{01A3CD01-32A3-4352-9B8D-6748E793F567}"/>
    <cellStyle name="Verklarende tekst 2" xfId="422" xr:uid="{85B14E12-1F4B-4F81-AEFD-9D07D1DF5A6B}"/>
    <cellStyle name="Waarschuwingstekst 2" xfId="423" xr:uid="{2D72FF7A-C79E-48AA-9916-E59908C535A3}"/>
  </cellStyles>
  <dxfs count="1">
    <dxf>
      <border>
        <top style="thin">
          <color auto="1"/>
        </top>
        <bottom style="thin">
          <color auto="1"/>
        </bottom>
        <horizontal style="thin">
          <color auto="1"/>
        </horizontal>
      </border>
    </dxf>
  </dxfs>
  <tableStyles count="1" defaultTableStyle="TableStyleMedium2" defaultPivotStyle="PivotStyleLight16">
    <tableStyle name="PivotTable Style 1" table="0" count="1" xr9:uid="{390A038A-7411-4EBC-B24B-385A56E05429}">
      <tableStyleElement type="wholeTabl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495300</xdr:colOff>
      <xdr:row>2</xdr:row>
      <xdr:rowOff>292100</xdr:rowOff>
    </xdr:from>
    <xdr:to>
      <xdr:col>31</xdr:col>
      <xdr:colOff>571500</xdr:colOff>
      <xdr:row>45</xdr:row>
      <xdr:rowOff>104775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69873345-323D-4247-A62A-99A865CAB8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00" y="635000"/>
          <a:ext cx="11252200" cy="7454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35</xdr:col>
      <xdr:colOff>400050</xdr:colOff>
      <xdr:row>0</xdr:row>
      <xdr:rowOff>0</xdr:rowOff>
    </xdr:from>
    <xdr:ext cx="4219575" cy="1400175"/>
    <xdr:grpSp>
      <xdr:nvGrpSpPr>
        <xdr:cNvPr id="2" name="Shape 2">
          <a:extLst>
            <a:ext uri="{FF2B5EF4-FFF2-40B4-BE49-F238E27FC236}">
              <a16:creationId xmlns:a16="http://schemas.microsoft.com/office/drawing/2014/main" id="{DF72A5F8-4516-48DD-839C-D6CADDCD97F0}"/>
            </a:ext>
          </a:extLst>
        </xdr:cNvPr>
        <xdr:cNvGrpSpPr/>
      </xdr:nvGrpSpPr>
      <xdr:grpSpPr>
        <a:xfrm>
          <a:off x="25136475" y="0"/>
          <a:ext cx="4219575" cy="1400175"/>
          <a:chOff x="3264788" y="3108488"/>
          <a:chExt cx="4162425" cy="1343025"/>
        </a:xfrm>
      </xdr:grpSpPr>
      <xdr:cxnSp macro="">
        <xdr:nvCxnSpPr>
          <xdr:cNvPr id="3" name="Shape 3">
            <a:extLst>
              <a:ext uri="{FF2B5EF4-FFF2-40B4-BE49-F238E27FC236}">
                <a16:creationId xmlns:a16="http://schemas.microsoft.com/office/drawing/2014/main" id="{EE951B28-A49A-1E67-1FD3-B5270391FED5}"/>
              </a:ext>
            </a:extLst>
          </xdr:cNvPr>
          <xdr:cNvCxnSpPr/>
        </xdr:nvCxnSpPr>
        <xdr:spPr>
          <a:xfrm>
            <a:off x="3264788" y="3108488"/>
            <a:ext cx="4162425" cy="1343025"/>
          </a:xfrm>
          <a:prstGeom prst="bentConnector3">
            <a:avLst>
              <a:gd name="adj1" fmla="val 50000"/>
            </a:avLst>
          </a:prstGeom>
          <a:noFill/>
          <a:ln w="57150" cap="flat" cmpd="sng">
            <a:solidFill>
              <a:srgbClr val="4A7EBB"/>
            </a:solidFill>
            <a:prstDash val="solid"/>
            <a:miter lim="800000"/>
            <a:headEnd type="none" w="med" len="med"/>
            <a:tailEnd type="triangle" w="med" len="med"/>
          </a:ln>
        </xdr:spPr>
      </xdr:cxnSp>
    </xdr:grpSp>
    <xdr:clientData fLocksWithSheet="0"/>
  </xdr:oneCellAnchor>
  <xdr:oneCellAnchor>
    <xdr:from>
      <xdr:col>30</xdr:col>
      <xdr:colOff>304800</xdr:colOff>
      <xdr:row>0</xdr:row>
      <xdr:rowOff>0</xdr:rowOff>
    </xdr:from>
    <xdr:ext cx="1695450" cy="1019175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ED34FF33-7377-43DB-99BF-A690D9D4913D}"/>
            </a:ext>
          </a:extLst>
        </xdr:cNvPr>
        <xdr:cNvSpPr/>
      </xdr:nvSpPr>
      <xdr:spPr>
        <a:xfrm>
          <a:off x="29165550" y="0"/>
          <a:ext cx="1695450" cy="1019175"/>
        </a:xfrm>
        <a:prstGeom prst="rightArrowCallout">
          <a:avLst>
            <a:gd name="adj1" fmla="val 25000"/>
            <a:gd name="adj2" fmla="val 25000"/>
            <a:gd name="adj3" fmla="val 25000"/>
            <a:gd name="adj4" fmla="val 64977"/>
          </a:avLst>
        </a:prstGeom>
        <a:solidFill>
          <a:srgbClr val="4F81BD"/>
        </a:solidFill>
        <a:ln w="25400" cap="flat" cmpd="sng">
          <a:solidFill>
            <a:srgbClr val="385D8A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i="0" u="none" strike="noStrike">
              <a:solidFill>
                <a:srgbClr val="FFFFFF"/>
              </a:solidFill>
              <a:latin typeface="Calibri"/>
              <a:ea typeface="Calibri"/>
              <a:cs typeface="Calibri"/>
              <a:sym typeface="Calibri"/>
            </a:rPr>
            <a:t>Let op! Dit is de prijs exclusief BTW! </a:t>
          </a:r>
          <a:endParaRPr sz="1400"/>
        </a:p>
      </xdr:txBody>
    </xdr:sp>
    <xdr:clientData fLocksWithSheet="0"/>
  </xdr:oneCellAnchor>
  <xdr:oneCellAnchor>
    <xdr:from>
      <xdr:col>27</xdr:col>
      <xdr:colOff>9525</xdr:colOff>
      <xdr:row>0</xdr:row>
      <xdr:rowOff>0</xdr:rowOff>
    </xdr:from>
    <xdr:ext cx="10487025" cy="1466850"/>
    <xdr:pic>
      <xdr:nvPicPr>
        <xdr:cNvPr id="5" name="image2.png">
          <a:extLst>
            <a:ext uri="{FF2B5EF4-FFF2-40B4-BE49-F238E27FC236}">
              <a16:creationId xmlns:a16="http://schemas.microsoft.com/office/drawing/2014/main" id="{40C6CB1C-59AD-4D39-A0D9-CF6A7C1368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5984200" y="0"/>
          <a:ext cx="10487025" cy="1466850"/>
        </a:xfrm>
        <a:prstGeom prst="rect">
          <a:avLst/>
        </a:prstGeom>
        <a:noFill/>
      </xdr:spPr>
    </xdr:pic>
    <xdr:clientData fLocksWithSheet="0"/>
  </xdr:oneCellAnchor>
  <xdr:oneCellAnchor>
    <xdr:from>
      <xdr:col>33</xdr:col>
      <xdr:colOff>409575</xdr:colOff>
      <xdr:row>0</xdr:row>
      <xdr:rowOff>0</xdr:rowOff>
    </xdr:from>
    <xdr:ext cx="3238500" cy="3438525"/>
    <xdr:pic>
      <xdr:nvPicPr>
        <xdr:cNvPr id="6" name="image3.png">
          <a:extLst>
            <a:ext uri="{FF2B5EF4-FFF2-40B4-BE49-F238E27FC236}">
              <a16:creationId xmlns:a16="http://schemas.microsoft.com/office/drawing/2014/main" id="{02D232E1-30C7-4318-A436-8C6791C0E83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2156400" y="0"/>
          <a:ext cx="3238500" cy="3438525"/>
        </a:xfrm>
        <a:prstGeom prst="rect">
          <a:avLst/>
        </a:prstGeom>
        <a:noFill/>
      </xdr:spPr>
    </xdr:pic>
    <xdr:clientData fLocksWithSheet="0"/>
  </xdr:oneCellAnchor>
  <xdr:oneCellAnchor>
    <xdr:from>
      <xdr:col>40</xdr:col>
      <xdr:colOff>371475</xdr:colOff>
      <xdr:row>0</xdr:row>
      <xdr:rowOff>0</xdr:rowOff>
    </xdr:from>
    <xdr:ext cx="3419475" cy="3952875"/>
    <xdr:pic>
      <xdr:nvPicPr>
        <xdr:cNvPr id="7" name="image4.png">
          <a:extLst>
            <a:ext uri="{FF2B5EF4-FFF2-40B4-BE49-F238E27FC236}">
              <a16:creationId xmlns:a16="http://schemas.microsoft.com/office/drawing/2014/main" id="{6064FBF0-B2BC-4D7D-82DE-27685BD8CB73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38852475" y="0"/>
          <a:ext cx="3419475" cy="3952875"/>
        </a:xfrm>
        <a:prstGeom prst="rect">
          <a:avLst/>
        </a:prstGeom>
        <a:noFill/>
      </xdr:spPr>
    </xdr:pic>
    <xdr:clientData fLocksWithSheet="0"/>
  </xdr:oneCellAnchor>
  <xdr:oneCellAnchor>
    <xdr:from>
      <xdr:col>35</xdr:col>
      <xdr:colOff>400050</xdr:colOff>
      <xdr:row>0</xdr:row>
      <xdr:rowOff>0</xdr:rowOff>
    </xdr:from>
    <xdr:ext cx="4219575" cy="1400175"/>
    <xdr:grpSp>
      <xdr:nvGrpSpPr>
        <xdr:cNvPr id="8" name="Shape 2">
          <a:extLst>
            <a:ext uri="{FF2B5EF4-FFF2-40B4-BE49-F238E27FC236}">
              <a16:creationId xmlns:a16="http://schemas.microsoft.com/office/drawing/2014/main" id="{8621DDBD-86B9-4CE2-A554-244D2FBBE2BB}"/>
            </a:ext>
          </a:extLst>
        </xdr:cNvPr>
        <xdr:cNvGrpSpPr/>
      </xdr:nvGrpSpPr>
      <xdr:grpSpPr>
        <a:xfrm>
          <a:off x="25136475" y="0"/>
          <a:ext cx="4219575" cy="1400175"/>
          <a:chOff x="3264788" y="3108488"/>
          <a:chExt cx="4162425" cy="1343025"/>
        </a:xfrm>
      </xdr:grpSpPr>
      <xdr:cxnSp macro="">
        <xdr:nvCxnSpPr>
          <xdr:cNvPr id="9" name="Shape 3">
            <a:extLst>
              <a:ext uri="{FF2B5EF4-FFF2-40B4-BE49-F238E27FC236}">
                <a16:creationId xmlns:a16="http://schemas.microsoft.com/office/drawing/2014/main" id="{D2BE89A1-5BA3-D2A6-A247-AB913E849568}"/>
              </a:ext>
            </a:extLst>
          </xdr:cNvPr>
          <xdr:cNvCxnSpPr/>
        </xdr:nvCxnSpPr>
        <xdr:spPr>
          <a:xfrm>
            <a:off x="3264788" y="3108488"/>
            <a:ext cx="4162425" cy="1343025"/>
          </a:xfrm>
          <a:prstGeom prst="bentConnector3">
            <a:avLst>
              <a:gd name="adj1" fmla="val 50000"/>
            </a:avLst>
          </a:prstGeom>
          <a:noFill/>
          <a:ln w="57150" cap="flat" cmpd="sng">
            <a:solidFill>
              <a:srgbClr val="4A7EBB"/>
            </a:solidFill>
            <a:prstDash val="solid"/>
            <a:miter lim="800000"/>
            <a:headEnd type="none" w="med" len="med"/>
            <a:tailEnd type="triangle" w="med" len="med"/>
          </a:ln>
        </xdr:spPr>
      </xdr:cxnSp>
    </xdr:grpSp>
    <xdr:clientData fLocksWithSheet="0"/>
  </xdr:oneCellAnchor>
  <xdr:oneCellAnchor>
    <xdr:from>
      <xdr:col>30</xdr:col>
      <xdr:colOff>304800</xdr:colOff>
      <xdr:row>0</xdr:row>
      <xdr:rowOff>0</xdr:rowOff>
    </xdr:from>
    <xdr:ext cx="1695450" cy="1019175"/>
    <xdr:sp macro="" textlink="">
      <xdr:nvSpPr>
        <xdr:cNvPr id="10" name="Shape 4">
          <a:extLst>
            <a:ext uri="{FF2B5EF4-FFF2-40B4-BE49-F238E27FC236}">
              <a16:creationId xmlns:a16="http://schemas.microsoft.com/office/drawing/2014/main" id="{09D9BBB4-3573-4244-B0BA-77736373FF47}"/>
            </a:ext>
          </a:extLst>
        </xdr:cNvPr>
        <xdr:cNvSpPr/>
      </xdr:nvSpPr>
      <xdr:spPr>
        <a:xfrm>
          <a:off x="29165550" y="13744575"/>
          <a:ext cx="1695450" cy="1019175"/>
        </a:xfrm>
        <a:prstGeom prst="rightArrowCallout">
          <a:avLst>
            <a:gd name="adj1" fmla="val 25000"/>
            <a:gd name="adj2" fmla="val 25000"/>
            <a:gd name="adj3" fmla="val 25000"/>
            <a:gd name="adj4" fmla="val 64977"/>
          </a:avLst>
        </a:prstGeom>
        <a:solidFill>
          <a:srgbClr val="4F81BD"/>
        </a:solidFill>
        <a:ln w="25400" cap="flat" cmpd="sng">
          <a:solidFill>
            <a:srgbClr val="385D8A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i="0" u="none" strike="noStrike">
              <a:solidFill>
                <a:srgbClr val="FFFFFF"/>
              </a:solidFill>
              <a:latin typeface="Calibri"/>
              <a:ea typeface="Calibri"/>
              <a:cs typeface="Calibri"/>
              <a:sym typeface="Calibri"/>
            </a:rPr>
            <a:t>Let op! Dit is de prijs exclusief BTW! </a:t>
          </a:r>
          <a:endParaRPr sz="1400"/>
        </a:p>
      </xdr:txBody>
    </xdr:sp>
    <xdr:clientData fLocksWithSheet="0"/>
  </xdr:oneCellAnchor>
  <xdr:oneCellAnchor>
    <xdr:from>
      <xdr:col>27</xdr:col>
      <xdr:colOff>9525</xdr:colOff>
      <xdr:row>0</xdr:row>
      <xdr:rowOff>0</xdr:rowOff>
    </xdr:from>
    <xdr:ext cx="10487025" cy="1466850"/>
    <xdr:pic>
      <xdr:nvPicPr>
        <xdr:cNvPr id="11" name="image2.png">
          <a:extLst>
            <a:ext uri="{FF2B5EF4-FFF2-40B4-BE49-F238E27FC236}">
              <a16:creationId xmlns:a16="http://schemas.microsoft.com/office/drawing/2014/main" id="{24B03827-8089-4684-ABD3-042841935D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5984200" y="17297400"/>
          <a:ext cx="10487025" cy="1466850"/>
        </a:xfrm>
        <a:prstGeom prst="rect">
          <a:avLst/>
        </a:prstGeom>
        <a:noFill/>
      </xdr:spPr>
    </xdr:pic>
    <xdr:clientData fLocksWithSheet="0"/>
  </xdr:oneCellAnchor>
  <xdr:oneCellAnchor>
    <xdr:from>
      <xdr:col>33</xdr:col>
      <xdr:colOff>409575</xdr:colOff>
      <xdr:row>0</xdr:row>
      <xdr:rowOff>0</xdr:rowOff>
    </xdr:from>
    <xdr:ext cx="3238500" cy="3438525"/>
    <xdr:pic>
      <xdr:nvPicPr>
        <xdr:cNvPr id="12" name="image3.png">
          <a:extLst>
            <a:ext uri="{FF2B5EF4-FFF2-40B4-BE49-F238E27FC236}">
              <a16:creationId xmlns:a16="http://schemas.microsoft.com/office/drawing/2014/main" id="{B295B393-3AEF-4A13-BAC4-4E259C5E1ED6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2156400" y="13211175"/>
          <a:ext cx="3238500" cy="3438525"/>
        </a:xfrm>
        <a:prstGeom prst="rect">
          <a:avLst/>
        </a:prstGeom>
        <a:noFill/>
      </xdr:spPr>
    </xdr:pic>
    <xdr:clientData fLocksWithSheet="0"/>
  </xdr:oneCellAnchor>
  <xdr:oneCellAnchor>
    <xdr:from>
      <xdr:col>40</xdr:col>
      <xdr:colOff>371475</xdr:colOff>
      <xdr:row>0</xdr:row>
      <xdr:rowOff>0</xdr:rowOff>
    </xdr:from>
    <xdr:ext cx="3419475" cy="3952875"/>
    <xdr:pic>
      <xdr:nvPicPr>
        <xdr:cNvPr id="13" name="image4.png">
          <a:extLst>
            <a:ext uri="{FF2B5EF4-FFF2-40B4-BE49-F238E27FC236}">
              <a16:creationId xmlns:a16="http://schemas.microsoft.com/office/drawing/2014/main" id="{8A37C125-5784-483F-99B7-C90262EE2BCE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38852475" y="14592300"/>
          <a:ext cx="3419475" cy="3952875"/>
        </a:xfrm>
        <a:prstGeom prst="rect">
          <a:avLst/>
        </a:prstGeom>
        <a:noFill/>
      </xdr:spPr>
    </xdr:pic>
    <xdr:clientData fLocksWithSheet="0"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R\user11\Paul.Haarman\Documenten\Tarieven%202012\Model%20Tarieven\20120418%20Tarieven%20Model%202013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nsdigitaal.sharepoint.com/sites/Team-Pricing608/Jaarlijkse_tariefaanpassing/Tarief%202024/Prezo/Prezo%202024%20-%20Scenario%200%20procent.xlsb" TargetMode="External"/><Relationship Id="rId1" Type="http://schemas.openxmlformats.org/officeDocument/2006/relationships/externalLinkPath" Target="https://nsdigitaal.sharepoint.com/sites/Team-Pricing608/Jaarlijkse_tariefaanpassing/Tarief%202024/Prezo/Prezo%202024%20-%20Scenario%200%20procent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04 verkopen N-1 (2)"/>
      <sheetName val="Werking"/>
      <sheetName val="mutatie model"/>
      <sheetName val="Dashboard"/>
      <sheetName val="Reken en aanpassen --&gt;"/>
      <sheetName val="ABK"/>
      <sheetName val="ERET berekend"/>
      <sheetName val="ERET"/>
      <sheetName val="Output --&gt;"/>
      <sheetName val="Opbr N+1 excl elast"/>
      <sheetName val="Opbr N+1 2011 incl elast"/>
      <sheetName val="Tarief N+1"/>
      <sheetName val="FEZtabelprijs N+1"/>
      <sheetName val="output tbv communicatie 1"/>
      <sheetName val="output tbv communicatie 2"/>
      <sheetName val="output tbv communicatie 3"/>
      <sheetName val="Input --&gt;"/>
      <sheetName val="I01 tariefeenheden N-1"/>
      <sheetName val="I02 tarief N-1"/>
      <sheetName val="I03 Midt Rkm N-1"/>
      <sheetName val="I04 verkopen N-1"/>
      <sheetName val="I05 Midt Spits_dal"/>
      <sheetName val="I06 Prijs N"/>
      <sheetName val="I07 input Elasticiteiten N-1"/>
      <sheetName val="I08 SAP BI Coll N-1"/>
      <sheetName val="Verzamel -&gt;"/>
      <sheetName val="Rkm N-1"/>
      <sheetName val="Opbr N-1"/>
      <sheetName val="Elasticiteiten"/>
      <sheetName val="Differentiatieruimte"/>
      <sheetName val="Mandje"/>
      <sheetName val="Grafiek"/>
      <sheetName val="Uitslagen"/>
      <sheetName val="Omvang 2011"/>
      <sheetName val="Blad1"/>
      <sheetName val="Blad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A Versie"/>
      <sheetName val="B verantwoording"/>
      <sheetName val="01 Vastrechten"/>
      <sheetName val="02 ERET"/>
      <sheetName val="03 Traject Vrij"/>
      <sheetName val="10 communicatie cons. NL."/>
      <sheetName val="10 communication cons. EN"/>
      <sheetName val="10 communicatie zakelijk NL"/>
      <sheetName val="10 communication Business EN"/>
      <sheetName val="11 output tbv NSI"/>
      <sheetName val="12 output prijstabel HRN2024"/>
      <sheetName val="12 output factoren HRN2024"/>
      <sheetName val="19 Totaal per propositie"/>
      <sheetName val="20 Input Weging 2022"/>
    </sheetNames>
    <sheetDataSet>
      <sheetData sheetId="0">
        <row r="9">
          <cell r="C9">
            <v>0</v>
          </cell>
        </row>
        <row r="14">
          <cell r="C14">
            <v>3.7999999999999999E-2</v>
          </cell>
        </row>
      </sheetData>
      <sheetData sheetId="1"/>
      <sheetData sheetId="2"/>
      <sheetData sheetId="3">
        <row r="17">
          <cell r="H17">
            <v>29.4</v>
          </cell>
          <cell r="M17">
            <v>49.98</v>
          </cell>
        </row>
        <row r="20">
          <cell r="C20">
            <v>1.7</v>
          </cell>
        </row>
        <row r="39">
          <cell r="H39">
            <v>4.9000000000000004</v>
          </cell>
          <cell r="M39">
            <v>8.33</v>
          </cell>
        </row>
      </sheetData>
      <sheetData sheetId="4">
        <row r="16">
          <cell r="F16">
            <v>424.6</v>
          </cell>
          <cell r="L16">
            <v>721.8</v>
          </cell>
        </row>
        <row r="18">
          <cell r="D18">
            <v>4245.6000000000004</v>
          </cell>
          <cell r="J18">
            <v>7218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Bezooijen, Natascha van" id="{26D96559-B648-CC48-BCCD-F50B460A6D70}" userId="S::n.vanbezooijen@arriva.nl::3816b803-7049-434b-98fe-2ef7809b3f65" providerId="AD"/>
</personList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C17" dT="2019-12-10T14:44:48.94" personId="{26D96559-B648-CC48-BCCD-F50B460A6D70}" id="{EDC740A8-F122-4541-9BDE-F6790BCC2587}">
    <text>tarief voor de Store op €0,- wordt uitgeleverd in de store maar vooraf verekend. 
Mailwisseling Pierre, Chris Henk 08-11-2018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6485D-4BE8-493F-A0AE-2FE249A7950B}">
  <dimension ref="A1:M7"/>
  <sheetViews>
    <sheetView topLeftCell="D1" workbookViewId="0">
      <selection sqref="A1:M7"/>
    </sheetView>
  </sheetViews>
  <sheetFormatPr defaultColWidth="7.625" defaultRowHeight="15"/>
  <cols>
    <col min="1" max="3" width="18.125" style="211" bestFit="1" customWidth="1"/>
    <col min="4" max="4" width="13.875" style="211" bestFit="1" customWidth="1"/>
    <col min="5" max="5" width="10.125" style="211" bestFit="1" customWidth="1"/>
    <col min="6" max="6" width="7.875" style="211" bestFit="1" customWidth="1"/>
    <col min="7" max="7" width="15.875" style="211" customWidth="1"/>
    <col min="8" max="8" width="28.875" style="211" bestFit="1" customWidth="1"/>
    <col min="9" max="9" width="28.875" style="211" customWidth="1"/>
    <col min="10" max="11" width="11.125" style="211" bestFit="1" customWidth="1"/>
    <col min="12" max="12" width="19.625" style="211" bestFit="1" customWidth="1"/>
    <col min="13" max="13" width="15.125" style="211" bestFit="1" customWidth="1"/>
    <col min="14" max="16384" width="7.625" style="211"/>
  </cols>
  <sheetData>
    <row r="1" spans="1:13" ht="15.75" thickBot="1">
      <c r="A1" s="223" t="s">
        <v>0</v>
      </c>
      <c r="B1" s="222" t="s">
        <v>1</v>
      </c>
      <c r="C1" s="221" t="s">
        <v>2</v>
      </c>
      <c r="D1" s="221" t="s">
        <v>3</v>
      </c>
      <c r="E1" s="221">
        <v>2024</v>
      </c>
      <c r="F1" s="218" t="s">
        <v>4</v>
      </c>
      <c r="G1" s="218" t="s">
        <v>5</v>
      </c>
      <c r="H1" s="220" t="s">
        <v>6</v>
      </c>
      <c r="I1" s="219" t="s">
        <v>7</v>
      </c>
      <c r="J1" s="219" t="s">
        <v>8</v>
      </c>
      <c r="K1" s="219" t="s">
        <v>9</v>
      </c>
      <c r="L1" s="218" t="s">
        <v>10</v>
      </c>
      <c r="M1" s="217" t="s">
        <v>11</v>
      </c>
    </row>
    <row r="2" spans="1:13">
      <c r="A2" s="216"/>
      <c r="B2" s="214"/>
      <c r="C2" s="214"/>
      <c r="D2" s="214"/>
      <c r="E2" s="214"/>
      <c r="F2" s="214"/>
      <c r="G2" s="214"/>
      <c r="H2" s="215" t="s">
        <v>12</v>
      </c>
      <c r="I2" s="215" t="s">
        <v>13</v>
      </c>
      <c r="J2" s="215" t="s">
        <v>13</v>
      </c>
      <c r="K2" s="215" t="s">
        <v>13</v>
      </c>
      <c r="L2" s="215" t="s">
        <v>14</v>
      </c>
      <c r="M2" s="214"/>
    </row>
    <row r="3" spans="1:13">
      <c r="A3" s="213" t="s">
        <v>15</v>
      </c>
      <c r="B3" s="212" t="s">
        <v>16</v>
      </c>
      <c r="C3" s="212" t="s">
        <v>17</v>
      </c>
      <c r="D3" s="212" t="s">
        <v>17</v>
      </c>
      <c r="E3" s="212" t="s">
        <v>16</v>
      </c>
      <c r="F3" s="212" t="s">
        <v>18</v>
      </c>
      <c r="G3" s="212" t="s">
        <v>19</v>
      </c>
      <c r="H3" s="212" t="s">
        <v>17</v>
      </c>
      <c r="I3" s="212" t="s">
        <v>17</v>
      </c>
      <c r="J3" s="212" t="s">
        <v>17</v>
      </c>
      <c r="K3" s="212" t="s">
        <v>17</v>
      </c>
      <c r="L3" s="212" t="s">
        <v>17</v>
      </c>
      <c r="M3" s="212" t="s">
        <v>17</v>
      </c>
    </row>
    <row r="4" spans="1:13">
      <c r="A4" s="213" t="s">
        <v>20</v>
      </c>
      <c r="B4" s="212" t="s">
        <v>16</v>
      </c>
      <c r="C4" s="212" t="s">
        <v>21</v>
      </c>
      <c r="D4" s="212" t="s">
        <v>21</v>
      </c>
      <c r="E4" s="212" t="s">
        <v>16</v>
      </c>
      <c r="F4" s="212" t="s">
        <v>18</v>
      </c>
      <c r="G4" s="212" t="s">
        <v>19</v>
      </c>
      <c r="H4" s="212" t="s">
        <v>22</v>
      </c>
      <c r="I4" s="212" t="s">
        <v>17</v>
      </c>
      <c r="J4" s="212" t="s">
        <v>17</v>
      </c>
      <c r="K4" s="212" t="s">
        <v>17</v>
      </c>
      <c r="L4" s="212" t="s">
        <v>22</v>
      </c>
      <c r="M4" s="212" t="s">
        <v>22</v>
      </c>
    </row>
    <row r="5" spans="1:13">
      <c r="A5" s="213" t="s">
        <v>23</v>
      </c>
      <c r="B5" s="212" t="s">
        <v>16</v>
      </c>
      <c r="C5" s="212" t="s">
        <v>21</v>
      </c>
      <c r="D5" s="212" t="s">
        <v>17</v>
      </c>
      <c r="E5" s="212" t="s">
        <v>16</v>
      </c>
      <c r="F5" s="212" t="s">
        <v>18</v>
      </c>
      <c r="G5" s="212" t="s">
        <v>19</v>
      </c>
      <c r="H5" s="212" t="s">
        <v>17</v>
      </c>
      <c r="I5" s="212" t="s">
        <v>22</v>
      </c>
      <c r="J5" s="212" t="s">
        <v>17</v>
      </c>
      <c r="K5" s="212" t="s">
        <v>17</v>
      </c>
      <c r="L5" s="212" t="s">
        <v>17</v>
      </c>
      <c r="M5" s="212" t="s">
        <v>17</v>
      </c>
    </row>
    <row r="6" spans="1:13">
      <c r="A6" s="213" t="s">
        <v>24</v>
      </c>
      <c r="B6" s="212" t="s">
        <v>16</v>
      </c>
      <c r="C6" s="212" t="s">
        <v>21</v>
      </c>
      <c r="D6" s="212" t="s">
        <v>17</v>
      </c>
      <c r="E6" s="212" t="s">
        <v>16</v>
      </c>
      <c r="F6" s="212" t="s">
        <v>18</v>
      </c>
      <c r="G6" s="212" t="s">
        <v>17</v>
      </c>
      <c r="H6" s="212" t="s">
        <v>17</v>
      </c>
      <c r="I6" s="212" t="s">
        <v>22</v>
      </c>
      <c r="J6" s="212" t="s">
        <v>22</v>
      </c>
      <c r="K6" s="212" t="s">
        <v>22</v>
      </c>
      <c r="L6" s="212" t="s">
        <v>17</v>
      </c>
      <c r="M6" s="212" t="s">
        <v>17</v>
      </c>
    </row>
    <row r="7" spans="1:13">
      <c r="A7" s="213" t="s">
        <v>25</v>
      </c>
      <c r="B7" s="212" t="s">
        <v>16</v>
      </c>
      <c r="C7" s="212" t="s">
        <v>17</v>
      </c>
      <c r="D7" s="212" t="s">
        <v>17</v>
      </c>
      <c r="E7" s="212" t="s">
        <v>16</v>
      </c>
      <c r="F7" s="212" t="s">
        <v>18</v>
      </c>
      <c r="G7" s="212" t="s">
        <v>17</v>
      </c>
      <c r="H7" s="212" t="s">
        <v>17</v>
      </c>
      <c r="I7" s="212" t="s">
        <v>22</v>
      </c>
      <c r="J7" s="212" t="s">
        <v>17</v>
      </c>
      <c r="K7" s="212" t="s">
        <v>17</v>
      </c>
      <c r="L7" s="212" t="s">
        <v>22</v>
      </c>
      <c r="M7" s="212" t="s">
        <v>22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846C21-1260-6B47-9B12-D8AE41C12617}">
  <dimension ref="B2:D11"/>
  <sheetViews>
    <sheetView workbookViewId="0">
      <selection activeCell="D14" sqref="D14"/>
    </sheetView>
  </sheetViews>
  <sheetFormatPr defaultColWidth="9.125" defaultRowHeight="12.75"/>
  <cols>
    <col min="1" max="1" width="4.125" style="21" customWidth="1"/>
    <col min="2" max="2" width="8" style="21" customWidth="1"/>
    <col min="3" max="3" width="25.625" style="21" customWidth="1"/>
    <col min="4" max="4" width="165.375" style="21" customWidth="1"/>
    <col min="5" max="16384" width="9.125" style="21"/>
  </cols>
  <sheetData>
    <row r="2" spans="2:4">
      <c r="B2" s="25" t="s">
        <v>26</v>
      </c>
      <c r="C2" s="26" t="s">
        <v>26</v>
      </c>
      <c r="D2" s="25" t="s">
        <v>27</v>
      </c>
    </row>
    <row r="3" spans="2:4">
      <c r="B3" s="24"/>
      <c r="C3" s="24"/>
    </row>
    <row r="4" spans="2:4">
      <c r="B4" s="23" t="s">
        <v>28</v>
      </c>
      <c r="C4" s="23" t="s">
        <v>29</v>
      </c>
      <c r="D4" s="23" t="s">
        <v>30</v>
      </c>
    </row>
    <row r="5" spans="2:4">
      <c r="B5" s="22">
        <v>45127</v>
      </c>
      <c r="C5" s="11" t="s">
        <v>31</v>
      </c>
      <c r="D5" s="11" t="s">
        <v>32</v>
      </c>
    </row>
    <row r="6" spans="2:4">
      <c r="B6" s="22">
        <v>45250</v>
      </c>
      <c r="C6" s="11" t="s">
        <v>33</v>
      </c>
      <c r="D6" s="11" t="s">
        <v>34</v>
      </c>
    </row>
    <row r="7" spans="2:4">
      <c r="B7" s="22">
        <v>45253</v>
      </c>
      <c r="C7" s="11" t="s">
        <v>35</v>
      </c>
      <c r="D7" s="11" t="s">
        <v>36</v>
      </c>
    </row>
    <row r="8" spans="2:4">
      <c r="B8" s="22">
        <v>45268</v>
      </c>
      <c r="C8" s="11" t="s">
        <v>31</v>
      </c>
      <c r="D8" s="11" t="s">
        <v>37</v>
      </c>
    </row>
    <row r="9" spans="2:4">
      <c r="B9" s="22">
        <v>45274</v>
      </c>
      <c r="C9" s="11" t="s">
        <v>38</v>
      </c>
      <c r="D9" s="11" t="s">
        <v>39</v>
      </c>
    </row>
    <row r="10" spans="2:4">
      <c r="B10" s="11"/>
      <c r="C10" s="11"/>
      <c r="D10" s="11"/>
    </row>
    <row r="11" spans="2:4">
      <c r="B11" s="11"/>
      <c r="C11" s="11"/>
      <c r="D11" s="11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BE4647-7A76-4652-B5E9-16C790A16B69}">
  <sheetPr>
    <tabColor theme="6" tint="-0.499984740745262"/>
  </sheetPr>
  <dimension ref="A1:M254"/>
  <sheetViews>
    <sheetView topLeftCell="E1" zoomScale="85" zoomScaleNormal="85" workbookViewId="0">
      <selection activeCell="L7" sqref="L7"/>
    </sheetView>
  </sheetViews>
  <sheetFormatPr defaultColWidth="8" defaultRowHeight="15"/>
  <cols>
    <col min="1" max="1" width="19.875" style="237" customWidth="1"/>
    <col min="2" max="2" width="38.5" style="237" customWidth="1"/>
    <col min="3" max="3" width="20.75" style="237" customWidth="1"/>
    <col min="4" max="4" width="23.5" style="237" customWidth="1"/>
    <col min="5" max="5" width="45.75" style="237" customWidth="1"/>
    <col min="6" max="6" width="8" style="237" customWidth="1"/>
    <col min="7" max="7" width="12.75" style="236" customWidth="1"/>
    <col min="8" max="8" width="2" style="237" customWidth="1"/>
    <col min="9" max="9" width="9.75" style="238" bestFit="1" customWidth="1"/>
    <col min="10" max="10" width="10.125" style="239" customWidth="1"/>
    <col min="11" max="11" width="9.75" style="237" customWidth="1"/>
    <col min="12" max="12" width="85" style="237" customWidth="1"/>
    <col min="13" max="16384" width="8" style="237"/>
  </cols>
  <sheetData>
    <row r="1" spans="1:13" s="233" customFormat="1" ht="36">
      <c r="A1" s="229" t="s">
        <v>40</v>
      </c>
      <c r="B1" s="230" t="s">
        <v>41</v>
      </c>
      <c r="C1" s="231"/>
      <c r="D1" s="232"/>
      <c r="L1" s="234"/>
      <c r="M1" s="234"/>
    </row>
    <row r="3" spans="1:13" ht="21" customHeight="1">
      <c r="A3" s="235" t="s">
        <v>42</v>
      </c>
      <c r="B3" s="236">
        <f>0</f>
        <v>0</v>
      </c>
      <c r="C3" s="721"/>
      <c r="D3" s="721"/>
      <c r="E3" s="721"/>
      <c r="F3" s="721"/>
      <c r="H3" s="721"/>
      <c r="I3" s="722"/>
      <c r="J3" s="723"/>
      <c r="K3" s="721"/>
      <c r="L3" s="721"/>
      <c r="M3" s="721"/>
    </row>
    <row r="4" spans="1:13" ht="19.5" customHeight="1">
      <c r="A4" s="235" t="s">
        <v>43</v>
      </c>
      <c r="B4" s="236">
        <f>0</f>
        <v>0</v>
      </c>
      <c r="C4" s="721"/>
      <c r="D4" s="721"/>
      <c r="E4" s="721"/>
      <c r="F4" s="721"/>
      <c r="H4" s="721"/>
      <c r="I4" s="722"/>
      <c r="J4" s="723"/>
      <c r="K4" s="721"/>
      <c r="L4" s="721"/>
      <c r="M4" s="721"/>
    </row>
    <row r="5" spans="1:13" ht="21.75" customHeight="1">
      <c r="A5" s="235" t="s">
        <v>44</v>
      </c>
      <c r="B5" s="236">
        <f>'[2]A Versie'!C14</f>
        <v>3.7999999999999999E-2</v>
      </c>
      <c r="C5" s="721"/>
      <c r="D5" s="721"/>
      <c r="E5" s="721"/>
      <c r="F5" s="721"/>
      <c r="H5" s="721"/>
      <c r="I5" s="722"/>
      <c r="J5" s="723"/>
      <c r="K5" s="721"/>
      <c r="L5" s="721"/>
      <c r="M5" s="721"/>
    </row>
    <row r="6" spans="1:13" ht="21.75" customHeight="1">
      <c r="A6" s="235" t="s">
        <v>45</v>
      </c>
      <c r="B6" s="236">
        <f>'[2]A Versie'!C9</f>
        <v>0</v>
      </c>
      <c r="C6" s="721"/>
      <c r="D6" s="721"/>
      <c r="E6" s="721"/>
      <c r="F6" s="721"/>
      <c r="H6" s="721"/>
      <c r="I6" s="722"/>
      <c r="J6" s="723"/>
      <c r="K6" s="721"/>
      <c r="L6" s="721"/>
      <c r="M6" s="721"/>
    </row>
    <row r="7" spans="1:13" ht="36.75" customHeight="1">
      <c r="A7" s="240"/>
      <c r="B7" s="236"/>
      <c r="C7" s="721"/>
      <c r="D7" s="721"/>
      <c r="E7" s="721"/>
      <c r="F7" s="721"/>
      <c r="H7" s="721"/>
      <c r="I7" s="722"/>
      <c r="J7" s="723"/>
      <c r="K7" s="721"/>
      <c r="L7" s="721"/>
      <c r="M7" s="721"/>
    </row>
    <row r="8" spans="1:13" ht="36.75" customHeight="1">
      <c r="A8" s="241" t="s">
        <v>46</v>
      </c>
      <c r="B8" s="241"/>
      <c r="C8" s="241"/>
      <c r="D8" s="241"/>
      <c r="E8" s="721"/>
      <c r="F8" s="721"/>
      <c r="H8" s="721"/>
      <c r="I8" s="722"/>
      <c r="J8" s="723"/>
      <c r="K8" s="721"/>
      <c r="L8" s="721"/>
      <c r="M8" s="721"/>
    </row>
    <row r="9" spans="1:13" s="242" customFormat="1" ht="24" thickBot="1">
      <c r="A9" s="787" t="s">
        <v>47</v>
      </c>
      <c r="B9" s="787"/>
      <c r="C9" s="787"/>
      <c r="D9" s="787"/>
      <c r="E9" s="787"/>
      <c r="F9" s="787"/>
      <c r="G9" s="787"/>
      <c r="H9" s="787"/>
      <c r="I9" s="787"/>
      <c r="J9" s="787"/>
      <c r="K9" s="787"/>
    </row>
    <row r="10" spans="1:13" s="249" customFormat="1" ht="18.75">
      <c r="A10" s="243" t="s">
        <v>48</v>
      </c>
      <c r="B10" s="244" t="s">
        <v>49</v>
      </c>
      <c r="C10" s="244"/>
      <c r="D10" s="244"/>
      <c r="E10" s="245" t="s">
        <v>1</v>
      </c>
      <c r="F10" s="245" t="s">
        <v>50</v>
      </c>
      <c r="G10" s="245" t="s">
        <v>51</v>
      </c>
      <c r="H10" s="245"/>
      <c r="I10" s="246" t="s">
        <v>52</v>
      </c>
      <c r="J10" s="246" t="s">
        <v>53</v>
      </c>
      <c r="K10" s="247" t="s">
        <v>54</v>
      </c>
      <c r="L10" s="248" t="s">
        <v>55</v>
      </c>
    </row>
    <row r="11" spans="1:13">
      <c r="A11" s="724">
        <v>212</v>
      </c>
      <c r="B11" s="725" t="s">
        <v>56</v>
      </c>
      <c r="C11" s="725"/>
      <c r="D11" s="725"/>
      <c r="E11" s="250" t="s">
        <v>57</v>
      </c>
      <c r="F11" s="721" t="s">
        <v>58</v>
      </c>
      <c r="G11" s="721" t="s">
        <v>59</v>
      </c>
      <c r="H11" s="251"/>
      <c r="I11" s="726">
        <v>38.35</v>
      </c>
      <c r="J11" s="726">
        <f>J36</f>
        <v>38.35</v>
      </c>
      <c r="K11" s="252">
        <f t="shared" ref="K11:K59" si="0">IF(J11&lt;&gt;0,(J11-I11)/I11,0)</f>
        <v>0</v>
      </c>
      <c r="L11" s="253"/>
      <c r="M11" s="721"/>
    </row>
    <row r="12" spans="1:13">
      <c r="A12" s="724">
        <v>211</v>
      </c>
      <c r="B12" s="725" t="s">
        <v>60</v>
      </c>
      <c r="C12" s="725"/>
      <c r="D12" s="725"/>
      <c r="E12" s="250" t="s">
        <v>57</v>
      </c>
      <c r="F12" s="721" t="s">
        <v>58</v>
      </c>
      <c r="G12" s="721" t="s">
        <v>61</v>
      </c>
      <c r="H12" s="254"/>
      <c r="I12" s="726">
        <v>47.35</v>
      </c>
      <c r="J12" s="726">
        <f>J37</f>
        <v>47.35</v>
      </c>
      <c r="K12" s="252">
        <f t="shared" si="0"/>
        <v>0</v>
      </c>
      <c r="L12" s="253"/>
      <c r="M12" s="721"/>
    </row>
    <row r="13" spans="1:13">
      <c r="A13" s="724">
        <v>212</v>
      </c>
      <c r="B13" s="725" t="s">
        <v>62</v>
      </c>
      <c r="C13" s="725"/>
      <c r="D13" s="255"/>
      <c r="E13" s="250" t="s">
        <v>57</v>
      </c>
      <c r="F13" s="721" t="s">
        <v>63</v>
      </c>
      <c r="G13" s="721" t="s">
        <v>59</v>
      </c>
      <c r="H13" s="254"/>
      <c r="I13" s="726">
        <v>28.349999999999998</v>
      </c>
      <c r="J13" s="726">
        <f>24.95+J51</f>
        <v>28.349999999999998</v>
      </c>
      <c r="K13" s="252">
        <f t="shared" si="0"/>
        <v>0</v>
      </c>
      <c r="L13" s="253"/>
      <c r="M13" s="721"/>
    </row>
    <row r="14" spans="1:13">
      <c r="A14" s="727">
        <v>211</v>
      </c>
      <c r="B14" s="728" t="s">
        <v>64</v>
      </c>
      <c r="C14" s="728"/>
      <c r="D14" s="256"/>
      <c r="E14" s="257" t="s">
        <v>57</v>
      </c>
      <c r="F14" s="729" t="s">
        <v>63</v>
      </c>
      <c r="G14" s="729" t="s">
        <v>61</v>
      </c>
      <c r="H14" s="258"/>
      <c r="I14" s="730">
        <v>36.35</v>
      </c>
      <c r="J14" s="730">
        <f>32.95+J51</f>
        <v>36.35</v>
      </c>
      <c r="K14" s="259">
        <f t="shared" si="0"/>
        <v>0</v>
      </c>
      <c r="L14" s="253"/>
      <c r="M14" s="721"/>
    </row>
    <row r="15" spans="1:13">
      <c r="A15" s="724">
        <v>214</v>
      </c>
      <c r="B15" s="725" t="s">
        <v>65</v>
      </c>
      <c r="C15" s="725"/>
      <c r="D15" s="731"/>
      <c r="E15" s="250" t="s">
        <v>66</v>
      </c>
      <c r="F15" s="721" t="s">
        <v>58</v>
      </c>
      <c r="G15" s="721" t="s">
        <v>59</v>
      </c>
      <c r="H15" s="254"/>
      <c r="I15" s="726">
        <v>119.95</v>
      </c>
      <c r="J15" s="726">
        <f>J39</f>
        <v>119.95</v>
      </c>
      <c r="K15" s="252">
        <f t="shared" si="0"/>
        <v>0</v>
      </c>
      <c r="L15" s="253"/>
      <c r="M15" s="721"/>
    </row>
    <row r="16" spans="1:13">
      <c r="A16" s="724">
        <v>213</v>
      </c>
      <c r="B16" s="725" t="s">
        <v>67</v>
      </c>
      <c r="C16" s="725"/>
      <c r="D16" s="731"/>
      <c r="E16" s="250" t="s">
        <v>66</v>
      </c>
      <c r="F16" s="721" t="s">
        <v>58</v>
      </c>
      <c r="G16" s="721" t="s">
        <v>61</v>
      </c>
      <c r="H16" s="254"/>
      <c r="I16" s="726">
        <v>159.94999999999999</v>
      </c>
      <c r="J16" s="726">
        <f>J40</f>
        <v>159.94999999999999</v>
      </c>
      <c r="K16" s="252">
        <f>IF(J16&lt;&gt;0,(J16-I16)/I16,0)</f>
        <v>0</v>
      </c>
      <c r="L16" s="253"/>
      <c r="M16" s="721"/>
    </row>
    <row r="17" spans="1:12">
      <c r="A17" s="724">
        <v>214</v>
      </c>
      <c r="B17" s="725" t="s">
        <v>68</v>
      </c>
      <c r="C17" s="725"/>
      <c r="D17" s="255"/>
      <c r="E17" s="250" t="s">
        <v>66</v>
      </c>
      <c r="F17" s="721" t="s">
        <v>63</v>
      </c>
      <c r="G17" s="721" t="s">
        <v>59</v>
      </c>
      <c r="H17" s="254"/>
      <c r="I17" s="726">
        <v>54.95</v>
      </c>
      <c r="J17" s="726">
        <f>I17</f>
        <v>54.95</v>
      </c>
      <c r="K17" s="260">
        <f t="shared" si="0"/>
        <v>0</v>
      </c>
      <c r="L17" s="253"/>
    </row>
    <row r="18" spans="1:12">
      <c r="A18" s="727">
        <v>213</v>
      </c>
      <c r="B18" s="728" t="s">
        <v>69</v>
      </c>
      <c r="C18" s="728"/>
      <c r="D18" s="256"/>
      <c r="E18" s="257" t="s">
        <v>66</v>
      </c>
      <c r="F18" s="729" t="s">
        <v>63</v>
      </c>
      <c r="G18" s="729" t="s">
        <v>61</v>
      </c>
      <c r="H18" s="258"/>
      <c r="I18" s="730">
        <v>87.95</v>
      </c>
      <c r="J18" s="730">
        <f>I18</f>
        <v>87.95</v>
      </c>
      <c r="K18" s="261">
        <f t="shared" si="0"/>
        <v>0</v>
      </c>
      <c r="L18" s="253"/>
    </row>
    <row r="19" spans="1:12">
      <c r="A19" s="732" t="s">
        <v>70</v>
      </c>
      <c r="B19" s="733" t="s">
        <v>71</v>
      </c>
      <c r="C19" s="733"/>
      <c r="D19" s="734"/>
      <c r="E19" s="262" t="s">
        <v>72</v>
      </c>
      <c r="F19" s="735" t="s">
        <v>73</v>
      </c>
      <c r="G19" s="735"/>
      <c r="H19" s="251"/>
      <c r="I19" s="736">
        <v>26.700000000000003</v>
      </c>
      <c r="J19" s="726">
        <f>J41</f>
        <v>26.700000000000003</v>
      </c>
      <c r="K19" s="263">
        <f t="shared" si="0"/>
        <v>0</v>
      </c>
      <c r="L19" s="253"/>
    </row>
    <row r="20" spans="1:12">
      <c r="A20" s="724">
        <v>30</v>
      </c>
      <c r="B20" s="725" t="s">
        <v>74</v>
      </c>
      <c r="C20" s="725"/>
      <c r="D20" s="731"/>
      <c r="E20" s="250" t="s">
        <v>75</v>
      </c>
      <c r="F20" s="721" t="s">
        <v>58</v>
      </c>
      <c r="G20" s="721"/>
      <c r="H20" s="254"/>
      <c r="I20" s="726">
        <v>0</v>
      </c>
      <c r="J20" s="726">
        <v>0</v>
      </c>
      <c r="K20" s="260">
        <f t="shared" si="0"/>
        <v>0</v>
      </c>
      <c r="L20" s="253"/>
    </row>
    <row r="21" spans="1:12">
      <c r="A21" s="724">
        <v>220</v>
      </c>
      <c r="B21" s="725" t="s">
        <v>76</v>
      </c>
      <c r="C21" s="725"/>
      <c r="D21" s="725"/>
      <c r="E21" s="250" t="s">
        <v>77</v>
      </c>
      <c r="F21" s="721" t="s">
        <v>58</v>
      </c>
      <c r="G21" s="721" t="s">
        <v>59</v>
      </c>
      <c r="H21" s="254"/>
      <c r="I21" s="726">
        <v>353.8</v>
      </c>
      <c r="J21" s="726">
        <f>J42</f>
        <v>353.8</v>
      </c>
      <c r="K21" s="260">
        <f t="shared" si="0"/>
        <v>0</v>
      </c>
      <c r="L21" s="253"/>
    </row>
    <row r="22" spans="1:12">
      <c r="A22" s="724">
        <v>219</v>
      </c>
      <c r="B22" s="725" t="s">
        <v>78</v>
      </c>
      <c r="C22" s="725"/>
      <c r="D22" s="725"/>
      <c r="E22" s="250" t="s">
        <v>77</v>
      </c>
      <c r="F22" s="721" t="s">
        <v>58</v>
      </c>
      <c r="G22" s="721" t="s">
        <v>61</v>
      </c>
      <c r="H22" s="254"/>
      <c r="I22" s="726">
        <v>601.5</v>
      </c>
      <c r="J22" s="726">
        <f>J43</f>
        <v>601.5</v>
      </c>
      <c r="K22" s="260">
        <f t="shared" si="0"/>
        <v>0</v>
      </c>
      <c r="L22" s="253"/>
    </row>
    <row r="23" spans="1:12">
      <c r="A23" s="724">
        <v>55</v>
      </c>
      <c r="B23" s="725" t="s">
        <v>79</v>
      </c>
      <c r="C23" s="725"/>
      <c r="D23" s="725"/>
      <c r="E23" s="250" t="s">
        <v>80</v>
      </c>
      <c r="F23" s="721" t="s">
        <v>58</v>
      </c>
      <c r="G23" s="721" t="s">
        <v>81</v>
      </c>
      <c r="H23" s="254"/>
      <c r="I23" s="726">
        <v>424.6</v>
      </c>
      <c r="J23" s="726">
        <f>'[2]03 Traject Vrij'!F16</f>
        <v>424.6</v>
      </c>
      <c r="K23" s="260">
        <f t="shared" si="0"/>
        <v>0</v>
      </c>
      <c r="L23" s="253" t="s">
        <v>82</v>
      </c>
    </row>
    <row r="24" spans="1:12">
      <c r="A24" s="724">
        <v>56</v>
      </c>
      <c r="B24" s="725" t="s">
        <v>83</v>
      </c>
      <c r="C24" s="725"/>
      <c r="D24" s="725"/>
      <c r="E24" s="250" t="s">
        <v>84</v>
      </c>
      <c r="F24" s="721" t="s">
        <v>58</v>
      </c>
      <c r="G24" s="721" t="s">
        <v>59</v>
      </c>
      <c r="H24" s="254"/>
      <c r="I24" s="726">
        <v>1061.4000000000001</v>
      </c>
      <c r="J24" s="726">
        <f>J21*3</f>
        <v>1061.4000000000001</v>
      </c>
      <c r="K24" s="260">
        <f t="shared" si="0"/>
        <v>0</v>
      </c>
      <c r="L24" s="253" t="s">
        <v>82</v>
      </c>
    </row>
    <row r="25" spans="1:12">
      <c r="A25" s="724">
        <v>55</v>
      </c>
      <c r="B25" s="725" t="s">
        <v>85</v>
      </c>
      <c r="C25" s="725"/>
      <c r="D25" s="725"/>
      <c r="E25" s="250" t="s">
        <v>80</v>
      </c>
      <c r="F25" s="721" t="s">
        <v>58</v>
      </c>
      <c r="G25" s="721" t="s">
        <v>86</v>
      </c>
      <c r="H25" s="254"/>
      <c r="I25" s="726">
        <v>721.8</v>
      </c>
      <c r="J25" s="726">
        <f>'[2]03 Traject Vrij'!L16</f>
        <v>721.8</v>
      </c>
      <c r="K25" s="260">
        <f t="shared" si="0"/>
        <v>0</v>
      </c>
      <c r="L25" s="253" t="s">
        <v>82</v>
      </c>
    </row>
    <row r="26" spans="1:12">
      <c r="A26" s="724">
        <v>56</v>
      </c>
      <c r="B26" s="725" t="s">
        <v>87</v>
      </c>
      <c r="C26" s="725"/>
      <c r="D26" s="725"/>
      <c r="E26" s="250" t="s">
        <v>84</v>
      </c>
      <c r="F26" s="721" t="s">
        <v>88</v>
      </c>
      <c r="G26" s="721" t="s">
        <v>86</v>
      </c>
      <c r="H26" s="254"/>
      <c r="I26" s="726">
        <v>1804.5</v>
      </c>
      <c r="J26" s="730">
        <f>3*J22</f>
        <v>1804.5</v>
      </c>
      <c r="K26" s="260">
        <f t="shared" si="0"/>
        <v>0</v>
      </c>
      <c r="L26" s="253" t="s">
        <v>82</v>
      </c>
    </row>
    <row r="27" spans="1:12">
      <c r="A27" s="737" t="s">
        <v>89</v>
      </c>
      <c r="B27" s="738" t="s">
        <v>90</v>
      </c>
      <c r="C27" s="738"/>
      <c r="D27" s="738"/>
      <c r="E27" s="264" t="s">
        <v>91</v>
      </c>
      <c r="F27" s="739" t="s">
        <v>73</v>
      </c>
      <c r="G27" s="738" t="s">
        <v>73</v>
      </c>
      <c r="H27" s="265"/>
      <c r="I27" s="740">
        <v>67.199999999999989</v>
      </c>
      <c r="J27" s="740">
        <f>12*J38</f>
        <v>67.199999999999989</v>
      </c>
      <c r="K27" s="266">
        <f t="shared" si="0"/>
        <v>0</v>
      </c>
      <c r="L27" s="253"/>
    </row>
    <row r="28" spans="1:12">
      <c r="A28" s="724" t="s">
        <v>92</v>
      </c>
      <c r="B28" s="725" t="s">
        <v>93</v>
      </c>
      <c r="C28" s="725"/>
      <c r="D28" s="725"/>
      <c r="E28" s="250" t="s">
        <v>94</v>
      </c>
      <c r="F28" s="721"/>
      <c r="G28" s="721" t="s">
        <v>59</v>
      </c>
      <c r="H28" s="254"/>
      <c r="I28" s="726">
        <v>27.5</v>
      </c>
      <c r="J28" s="726">
        <f>I28</f>
        <v>27.5</v>
      </c>
      <c r="K28" s="260">
        <f t="shared" si="0"/>
        <v>0</v>
      </c>
      <c r="L28" s="253"/>
    </row>
    <row r="29" spans="1:12">
      <c r="A29" s="724" t="s">
        <v>92</v>
      </c>
      <c r="B29" s="725" t="s">
        <v>95</v>
      </c>
      <c r="C29" s="725"/>
      <c r="D29" s="725"/>
      <c r="E29" s="250" t="s">
        <v>94</v>
      </c>
      <c r="F29" s="721"/>
      <c r="G29" s="721" t="s">
        <v>61</v>
      </c>
      <c r="H29" s="254"/>
      <c r="I29" s="726">
        <v>53.7</v>
      </c>
      <c r="J29" s="726">
        <f>I29</f>
        <v>53.7</v>
      </c>
      <c r="K29" s="260">
        <f t="shared" si="0"/>
        <v>0</v>
      </c>
      <c r="L29" s="253"/>
    </row>
    <row r="30" spans="1:12">
      <c r="A30" s="727"/>
      <c r="B30" s="728"/>
      <c r="C30" s="728"/>
      <c r="D30" s="728"/>
      <c r="E30" s="257" t="s">
        <v>96</v>
      </c>
      <c r="F30" s="729"/>
      <c r="G30" s="729"/>
      <c r="H30" s="258"/>
      <c r="I30" s="730">
        <v>11.6</v>
      </c>
      <c r="J30" s="730">
        <f>ROUND(I30*(1+$B$6),1)</f>
        <v>11.6</v>
      </c>
      <c r="K30" s="261">
        <f t="shared" si="0"/>
        <v>0</v>
      </c>
      <c r="L30" s="253"/>
    </row>
    <row r="31" spans="1:12">
      <c r="A31" s="724"/>
      <c r="B31" s="725"/>
      <c r="C31" s="725"/>
      <c r="D31" s="725"/>
      <c r="E31" s="250" t="s">
        <v>97</v>
      </c>
      <c r="F31" s="721"/>
      <c r="G31" s="721"/>
      <c r="H31" s="254"/>
      <c r="I31" s="726">
        <v>10</v>
      </c>
      <c r="J31" s="726">
        <v>10</v>
      </c>
      <c r="K31" s="260">
        <f t="shared" si="0"/>
        <v>0</v>
      </c>
      <c r="L31" s="253"/>
    </row>
    <row r="32" spans="1:12">
      <c r="A32" s="724"/>
      <c r="B32" s="725"/>
      <c r="C32" s="725"/>
      <c r="D32" s="725"/>
      <c r="E32" s="250" t="s">
        <v>98</v>
      </c>
      <c r="F32" s="721"/>
      <c r="G32" s="721" t="s">
        <v>73</v>
      </c>
      <c r="H32" s="251"/>
      <c r="I32" s="726">
        <v>0</v>
      </c>
      <c r="J32" s="726">
        <v>0</v>
      </c>
      <c r="K32" s="260">
        <f t="shared" si="0"/>
        <v>0</v>
      </c>
      <c r="L32" s="253"/>
    </row>
    <row r="33" spans="1:12">
      <c r="A33" s="724"/>
      <c r="B33" s="725"/>
      <c r="C33" s="725"/>
      <c r="D33" s="725"/>
      <c r="E33" s="250" t="s">
        <v>99</v>
      </c>
      <c r="F33" s="721"/>
      <c r="G33" s="721" t="s">
        <v>73</v>
      </c>
      <c r="H33" s="254"/>
      <c r="I33" s="726">
        <v>2.2000000000000002</v>
      </c>
      <c r="J33" s="726">
        <f>J50</f>
        <v>2.2000000000000002</v>
      </c>
      <c r="K33" s="260">
        <f t="shared" si="0"/>
        <v>0</v>
      </c>
      <c r="L33" s="253"/>
    </row>
    <row r="34" spans="1:12">
      <c r="A34" s="724"/>
      <c r="B34" s="725"/>
      <c r="C34" s="725"/>
      <c r="D34" s="725"/>
      <c r="E34" s="250" t="s">
        <v>100</v>
      </c>
      <c r="F34" s="721"/>
      <c r="G34" s="721" t="s">
        <v>59</v>
      </c>
      <c r="H34" s="254"/>
      <c r="I34" s="726">
        <v>34.950000000000003</v>
      </c>
      <c r="J34" s="726">
        <f>J53</f>
        <v>34.950000000000003</v>
      </c>
      <c r="K34" s="260">
        <f t="shared" si="0"/>
        <v>0</v>
      </c>
      <c r="L34" s="267" t="s">
        <v>101</v>
      </c>
    </row>
    <row r="35" spans="1:12">
      <c r="A35" s="724"/>
      <c r="B35" s="725"/>
      <c r="C35" s="725"/>
      <c r="D35" s="725"/>
      <c r="E35" s="250" t="s">
        <v>100</v>
      </c>
      <c r="F35" s="721"/>
      <c r="G35" s="721" t="s">
        <v>61</v>
      </c>
      <c r="H35" s="254"/>
      <c r="I35" s="726">
        <v>43.95</v>
      </c>
      <c r="J35" s="726">
        <f>J53+J56</f>
        <v>43.95</v>
      </c>
      <c r="K35" s="260">
        <f t="shared" si="0"/>
        <v>0</v>
      </c>
      <c r="L35" s="267" t="s">
        <v>102</v>
      </c>
    </row>
    <row r="36" spans="1:12">
      <c r="A36" s="724"/>
      <c r="B36" s="725"/>
      <c r="C36" s="725"/>
      <c r="D36" s="725"/>
      <c r="E36" s="250" t="s">
        <v>103</v>
      </c>
      <c r="F36" s="721"/>
      <c r="G36" s="721" t="s">
        <v>59</v>
      </c>
      <c r="H36" s="254"/>
      <c r="I36" s="726">
        <v>38.35</v>
      </c>
      <c r="J36" s="726">
        <f>J53+J51</f>
        <v>38.35</v>
      </c>
      <c r="K36" s="260">
        <f t="shared" si="0"/>
        <v>0</v>
      </c>
      <c r="L36" s="267" t="s">
        <v>101</v>
      </c>
    </row>
    <row r="37" spans="1:12">
      <c r="A37" s="724"/>
      <c r="B37" s="725"/>
      <c r="C37" s="725"/>
      <c r="D37" s="725"/>
      <c r="E37" s="250" t="s">
        <v>103</v>
      </c>
      <c r="F37" s="721"/>
      <c r="G37" s="721" t="s">
        <v>61</v>
      </c>
      <c r="H37" s="254"/>
      <c r="I37" s="726">
        <v>47.35</v>
      </c>
      <c r="J37" s="726">
        <f>J53+J51+J56</f>
        <v>47.35</v>
      </c>
      <c r="K37" s="260">
        <f t="shared" si="0"/>
        <v>0</v>
      </c>
      <c r="L37" s="267" t="s">
        <v>102</v>
      </c>
    </row>
    <row r="38" spans="1:12">
      <c r="A38" s="724"/>
      <c r="B38" s="725"/>
      <c r="C38" s="725"/>
      <c r="D38" s="725"/>
      <c r="E38" s="250" t="s">
        <v>104</v>
      </c>
      <c r="F38" s="721"/>
      <c r="G38" s="721" t="s">
        <v>73</v>
      </c>
      <c r="H38" s="254"/>
      <c r="I38" s="726">
        <v>5.6</v>
      </c>
      <c r="J38" s="726">
        <f>J50+J51</f>
        <v>5.6</v>
      </c>
      <c r="K38" s="260">
        <f t="shared" si="0"/>
        <v>0</v>
      </c>
      <c r="L38" s="267"/>
    </row>
    <row r="39" spans="1:12">
      <c r="A39" s="724"/>
      <c r="B39" s="725"/>
      <c r="C39" s="725"/>
      <c r="D39" s="725"/>
      <c r="E39" s="250" t="s">
        <v>105</v>
      </c>
      <c r="F39" s="721"/>
      <c r="G39" s="721" t="s">
        <v>59</v>
      </c>
      <c r="H39" s="254"/>
      <c r="I39" s="726">
        <v>119.95</v>
      </c>
      <c r="J39" s="726">
        <f>J53+J54</f>
        <v>119.95</v>
      </c>
      <c r="K39" s="260">
        <f t="shared" si="0"/>
        <v>0</v>
      </c>
      <c r="L39" s="267" t="s">
        <v>106</v>
      </c>
    </row>
    <row r="40" spans="1:12">
      <c r="A40" s="724"/>
      <c r="B40" s="725"/>
      <c r="C40" s="725"/>
      <c r="D40" s="725"/>
      <c r="E40" s="250" t="s">
        <v>105</v>
      </c>
      <c r="F40" s="721"/>
      <c r="G40" s="721" t="s">
        <v>61</v>
      </c>
      <c r="H40" s="254"/>
      <c r="I40" s="726">
        <v>159.94999999999999</v>
      </c>
      <c r="J40" s="726">
        <f>J53+J54+J56+J57</f>
        <v>159.94999999999999</v>
      </c>
      <c r="K40" s="260">
        <f t="shared" si="0"/>
        <v>0</v>
      </c>
      <c r="L40" s="267" t="s">
        <v>107</v>
      </c>
    </row>
    <row r="41" spans="1:12">
      <c r="A41" s="724"/>
      <c r="B41" s="725"/>
      <c r="C41" s="725"/>
      <c r="D41" s="725"/>
      <c r="E41" s="250" t="s">
        <v>108</v>
      </c>
      <c r="F41" s="721"/>
      <c r="G41" s="721" t="s">
        <v>73</v>
      </c>
      <c r="H41" s="254"/>
      <c r="I41" s="726">
        <v>26.700000000000003</v>
      </c>
      <c r="J41" s="726">
        <f>J50+J51+J52</f>
        <v>26.700000000000003</v>
      </c>
      <c r="K41" s="260">
        <f t="shared" si="0"/>
        <v>0</v>
      </c>
      <c r="L41" s="267"/>
    </row>
    <row r="42" spans="1:12">
      <c r="A42" s="724"/>
      <c r="B42" s="725"/>
      <c r="C42" s="725"/>
      <c r="D42" s="725"/>
      <c r="E42" s="250" t="s">
        <v>109</v>
      </c>
      <c r="F42" s="721"/>
      <c r="G42" s="721" t="s">
        <v>59</v>
      </c>
      <c r="H42" s="254"/>
      <c r="I42" s="726">
        <v>353.8</v>
      </c>
      <c r="J42" s="726">
        <f>J53+J54+J55</f>
        <v>353.8</v>
      </c>
      <c r="K42" s="260">
        <f t="shared" si="0"/>
        <v>0</v>
      </c>
      <c r="L42" s="267"/>
    </row>
    <row r="43" spans="1:12">
      <c r="A43" s="724"/>
      <c r="B43" s="725"/>
      <c r="C43" s="725"/>
      <c r="D43" s="725"/>
      <c r="E43" s="250" t="s">
        <v>109</v>
      </c>
      <c r="F43" s="721"/>
      <c r="G43" s="721" t="s">
        <v>61</v>
      </c>
      <c r="H43" s="254"/>
      <c r="I43" s="726">
        <v>601.5</v>
      </c>
      <c r="J43" s="726">
        <f>SUM(J53:J58)</f>
        <v>601.5</v>
      </c>
      <c r="K43" s="268">
        <f>IF(J43&lt;&gt;0,(J43-I43)/I43,0)</f>
        <v>0</v>
      </c>
      <c r="L43" s="267"/>
    </row>
    <row r="44" spans="1:12">
      <c r="A44" s="729"/>
      <c r="B44" s="729"/>
      <c r="C44" s="729"/>
      <c r="D44" s="729"/>
      <c r="E44" s="257" t="s">
        <v>110</v>
      </c>
      <c r="F44" s="729"/>
      <c r="G44" s="729" t="s">
        <v>73</v>
      </c>
      <c r="H44" s="258"/>
      <c r="I44" s="730">
        <v>67.8</v>
      </c>
      <c r="J44" s="730">
        <f>I44</f>
        <v>67.8</v>
      </c>
      <c r="K44" s="261">
        <f>IF(J44&lt;&gt;0,(J44-I44)/I44,0)</f>
        <v>0</v>
      </c>
      <c r="L44" s="741"/>
    </row>
    <row r="45" spans="1:12">
      <c r="A45" s="724"/>
      <c r="B45" s="725"/>
      <c r="C45" s="725"/>
      <c r="D45" s="725"/>
      <c r="E45" s="250" t="s">
        <v>111</v>
      </c>
      <c r="F45" s="721" t="s">
        <v>73</v>
      </c>
      <c r="G45" s="721" t="s">
        <v>73</v>
      </c>
      <c r="H45" s="254"/>
      <c r="I45" s="742">
        <v>0.7</v>
      </c>
      <c r="J45" s="742">
        <f>'[2]02 ERET'!C20-1</f>
        <v>0.7</v>
      </c>
      <c r="K45" s="260">
        <f>IF(J45&lt;&gt;0,(J45-I45)/I45,0)</f>
        <v>0</v>
      </c>
      <c r="L45" s="269"/>
    </row>
    <row r="46" spans="1:12">
      <c r="A46" s="727"/>
      <c r="B46" s="728"/>
      <c r="C46" s="728"/>
      <c r="D46" s="728"/>
      <c r="E46" s="257" t="s">
        <v>112</v>
      </c>
      <c r="F46" s="729" t="s">
        <v>73</v>
      </c>
      <c r="G46" s="729" t="s">
        <v>73</v>
      </c>
      <c r="H46" s="258"/>
      <c r="I46" s="743">
        <v>0.7</v>
      </c>
      <c r="J46" s="743">
        <f>J45</f>
        <v>0.7</v>
      </c>
      <c r="K46" s="261">
        <f t="shared" ref="K46:K58" si="1">IF(J46&lt;&gt;0,(J46-I46)/I46,0)</f>
        <v>0</v>
      </c>
      <c r="L46" s="270"/>
    </row>
    <row r="47" spans="1:12">
      <c r="A47" s="724"/>
      <c r="B47" s="725"/>
      <c r="C47" s="725"/>
      <c r="D47" s="725"/>
      <c r="E47" s="250" t="s">
        <v>113</v>
      </c>
      <c r="F47" s="721" t="s">
        <v>58</v>
      </c>
      <c r="G47" s="721" t="s">
        <v>59</v>
      </c>
      <c r="H47" s="254"/>
      <c r="I47" s="744">
        <v>0</v>
      </c>
      <c r="J47" s="726">
        <f>ROUND(I47*(1+$B$5),1)</f>
        <v>0</v>
      </c>
      <c r="K47" s="260">
        <f t="shared" si="1"/>
        <v>0</v>
      </c>
      <c r="L47" s="271"/>
    </row>
    <row r="48" spans="1:12">
      <c r="A48" s="724"/>
      <c r="B48" s="725"/>
      <c r="C48" s="725"/>
      <c r="D48" s="725"/>
      <c r="E48" s="250" t="s">
        <v>114</v>
      </c>
      <c r="F48" s="721" t="s">
        <v>58</v>
      </c>
      <c r="G48" s="721" t="s">
        <v>59</v>
      </c>
      <c r="H48" s="254"/>
      <c r="I48" s="744">
        <v>0</v>
      </c>
      <c r="J48" s="726">
        <f>ROUND(I48*(1+$B$5),1)</f>
        <v>0</v>
      </c>
      <c r="K48" s="260">
        <f t="shared" si="1"/>
        <v>0</v>
      </c>
      <c r="L48" s="271"/>
    </row>
    <row r="49" spans="1:12">
      <c r="A49" s="724"/>
      <c r="B49" s="725"/>
      <c r="C49" s="725"/>
      <c r="D49" s="725"/>
      <c r="E49" s="250" t="s">
        <v>115</v>
      </c>
      <c r="F49" s="721" t="s">
        <v>58</v>
      </c>
      <c r="G49" s="721" t="s">
        <v>59</v>
      </c>
      <c r="H49" s="254"/>
      <c r="I49" s="744">
        <v>0</v>
      </c>
      <c r="J49" s="726">
        <f>ROUND(I49*(1+$B$5),1)</f>
        <v>0</v>
      </c>
      <c r="K49" s="260">
        <f t="shared" si="1"/>
        <v>0</v>
      </c>
      <c r="L49" s="271"/>
    </row>
    <row r="50" spans="1:12">
      <c r="A50" s="724"/>
      <c r="B50" s="725"/>
      <c r="C50" s="725"/>
      <c r="D50" s="725"/>
      <c r="E50" s="250" t="s">
        <v>116</v>
      </c>
      <c r="F50" s="721" t="s">
        <v>63</v>
      </c>
      <c r="G50" s="721" t="s">
        <v>59</v>
      </c>
      <c r="H50" s="254"/>
      <c r="I50" s="745">
        <v>2.2000000000000002</v>
      </c>
      <c r="J50" s="726">
        <f t="shared" ref="J50:J57" si="2">I50</f>
        <v>2.2000000000000002</v>
      </c>
      <c r="K50" s="260">
        <f t="shared" si="1"/>
        <v>0</v>
      </c>
      <c r="L50" s="271"/>
    </row>
    <row r="51" spans="1:12">
      <c r="A51" s="724"/>
      <c r="B51" s="725"/>
      <c r="C51" s="725"/>
      <c r="D51" s="725"/>
      <c r="E51" s="250" t="s">
        <v>117</v>
      </c>
      <c r="F51" s="721" t="s">
        <v>63</v>
      </c>
      <c r="G51" s="721" t="s">
        <v>59</v>
      </c>
      <c r="H51" s="254"/>
      <c r="I51" s="745">
        <v>3.4</v>
      </c>
      <c r="J51" s="726">
        <f t="shared" si="2"/>
        <v>3.4</v>
      </c>
      <c r="K51" s="260">
        <f t="shared" si="1"/>
        <v>0</v>
      </c>
      <c r="L51" s="271"/>
    </row>
    <row r="52" spans="1:12">
      <c r="A52" s="724"/>
      <c r="B52" s="725"/>
      <c r="C52" s="725"/>
      <c r="D52" s="725"/>
      <c r="E52" s="250" t="s">
        <v>118</v>
      </c>
      <c r="F52" s="721" t="s">
        <v>63</v>
      </c>
      <c r="G52" s="721" t="s">
        <v>59</v>
      </c>
      <c r="H52" s="254"/>
      <c r="I52" s="745">
        <v>21.1</v>
      </c>
      <c r="J52" s="726">
        <f t="shared" si="2"/>
        <v>21.1</v>
      </c>
      <c r="K52" s="260">
        <f t="shared" si="1"/>
        <v>0</v>
      </c>
      <c r="L52" s="271"/>
    </row>
    <row r="53" spans="1:12">
      <c r="A53" s="724"/>
      <c r="B53" s="725"/>
      <c r="C53" s="725"/>
      <c r="D53" s="725"/>
      <c r="E53" s="250" t="s">
        <v>119</v>
      </c>
      <c r="F53" s="721" t="s">
        <v>63</v>
      </c>
      <c r="G53" s="721" t="s">
        <v>59</v>
      </c>
      <c r="H53" s="254"/>
      <c r="I53" s="745">
        <v>34.950000000000003</v>
      </c>
      <c r="J53" s="726">
        <f t="shared" si="2"/>
        <v>34.950000000000003</v>
      </c>
      <c r="K53" s="260">
        <f t="shared" si="1"/>
        <v>0</v>
      </c>
      <c r="L53" s="271"/>
    </row>
    <row r="54" spans="1:12">
      <c r="A54" s="724"/>
      <c r="B54" s="725"/>
      <c r="C54" s="725"/>
      <c r="D54" s="725"/>
      <c r="E54" s="250" t="s">
        <v>120</v>
      </c>
      <c r="F54" s="721" t="s">
        <v>63</v>
      </c>
      <c r="G54" s="721" t="s">
        <v>59</v>
      </c>
      <c r="H54" s="254"/>
      <c r="I54" s="745">
        <v>85</v>
      </c>
      <c r="J54" s="726">
        <f t="shared" si="2"/>
        <v>85</v>
      </c>
      <c r="K54" s="260">
        <f t="shared" si="1"/>
        <v>0</v>
      </c>
      <c r="L54" s="271"/>
    </row>
    <row r="55" spans="1:12">
      <c r="A55" s="724"/>
      <c r="B55" s="725"/>
      <c r="C55" s="725"/>
      <c r="D55" s="725"/>
      <c r="E55" s="250" t="s">
        <v>121</v>
      </c>
      <c r="F55" s="721" t="s">
        <v>63</v>
      </c>
      <c r="G55" s="721" t="s">
        <v>59</v>
      </c>
      <c r="H55" s="254"/>
      <c r="I55" s="745">
        <v>233.85</v>
      </c>
      <c r="J55" s="726">
        <f t="shared" si="2"/>
        <v>233.85</v>
      </c>
      <c r="K55" s="260">
        <f t="shared" si="1"/>
        <v>0</v>
      </c>
      <c r="L55" s="271"/>
    </row>
    <row r="56" spans="1:12">
      <c r="A56" s="724"/>
      <c r="B56" s="725"/>
      <c r="C56" s="725"/>
      <c r="D56" s="725"/>
      <c r="E56" s="250" t="s">
        <v>122</v>
      </c>
      <c r="F56" s="721" t="s">
        <v>63</v>
      </c>
      <c r="G56" s="721" t="s">
        <v>61</v>
      </c>
      <c r="H56" s="254"/>
      <c r="I56" s="745">
        <v>9</v>
      </c>
      <c r="J56" s="726">
        <f t="shared" si="2"/>
        <v>9</v>
      </c>
      <c r="K56" s="260">
        <f t="shared" si="1"/>
        <v>0</v>
      </c>
      <c r="L56" s="253" t="s">
        <v>123</v>
      </c>
    </row>
    <row r="57" spans="1:12">
      <c r="A57" s="724"/>
      <c r="B57" s="725"/>
      <c r="C57" s="725"/>
      <c r="D57" s="725"/>
      <c r="E57" s="250" t="s">
        <v>124</v>
      </c>
      <c r="F57" s="721" t="s">
        <v>63</v>
      </c>
      <c r="G57" s="721" t="s">
        <v>61</v>
      </c>
      <c r="H57" s="254"/>
      <c r="I57" s="745">
        <v>31</v>
      </c>
      <c r="J57" s="726">
        <f t="shared" si="2"/>
        <v>31</v>
      </c>
      <c r="K57" s="260">
        <f t="shared" si="1"/>
        <v>0</v>
      </c>
      <c r="L57" s="253" t="s">
        <v>123</v>
      </c>
    </row>
    <row r="58" spans="1:12">
      <c r="A58" s="727"/>
      <c r="B58" s="728"/>
      <c r="C58" s="728"/>
      <c r="D58" s="728"/>
      <c r="E58" s="257" t="s">
        <v>125</v>
      </c>
      <c r="F58" s="729" t="s">
        <v>63</v>
      </c>
      <c r="G58" s="746" t="s">
        <v>61</v>
      </c>
      <c r="H58" s="258"/>
      <c r="I58" s="747">
        <v>207.7</v>
      </c>
      <c r="J58" s="730">
        <f>I58</f>
        <v>207.7</v>
      </c>
      <c r="K58" s="272">
        <f t="shared" si="1"/>
        <v>0</v>
      </c>
      <c r="L58" s="253" t="s">
        <v>123</v>
      </c>
    </row>
    <row r="59" spans="1:12" ht="15.75" customHeight="1" thickBot="1">
      <c r="A59" s="727"/>
      <c r="B59" s="728"/>
      <c r="C59" s="728"/>
      <c r="D59" s="728"/>
      <c r="E59" s="273" t="s">
        <v>126</v>
      </c>
      <c r="F59" s="729"/>
      <c r="G59" s="729" t="s">
        <v>127</v>
      </c>
      <c r="H59" s="258"/>
      <c r="I59" s="274">
        <v>1.08</v>
      </c>
      <c r="J59" s="274">
        <v>1.08</v>
      </c>
      <c r="K59" s="261">
        <f t="shared" si="0"/>
        <v>0</v>
      </c>
      <c r="L59" s="275"/>
    </row>
    <row r="60" spans="1:12" ht="15" customHeight="1">
      <c r="A60" s="276" t="s">
        <v>128</v>
      </c>
      <c r="B60" s="277"/>
      <c r="C60" s="725"/>
      <c r="D60" s="725"/>
      <c r="E60" s="721"/>
      <c r="F60" s="721"/>
      <c r="G60" s="721"/>
      <c r="H60" s="721"/>
      <c r="I60" s="723"/>
      <c r="J60" s="723"/>
      <c r="K60" s="236"/>
      <c r="L60" s="721"/>
    </row>
    <row r="61" spans="1:12">
      <c r="A61" s="725"/>
      <c r="B61" s="725"/>
      <c r="C61" s="725"/>
      <c r="D61" s="725"/>
      <c r="E61" s="721"/>
      <c r="F61" s="721"/>
      <c r="G61" s="721"/>
      <c r="H61" s="721"/>
      <c r="I61" s="723"/>
      <c r="J61" s="748"/>
      <c r="K61" s="236"/>
      <c r="L61" s="721"/>
    </row>
    <row r="62" spans="1:12">
      <c r="A62" s="725"/>
      <c r="B62" s="725"/>
      <c r="C62" s="725"/>
      <c r="D62" s="725"/>
      <c r="E62" s="721"/>
      <c r="F62" s="721"/>
      <c r="G62" s="721"/>
      <c r="H62" s="721"/>
      <c r="I62" s="723"/>
      <c r="J62" s="748"/>
      <c r="K62" s="236"/>
      <c r="L62" s="721"/>
    </row>
    <row r="63" spans="1:12" ht="23.25">
      <c r="A63" s="278" t="s">
        <v>129</v>
      </c>
      <c r="B63" s="725"/>
      <c r="C63" s="721"/>
      <c r="D63" s="721"/>
      <c r="E63" s="721"/>
      <c r="F63" s="721"/>
      <c r="G63" s="721"/>
      <c r="H63" s="721"/>
      <c r="I63" s="723"/>
      <c r="J63" s="723"/>
      <c r="K63" s="236"/>
      <c r="L63" s="721"/>
    </row>
    <row r="64" spans="1:12" ht="19.5" thickBot="1">
      <c r="A64" s="788" t="s">
        <v>130</v>
      </c>
      <c r="B64" s="789"/>
      <c r="C64" s="788" t="s">
        <v>131</v>
      </c>
      <c r="D64" s="789"/>
      <c r="E64" s="749"/>
      <c r="F64" s="749"/>
      <c r="G64" s="749"/>
      <c r="H64" s="749"/>
      <c r="I64" s="279"/>
      <c r="J64" s="279"/>
      <c r="K64" s="280"/>
      <c r="L64" s="721"/>
    </row>
    <row r="65" spans="1:12" s="249" customFormat="1" ht="18" customHeight="1">
      <c r="A65" s="243" t="s">
        <v>48</v>
      </c>
      <c r="B65" s="281" t="s">
        <v>49</v>
      </c>
      <c r="C65" s="243" t="s">
        <v>48</v>
      </c>
      <c r="D65" s="281" t="s">
        <v>49</v>
      </c>
      <c r="E65" s="245" t="s">
        <v>1</v>
      </c>
      <c r="F65" s="245" t="s">
        <v>50</v>
      </c>
      <c r="G65" s="245" t="s">
        <v>51</v>
      </c>
      <c r="H65" s="245"/>
      <c r="I65" s="246" t="s">
        <v>52</v>
      </c>
      <c r="J65" s="246" t="s">
        <v>53</v>
      </c>
      <c r="K65" s="282" t="s">
        <v>54</v>
      </c>
      <c r="L65" s="248" t="s">
        <v>55</v>
      </c>
    </row>
    <row r="66" spans="1:12">
      <c r="A66" s="724">
        <v>85</v>
      </c>
      <c r="B66" s="750" t="s">
        <v>132</v>
      </c>
      <c r="C66" s="283">
        <v>405</v>
      </c>
      <c r="D66" s="284" t="s">
        <v>133</v>
      </c>
      <c r="E66" s="277" t="s">
        <v>134</v>
      </c>
      <c r="F66" s="721"/>
      <c r="G66" s="721" t="s">
        <v>59</v>
      </c>
      <c r="H66" s="751"/>
      <c r="I66" s="726">
        <v>58.8</v>
      </c>
      <c r="J66" s="726">
        <f>'[2]02 ERET'!H17*2</f>
        <v>58.8</v>
      </c>
      <c r="K66" s="285">
        <f t="shared" ref="K66:K88" si="3">IF(J66&lt;&gt;0,(J66-I66)/I66,0)</f>
        <v>0</v>
      </c>
      <c r="L66" s="286"/>
    </row>
    <row r="67" spans="1:12">
      <c r="A67" s="724">
        <v>85</v>
      </c>
      <c r="B67" s="750" t="s">
        <v>135</v>
      </c>
      <c r="C67" s="283">
        <v>405</v>
      </c>
      <c r="D67" s="284" t="s">
        <v>133</v>
      </c>
      <c r="E67" s="277" t="s">
        <v>136</v>
      </c>
      <c r="F67" s="721"/>
      <c r="G67" s="721" t="s">
        <v>61</v>
      </c>
      <c r="H67" s="752"/>
      <c r="I67" s="726">
        <v>99.96</v>
      </c>
      <c r="J67" s="726">
        <f>'[2]02 ERET'!M17*2</f>
        <v>99.96</v>
      </c>
      <c r="K67" s="285">
        <f t="shared" si="3"/>
        <v>0</v>
      </c>
      <c r="L67" s="286"/>
    </row>
    <row r="68" spans="1:12">
      <c r="A68" s="790" t="s">
        <v>137</v>
      </c>
      <c r="B68" s="791"/>
      <c r="C68" s="725">
        <v>427</v>
      </c>
      <c r="D68" s="750">
        <v>5170</v>
      </c>
      <c r="E68" s="277" t="s">
        <v>138</v>
      </c>
      <c r="F68" s="721"/>
      <c r="G68" s="721" t="s">
        <v>59</v>
      </c>
      <c r="H68" s="752"/>
      <c r="I68" s="726">
        <v>20</v>
      </c>
      <c r="J68" s="726">
        <v>20</v>
      </c>
      <c r="K68" s="285">
        <f t="shared" si="3"/>
        <v>0</v>
      </c>
      <c r="L68" s="253"/>
    </row>
    <row r="69" spans="1:12">
      <c r="A69" s="724"/>
      <c r="B69" s="750"/>
      <c r="C69" s="725">
        <v>984</v>
      </c>
      <c r="D69" s="750">
        <v>5325</v>
      </c>
      <c r="E69" s="277" t="s">
        <v>139</v>
      </c>
      <c r="F69" s="721"/>
      <c r="G69" s="721" t="s">
        <v>59</v>
      </c>
      <c r="H69" s="752"/>
      <c r="I69" s="726">
        <v>7.95</v>
      </c>
      <c r="J69" s="726">
        <f>I69</f>
        <v>7.95</v>
      </c>
      <c r="K69" s="285">
        <f t="shared" si="3"/>
        <v>0</v>
      </c>
      <c r="L69" s="253"/>
    </row>
    <row r="70" spans="1:12">
      <c r="A70" s="727">
        <v>84</v>
      </c>
      <c r="B70" s="746" t="s">
        <v>140</v>
      </c>
      <c r="C70" s="728">
        <v>404</v>
      </c>
      <c r="D70" s="753">
        <v>5144</v>
      </c>
      <c r="E70" s="287" t="s">
        <v>141</v>
      </c>
      <c r="F70" s="729"/>
      <c r="G70" s="729" t="s">
        <v>142</v>
      </c>
      <c r="H70" s="754"/>
      <c r="I70" s="730">
        <v>2.5</v>
      </c>
      <c r="J70" s="730">
        <v>2.5</v>
      </c>
      <c r="K70" s="288">
        <f t="shared" si="3"/>
        <v>0</v>
      </c>
      <c r="L70" s="286"/>
    </row>
    <row r="71" spans="1:12">
      <c r="A71" s="755"/>
      <c r="B71" s="756"/>
      <c r="C71" s="732">
        <v>425</v>
      </c>
      <c r="D71" s="757" t="s">
        <v>143</v>
      </c>
      <c r="E71" s="289" t="s">
        <v>144</v>
      </c>
      <c r="F71" s="735" t="s">
        <v>58</v>
      </c>
      <c r="G71" s="735" t="s">
        <v>59</v>
      </c>
      <c r="H71" s="751"/>
      <c r="I71" s="736">
        <v>4.9000000000000004</v>
      </c>
      <c r="J71" s="736">
        <f>'[2]02 ERET'!H39</f>
        <v>4.9000000000000004</v>
      </c>
      <c r="K71" s="290">
        <f t="shared" si="3"/>
        <v>0</v>
      </c>
      <c r="L71" s="253"/>
    </row>
    <row r="72" spans="1:12">
      <c r="A72" s="758"/>
      <c r="B72" s="759"/>
      <c r="C72" s="724">
        <v>425</v>
      </c>
      <c r="D72" s="750" t="s">
        <v>145</v>
      </c>
      <c r="E72" s="277" t="s">
        <v>144</v>
      </c>
      <c r="F72" s="721" t="s">
        <v>58</v>
      </c>
      <c r="G72" s="721" t="s">
        <v>61</v>
      </c>
      <c r="H72" s="752"/>
      <c r="I72" s="726">
        <v>8.33</v>
      </c>
      <c r="J72" s="726">
        <f>'[2]02 ERET'!M39</f>
        <v>8.33</v>
      </c>
      <c r="K72" s="285">
        <f t="shared" si="3"/>
        <v>0</v>
      </c>
      <c r="L72" s="253"/>
    </row>
    <row r="73" spans="1:12">
      <c r="A73" s="758"/>
      <c r="B73" s="759"/>
      <c r="C73" s="724">
        <v>426</v>
      </c>
      <c r="D73" s="750" t="s">
        <v>146</v>
      </c>
      <c r="E73" s="277" t="s">
        <v>147</v>
      </c>
      <c r="F73" s="721" t="s">
        <v>58</v>
      </c>
      <c r="G73" s="721" t="s">
        <v>59</v>
      </c>
      <c r="H73" s="752"/>
      <c r="I73" s="726">
        <v>4.9000000000000004</v>
      </c>
      <c r="J73" s="726">
        <f>'[2]02 ERET'!H39</f>
        <v>4.9000000000000004</v>
      </c>
      <c r="K73" s="285">
        <f t="shared" si="3"/>
        <v>0</v>
      </c>
      <c r="L73" s="253"/>
    </row>
    <row r="74" spans="1:12">
      <c r="A74" s="760"/>
      <c r="B74" s="746"/>
      <c r="C74" s="727">
        <v>426</v>
      </c>
      <c r="D74" s="753" t="s">
        <v>148</v>
      </c>
      <c r="E74" s="287" t="s">
        <v>147</v>
      </c>
      <c r="F74" s="729" t="s">
        <v>58</v>
      </c>
      <c r="G74" s="729" t="s">
        <v>61</v>
      </c>
      <c r="H74" s="754"/>
      <c r="I74" s="726">
        <v>8.33</v>
      </c>
      <c r="J74" s="726">
        <f>'[2]02 ERET'!M39</f>
        <v>8.33</v>
      </c>
      <c r="K74" s="288">
        <f t="shared" si="3"/>
        <v>0</v>
      </c>
      <c r="L74" s="253"/>
    </row>
    <row r="75" spans="1:12">
      <c r="A75" s="732"/>
      <c r="B75" s="757"/>
      <c r="C75" s="732">
        <v>988</v>
      </c>
      <c r="D75" s="757">
        <v>5301</v>
      </c>
      <c r="E75" s="289" t="s">
        <v>149</v>
      </c>
      <c r="F75" s="735" t="s">
        <v>58</v>
      </c>
      <c r="G75" s="735" t="s">
        <v>59</v>
      </c>
      <c r="H75" s="751"/>
      <c r="I75" s="736">
        <v>34</v>
      </c>
      <c r="J75" s="736">
        <f>I75</f>
        <v>34</v>
      </c>
      <c r="K75" s="290">
        <f t="shared" si="3"/>
        <v>0</v>
      </c>
      <c r="L75" s="253"/>
    </row>
    <row r="76" spans="1:12" s="296" customFormat="1">
      <c r="A76" s="291"/>
      <c r="B76" s="292"/>
      <c r="C76" s="727">
        <v>988</v>
      </c>
      <c r="D76" s="753">
        <v>5301</v>
      </c>
      <c r="E76" s="293" t="s">
        <v>150</v>
      </c>
      <c r="F76" s="294" t="s">
        <v>58</v>
      </c>
      <c r="G76" s="294" t="s">
        <v>59</v>
      </c>
      <c r="H76" s="295"/>
      <c r="I76" s="730">
        <v>4</v>
      </c>
      <c r="J76" s="730">
        <v>4</v>
      </c>
      <c r="K76" s="288">
        <f t="shared" si="3"/>
        <v>0</v>
      </c>
      <c r="L76" s="253"/>
    </row>
    <row r="77" spans="1:12">
      <c r="A77" s="732"/>
      <c r="B77" s="757"/>
      <c r="C77" s="732">
        <v>481</v>
      </c>
      <c r="D77" s="757" t="s">
        <v>151</v>
      </c>
      <c r="E77" s="289" t="s">
        <v>152</v>
      </c>
      <c r="F77" s="735"/>
      <c r="G77" s="735" t="s">
        <v>59</v>
      </c>
      <c r="H77" s="751"/>
      <c r="I77" s="736">
        <v>18</v>
      </c>
      <c r="J77" s="736">
        <f t="shared" ref="J77:J86" si="4">I77</f>
        <v>18</v>
      </c>
      <c r="K77" s="290">
        <f t="shared" si="3"/>
        <v>0</v>
      </c>
      <c r="L77" s="297"/>
    </row>
    <row r="78" spans="1:12">
      <c r="A78" s="724"/>
      <c r="B78" s="750"/>
      <c r="C78" s="724">
        <v>482</v>
      </c>
      <c r="D78" s="750" t="s">
        <v>153</v>
      </c>
      <c r="E78" s="277" t="s">
        <v>154</v>
      </c>
      <c r="F78" s="721"/>
      <c r="G78" s="721" t="s">
        <v>59</v>
      </c>
      <c r="H78" s="752"/>
      <c r="I78" s="726">
        <v>24</v>
      </c>
      <c r="J78" s="726">
        <f t="shared" si="4"/>
        <v>24</v>
      </c>
      <c r="K78" s="285">
        <f t="shared" si="3"/>
        <v>0</v>
      </c>
      <c r="L78" s="297"/>
    </row>
    <row r="79" spans="1:12">
      <c r="A79" s="727"/>
      <c r="B79" s="753"/>
      <c r="C79" s="727">
        <v>483</v>
      </c>
      <c r="D79" s="753" t="s">
        <v>155</v>
      </c>
      <c r="E79" s="273" t="s">
        <v>156</v>
      </c>
      <c r="F79" s="729"/>
      <c r="G79" s="746" t="s">
        <v>59</v>
      </c>
      <c r="H79" s="754"/>
      <c r="I79" s="298">
        <v>30</v>
      </c>
      <c r="J79" s="298">
        <f t="shared" si="4"/>
        <v>30</v>
      </c>
      <c r="K79" s="288">
        <f t="shared" si="3"/>
        <v>0</v>
      </c>
      <c r="L79" s="297"/>
    </row>
    <row r="80" spans="1:12">
      <c r="A80" s="732"/>
      <c r="B80" s="757"/>
      <c r="C80" s="732">
        <v>471</v>
      </c>
      <c r="D80" s="733" t="s">
        <v>157</v>
      </c>
      <c r="E80" s="299" t="s">
        <v>158</v>
      </c>
      <c r="F80" s="300"/>
      <c r="G80" s="301" t="s">
        <v>59</v>
      </c>
      <c r="H80" s="302"/>
      <c r="I80" s="303">
        <v>21</v>
      </c>
      <c r="J80" s="303">
        <f t="shared" si="4"/>
        <v>21</v>
      </c>
      <c r="K80" s="304">
        <f t="shared" si="3"/>
        <v>0</v>
      </c>
      <c r="L80" s="297"/>
    </row>
    <row r="81" spans="1:12">
      <c r="A81" s="724"/>
      <c r="B81" s="750"/>
      <c r="C81" s="724">
        <v>472</v>
      </c>
      <c r="D81" s="725" t="s">
        <v>159</v>
      </c>
      <c r="E81" s="305" t="s">
        <v>160</v>
      </c>
      <c r="F81" s="306"/>
      <c r="G81" s="307" t="s">
        <v>59</v>
      </c>
      <c r="H81" s="308"/>
      <c r="I81" s="309">
        <v>31.5</v>
      </c>
      <c r="J81" s="309">
        <f t="shared" si="4"/>
        <v>31.5</v>
      </c>
      <c r="K81" s="304">
        <f t="shared" si="3"/>
        <v>0</v>
      </c>
      <c r="L81" s="297"/>
    </row>
    <row r="82" spans="1:12">
      <c r="A82" s="724"/>
      <c r="B82" s="750"/>
      <c r="C82" s="724">
        <v>473</v>
      </c>
      <c r="D82" s="725" t="s">
        <v>161</v>
      </c>
      <c r="E82" s="305" t="s">
        <v>162</v>
      </c>
      <c r="F82" s="306"/>
      <c r="G82" s="307" t="s">
        <v>59</v>
      </c>
      <c r="H82" s="308"/>
      <c r="I82" s="309">
        <v>40.5</v>
      </c>
      <c r="J82" s="309">
        <f t="shared" si="4"/>
        <v>40.5</v>
      </c>
      <c r="K82" s="310">
        <f t="shared" si="3"/>
        <v>0</v>
      </c>
      <c r="L82" s="297"/>
    </row>
    <row r="83" spans="1:12">
      <c r="A83" s="755"/>
      <c r="B83" s="757"/>
      <c r="C83" s="732">
        <v>440</v>
      </c>
      <c r="D83" s="733" t="s">
        <v>163</v>
      </c>
      <c r="E83" s="311" t="s">
        <v>164</v>
      </c>
      <c r="F83" s="735"/>
      <c r="G83" s="735" t="s">
        <v>59</v>
      </c>
      <c r="H83" s="302"/>
      <c r="I83" s="736">
        <v>70</v>
      </c>
      <c r="J83" s="736">
        <f t="shared" si="4"/>
        <v>70</v>
      </c>
      <c r="K83" s="290">
        <f t="shared" si="3"/>
        <v>0</v>
      </c>
      <c r="L83" s="253"/>
    </row>
    <row r="84" spans="1:12">
      <c r="A84" s="760"/>
      <c r="B84" s="753"/>
      <c r="C84" s="727">
        <v>443</v>
      </c>
      <c r="D84" s="728" t="s">
        <v>165</v>
      </c>
      <c r="E84" s="273" t="s">
        <v>166</v>
      </c>
      <c r="F84" s="729"/>
      <c r="G84" s="729" t="s">
        <v>59</v>
      </c>
      <c r="H84" s="754"/>
      <c r="I84" s="730">
        <v>48</v>
      </c>
      <c r="J84" s="730">
        <f t="shared" si="4"/>
        <v>48</v>
      </c>
      <c r="K84" s="288">
        <f t="shared" si="3"/>
        <v>0</v>
      </c>
      <c r="L84" s="253"/>
    </row>
    <row r="85" spans="1:12">
      <c r="A85" s="758"/>
      <c r="B85" s="750"/>
      <c r="C85" s="724">
        <v>491</v>
      </c>
      <c r="D85" s="725">
        <v>5256</v>
      </c>
      <c r="E85" s="312" t="s">
        <v>167</v>
      </c>
      <c r="F85" s="721"/>
      <c r="G85" s="721" t="s">
        <v>59</v>
      </c>
      <c r="H85" s="752"/>
      <c r="I85" s="726">
        <v>4.7</v>
      </c>
      <c r="J85" s="726">
        <f t="shared" si="4"/>
        <v>4.7</v>
      </c>
      <c r="K85" s="285">
        <f t="shared" si="3"/>
        <v>0</v>
      </c>
      <c r="L85" s="313"/>
    </row>
    <row r="86" spans="1:12">
      <c r="A86" s="758"/>
      <c r="B86" s="750"/>
      <c r="C86" s="724">
        <v>491</v>
      </c>
      <c r="D86" s="725">
        <v>5256</v>
      </c>
      <c r="E86" s="312" t="s">
        <v>167</v>
      </c>
      <c r="F86" s="721"/>
      <c r="G86" s="721" t="s">
        <v>61</v>
      </c>
      <c r="H86" s="752"/>
      <c r="I86" s="726">
        <v>6.4</v>
      </c>
      <c r="J86" s="726">
        <f t="shared" si="4"/>
        <v>6.4</v>
      </c>
      <c r="K86" s="285">
        <f t="shared" si="3"/>
        <v>0</v>
      </c>
      <c r="L86" s="313"/>
    </row>
    <row r="87" spans="1:12">
      <c r="A87" s="758"/>
      <c r="B87" s="750"/>
      <c r="C87" s="724">
        <v>493</v>
      </c>
      <c r="D87" s="725">
        <v>5258</v>
      </c>
      <c r="E87" s="312" t="s">
        <v>168</v>
      </c>
      <c r="F87" s="721"/>
      <c r="G87" s="721" t="s">
        <v>59</v>
      </c>
      <c r="H87" s="752"/>
      <c r="I87" s="726">
        <v>1</v>
      </c>
      <c r="J87" s="726">
        <v>1</v>
      </c>
      <c r="K87" s="285">
        <f t="shared" si="3"/>
        <v>0</v>
      </c>
      <c r="L87" s="313"/>
    </row>
    <row r="88" spans="1:12">
      <c r="A88" s="758"/>
      <c r="B88" s="750"/>
      <c r="C88" s="724">
        <v>492</v>
      </c>
      <c r="D88" s="725">
        <v>5257</v>
      </c>
      <c r="E88" s="312" t="s">
        <v>169</v>
      </c>
      <c r="F88" s="721"/>
      <c r="G88" s="721" t="s">
        <v>59</v>
      </c>
      <c r="H88" s="752"/>
      <c r="I88" s="309">
        <v>22.3</v>
      </c>
      <c r="J88" s="726">
        <f>I88</f>
        <v>22.3</v>
      </c>
      <c r="K88" s="285">
        <f t="shared" si="3"/>
        <v>0</v>
      </c>
      <c r="L88" s="313"/>
    </row>
    <row r="89" spans="1:12">
      <c r="A89" s="724"/>
      <c r="B89" s="750"/>
      <c r="C89" s="724">
        <v>492</v>
      </c>
      <c r="D89" s="725">
        <v>5257</v>
      </c>
      <c r="E89" s="312" t="s">
        <v>169</v>
      </c>
      <c r="F89" s="721"/>
      <c r="G89" s="721" t="s">
        <v>61</v>
      </c>
      <c r="H89" s="752"/>
      <c r="I89" s="726">
        <v>30.4</v>
      </c>
      <c r="J89" s="726">
        <f>I89</f>
        <v>30.4</v>
      </c>
      <c r="K89" s="285">
        <f>IF(J89&lt;&gt;0,(J89-I89)/I89,0)</f>
        <v>0</v>
      </c>
      <c r="L89" s="313"/>
    </row>
    <row r="90" spans="1:12" ht="15.75" thickBot="1">
      <c r="A90" s="725"/>
      <c r="B90" s="725"/>
      <c r="C90" s="725">
        <v>494</v>
      </c>
      <c r="D90" s="725">
        <v>5259</v>
      </c>
      <c r="E90" s="312" t="s">
        <v>170</v>
      </c>
      <c r="F90" s="721"/>
      <c r="G90" s="746"/>
      <c r="H90" s="761"/>
      <c r="I90" s="762">
        <v>3.5</v>
      </c>
      <c r="J90" s="762">
        <f>I90</f>
        <v>3.5</v>
      </c>
      <c r="K90" s="288">
        <f>IF(J90&lt;&gt;0,(J90-I90)/I90,0)</f>
        <v>0</v>
      </c>
      <c r="L90" s="314"/>
    </row>
    <row r="91" spans="1:12">
      <c r="A91" s="733"/>
      <c r="B91" s="733"/>
      <c r="C91" s="733"/>
      <c r="D91" s="733"/>
      <c r="E91" s="733"/>
      <c r="F91" s="735"/>
      <c r="G91" s="735"/>
      <c r="H91" s="735"/>
      <c r="I91" s="233"/>
      <c r="J91" s="233"/>
      <c r="K91" s="236"/>
      <c r="L91" s="721"/>
    </row>
    <row r="92" spans="1:12" ht="23.25">
      <c r="A92" s="278" t="s">
        <v>171</v>
      </c>
      <c r="B92" s="725"/>
      <c r="C92" s="721"/>
      <c r="D92" s="721"/>
      <c r="E92" s="721"/>
      <c r="F92" s="721"/>
      <c r="G92" s="721"/>
      <c r="H92" s="721"/>
      <c r="I92" s="723"/>
      <c r="J92" s="723"/>
      <c r="K92" s="236"/>
      <c r="L92" s="721"/>
    </row>
    <row r="93" spans="1:12" ht="19.5" thickBot="1">
      <c r="A93" s="788" t="s">
        <v>130</v>
      </c>
      <c r="B93" s="789"/>
      <c r="C93" s="788" t="s">
        <v>131</v>
      </c>
      <c r="D93" s="789"/>
      <c r="E93" s="749"/>
      <c r="F93" s="749"/>
      <c r="G93" s="749"/>
      <c r="H93" s="749"/>
      <c r="I93" s="279"/>
      <c r="J93" s="279"/>
      <c r="K93" s="280"/>
      <c r="L93" s="721"/>
    </row>
    <row r="94" spans="1:12" ht="18.75">
      <c r="A94" s="243" t="s">
        <v>48</v>
      </c>
      <c r="B94" s="281" t="s">
        <v>49</v>
      </c>
      <c r="C94" s="243" t="s">
        <v>48</v>
      </c>
      <c r="D94" s="281" t="s">
        <v>49</v>
      </c>
      <c r="E94" s="245" t="s">
        <v>1</v>
      </c>
      <c r="F94" s="245" t="s">
        <v>50</v>
      </c>
      <c r="G94" s="245" t="s">
        <v>51</v>
      </c>
      <c r="H94" s="245"/>
      <c r="I94" s="246" t="s">
        <v>52</v>
      </c>
      <c r="J94" s="246" t="s">
        <v>53</v>
      </c>
      <c r="K94" s="282" t="s">
        <v>54</v>
      </c>
      <c r="L94" s="248" t="s">
        <v>55</v>
      </c>
    </row>
    <row r="95" spans="1:12">
      <c r="A95" s="724">
        <v>238</v>
      </c>
      <c r="B95" s="750"/>
      <c r="C95" s="283"/>
      <c r="D95" s="284"/>
      <c r="E95" s="233" t="s">
        <v>172</v>
      </c>
      <c r="F95" s="721"/>
      <c r="G95" s="721" t="s">
        <v>59</v>
      </c>
      <c r="H95" s="751"/>
      <c r="I95" s="726">
        <v>3.75</v>
      </c>
      <c r="J95" s="726">
        <v>3.75</v>
      </c>
      <c r="K95" s="260">
        <f>IF(J95&lt;&gt;0,(J95-I95)/I95,0)</f>
        <v>0</v>
      </c>
      <c r="L95" s="253"/>
    </row>
    <row r="96" spans="1:12" ht="15.75" thickBot="1">
      <c r="A96" s="727">
        <v>239</v>
      </c>
      <c r="B96" s="753"/>
      <c r="C96" s="315"/>
      <c r="D96" s="316"/>
      <c r="E96" s="317" t="s">
        <v>173</v>
      </c>
      <c r="F96" s="729"/>
      <c r="G96" s="729" t="s">
        <v>59</v>
      </c>
      <c r="H96" s="754"/>
      <c r="I96" s="762">
        <v>10.9</v>
      </c>
      <c r="J96" s="762">
        <f>ROUND(I96*(1+K69),1)</f>
        <v>10.9</v>
      </c>
      <c r="K96" s="261">
        <f>IF(J96&lt;&gt;0,(J96-I96)/I96,0)</f>
        <v>0</v>
      </c>
      <c r="L96" s="318"/>
    </row>
    <row r="97" spans="1:12">
      <c r="A97" s="725"/>
      <c r="B97" s="725"/>
      <c r="C97" s="725"/>
      <c r="D97" s="725"/>
      <c r="E97" s="725"/>
      <c r="F97" s="721"/>
      <c r="G97" s="748"/>
      <c r="H97" s="721"/>
      <c r="I97" s="233"/>
      <c r="J97" s="723"/>
      <c r="K97" s="721"/>
      <c r="L97" s="721"/>
    </row>
    <row r="98" spans="1:12" ht="23.25">
      <c r="A98" s="278" t="s">
        <v>174</v>
      </c>
      <c r="B98" s="725"/>
      <c r="C98" s="725"/>
      <c r="D98" s="725"/>
      <c r="E98" s="725"/>
      <c r="F98" s="721"/>
      <c r="G98" s="721"/>
      <c r="H98" s="721"/>
      <c r="I98" s="723"/>
      <c r="J98" s="723"/>
      <c r="K98" s="236"/>
      <c r="L98" s="721"/>
    </row>
    <row r="99" spans="1:12" ht="15.75" thickBot="1">
      <c r="A99" s="792" t="s">
        <v>130</v>
      </c>
      <c r="B99" s="793"/>
      <c r="C99" s="792" t="s">
        <v>175</v>
      </c>
      <c r="D99" s="793"/>
      <c r="E99" s="763"/>
      <c r="F99" s="763"/>
      <c r="G99" s="763"/>
      <c r="H99" s="763"/>
      <c r="I99" s="319"/>
      <c r="J99" s="319"/>
      <c r="K99" s="320"/>
      <c r="L99" s="721"/>
    </row>
    <row r="100" spans="1:12" s="249" customFormat="1" ht="18.75">
      <c r="A100" s="243" t="s">
        <v>48</v>
      </c>
      <c r="B100" s="281" t="s">
        <v>176</v>
      </c>
      <c r="C100" s="244" t="s">
        <v>48</v>
      </c>
      <c r="D100" s="281" t="s">
        <v>176</v>
      </c>
      <c r="E100" s="245" t="s">
        <v>177</v>
      </c>
      <c r="F100" s="245" t="s">
        <v>50</v>
      </c>
      <c r="G100" s="245" t="s">
        <v>51</v>
      </c>
      <c r="H100" s="245"/>
      <c r="I100" s="246" t="s">
        <v>52</v>
      </c>
      <c r="J100" s="246" t="s">
        <v>53</v>
      </c>
      <c r="K100" s="247" t="s">
        <v>54</v>
      </c>
      <c r="L100" s="248" t="s">
        <v>55</v>
      </c>
    </row>
    <row r="101" spans="1:12">
      <c r="A101" s="321">
        <v>122</v>
      </c>
      <c r="B101" s="322">
        <v>5137</v>
      </c>
      <c r="C101" s="725">
        <v>422</v>
      </c>
      <c r="D101" s="284">
        <v>5149</v>
      </c>
      <c r="E101" s="240" t="s">
        <v>178</v>
      </c>
      <c r="F101" s="721"/>
      <c r="G101" s="306" t="s">
        <v>179</v>
      </c>
      <c r="H101" s="302"/>
      <c r="I101" s="726">
        <v>2.9</v>
      </c>
      <c r="J101" s="726">
        <f>I101</f>
        <v>2.9</v>
      </c>
      <c r="K101" s="260">
        <f t="shared" ref="K101:K112" si="5">IF(J101&lt;&gt;0,(J101-I101)/I101,0)</f>
        <v>0</v>
      </c>
      <c r="L101" s="253"/>
    </row>
    <row r="102" spans="1:12">
      <c r="A102" s="724">
        <v>301</v>
      </c>
      <c r="B102" s="750">
        <v>5053</v>
      </c>
      <c r="C102" s="725">
        <v>423</v>
      </c>
      <c r="D102" s="750">
        <v>5160</v>
      </c>
      <c r="E102" s="240" t="s">
        <v>180</v>
      </c>
      <c r="F102" s="725"/>
      <c r="G102" s="306" t="s">
        <v>179</v>
      </c>
      <c r="H102" s="752"/>
      <c r="I102" s="726">
        <v>2.9</v>
      </c>
      <c r="J102" s="726">
        <f>I102</f>
        <v>2.9</v>
      </c>
      <c r="K102" s="260">
        <f t="shared" si="5"/>
        <v>0</v>
      </c>
      <c r="L102" s="253"/>
    </row>
    <row r="103" spans="1:12">
      <c r="A103" s="724">
        <v>302</v>
      </c>
      <c r="B103" s="750">
        <v>5054</v>
      </c>
      <c r="C103" s="725">
        <v>424</v>
      </c>
      <c r="D103" s="284">
        <v>5161</v>
      </c>
      <c r="E103" s="240" t="s">
        <v>181</v>
      </c>
      <c r="F103" s="725"/>
      <c r="G103" s="306" t="s">
        <v>179</v>
      </c>
      <c r="H103" s="752"/>
      <c r="I103" s="726">
        <v>5.8</v>
      </c>
      <c r="J103" s="726">
        <f>J101*2</f>
        <v>5.8</v>
      </c>
      <c r="K103" s="260">
        <f t="shared" si="5"/>
        <v>0</v>
      </c>
      <c r="L103" s="253"/>
    </row>
    <row r="104" spans="1:12">
      <c r="A104" s="724"/>
      <c r="B104" s="750"/>
      <c r="C104" s="725"/>
      <c r="D104" s="284"/>
      <c r="E104" s="240" t="s">
        <v>182</v>
      </c>
      <c r="F104" s="725"/>
      <c r="G104" s="306" t="s">
        <v>179</v>
      </c>
      <c r="H104" s="752"/>
      <c r="I104" s="726">
        <v>1.74</v>
      </c>
      <c r="J104" s="726">
        <f>J102*0.6</f>
        <v>1.74</v>
      </c>
      <c r="K104" s="260">
        <f t="shared" si="5"/>
        <v>0</v>
      </c>
      <c r="L104" s="253"/>
    </row>
    <row r="105" spans="1:12">
      <c r="A105" s="724">
        <v>303</v>
      </c>
      <c r="B105" s="750">
        <v>5055</v>
      </c>
      <c r="C105" s="794" t="s">
        <v>183</v>
      </c>
      <c r="D105" s="795"/>
      <c r="E105" s="240" t="s">
        <v>184</v>
      </c>
      <c r="F105" s="725"/>
      <c r="G105" s="306" t="s">
        <v>179</v>
      </c>
      <c r="H105" s="752"/>
      <c r="I105" s="726">
        <v>84.2</v>
      </c>
      <c r="J105" s="726">
        <f>I105</f>
        <v>84.2</v>
      </c>
      <c r="K105" s="260">
        <f t="shared" si="5"/>
        <v>0</v>
      </c>
      <c r="L105" s="253"/>
    </row>
    <row r="106" spans="1:12">
      <c r="A106" s="764">
        <v>304</v>
      </c>
      <c r="B106" s="765">
        <v>5058</v>
      </c>
      <c r="C106" s="796" t="s">
        <v>185</v>
      </c>
      <c r="D106" s="797"/>
      <c r="E106" s="323" t="s">
        <v>186</v>
      </c>
      <c r="F106" s="738"/>
      <c r="G106" s="324" t="s">
        <v>179</v>
      </c>
      <c r="H106" s="754"/>
      <c r="I106" s="766">
        <v>67.8</v>
      </c>
      <c r="J106" s="740">
        <f>I106</f>
        <v>67.8</v>
      </c>
      <c r="K106" s="285">
        <f t="shared" si="5"/>
        <v>0</v>
      </c>
      <c r="L106" s="253" t="s">
        <v>187</v>
      </c>
    </row>
    <row r="107" spans="1:12">
      <c r="A107" s="767">
        <v>95</v>
      </c>
      <c r="B107" s="750">
        <v>5086</v>
      </c>
      <c r="C107" s="785" t="s">
        <v>183</v>
      </c>
      <c r="D107" s="786"/>
      <c r="E107" s="240" t="s">
        <v>188</v>
      </c>
      <c r="F107" s="721"/>
      <c r="G107" s="721" t="s">
        <v>61</v>
      </c>
      <c r="H107" s="308"/>
      <c r="I107" s="726">
        <v>25</v>
      </c>
      <c r="J107" s="726">
        <v>25</v>
      </c>
      <c r="K107" s="260">
        <f t="shared" si="5"/>
        <v>0</v>
      </c>
      <c r="L107" s="253"/>
    </row>
    <row r="108" spans="1:12">
      <c r="A108" s="767">
        <v>96</v>
      </c>
      <c r="B108" s="750">
        <v>5087</v>
      </c>
      <c r="C108" s="785" t="s">
        <v>183</v>
      </c>
      <c r="D108" s="786"/>
      <c r="E108" s="240" t="s">
        <v>189</v>
      </c>
      <c r="F108" s="721"/>
      <c r="G108" s="721" t="s">
        <v>61</v>
      </c>
      <c r="H108" s="308"/>
      <c r="I108" s="726">
        <v>10</v>
      </c>
      <c r="J108" s="726">
        <v>10</v>
      </c>
      <c r="K108" s="260">
        <f t="shared" si="5"/>
        <v>0</v>
      </c>
      <c r="L108" s="253"/>
    </row>
    <row r="109" spans="1:12">
      <c r="A109" s="767">
        <v>94</v>
      </c>
      <c r="B109" s="750">
        <v>5097</v>
      </c>
      <c r="C109" s="785" t="s">
        <v>183</v>
      </c>
      <c r="D109" s="786"/>
      <c r="E109" s="240" t="s">
        <v>190</v>
      </c>
      <c r="F109" s="721"/>
      <c r="G109" s="721" t="s">
        <v>61</v>
      </c>
      <c r="H109" s="752"/>
      <c r="I109" s="726">
        <v>6</v>
      </c>
      <c r="J109" s="726">
        <v>6</v>
      </c>
      <c r="K109" s="260">
        <f t="shared" si="5"/>
        <v>0</v>
      </c>
      <c r="L109" s="253"/>
    </row>
    <row r="110" spans="1:12">
      <c r="A110" s="768">
        <v>97</v>
      </c>
      <c r="B110" s="753">
        <v>5088</v>
      </c>
      <c r="C110" s="794" t="s">
        <v>183</v>
      </c>
      <c r="D110" s="795"/>
      <c r="E110" s="325" t="s">
        <v>191</v>
      </c>
      <c r="F110" s="729"/>
      <c r="G110" s="729" t="s">
        <v>61</v>
      </c>
      <c r="H110" s="754"/>
      <c r="I110" s="730">
        <v>6</v>
      </c>
      <c r="J110" s="730">
        <v>6</v>
      </c>
      <c r="K110" s="261">
        <f t="shared" si="5"/>
        <v>0</v>
      </c>
      <c r="L110" s="253"/>
    </row>
    <row r="111" spans="1:12">
      <c r="A111" s="724">
        <v>120</v>
      </c>
      <c r="B111" s="750">
        <v>5135</v>
      </c>
      <c r="C111" s="725">
        <v>420</v>
      </c>
      <c r="D111" s="750">
        <v>5147</v>
      </c>
      <c r="E111" s="240" t="s">
        <v>192</v>
      </c>
      <c r="F111" s="721"/>
      <c r="G111" s="721" t="s">
        <v>193</v>
      </c>
      <c r="H111" s="752"/>
      <c r="I111" s="726">
        <v>7.5</v>
      </c>
      <c r="J111" s="726">
        <f>I111</f>
        <v>7.5</v>
      </c>
      <c r="K111" s="260">
        <f>IF(J111&lt;&gt;0,(J111-I111)/I111,0)</f>
        <v>0</v>
      </c>
      <c r="L111" s="286"/>
    </row>
    <row r="112" spans="1:12" ht="15.75" thickBot="1">
      <c r="A112" s="727">
        <v>121</v>
      </c>
      <c r="B112" s="753">
        <v>5136</v>
      </c>
      <c r="C112" s="728">
        <v>421</v>
      </c>
      <c r="D112" s="753">
        <v>5148</v>
      </c>
      <c r="E112" s="257" t="s">
        <v>194</v>
      </c>
      <c r="F112" s="729"/>
      <c r="G112" s="729" t="s">
        <v>193</v>
      </c>
      <c r="H112" s="754"/>
      <c r="I112" s="762">
        <v>3.3</v>
      </c>
      <c r="J112" s="762">
        <f>ROUND(I112*(1+$B$6),1)</f>
        <v>3.3</v>
      </c>
      <c r="K112" s="261">
        <f t="shared" si="5"/>
        <v>0</v>
      </c>
      <c r="L112" s="270"/>
    </row>
    <row r="113" spans="1:12">
      <c r="A113" s="725" t="s">
        <v>195</v>
      </c>
      <c r="B113" s="725"/>
      <c r="C113" s="725"/>
      <c r="D113" s="725"/>
      <c r="E113" s="721"/>
      <c r="F113" s="721"/>
      <c r="G113" s="721"/>
      <c r="H113" s="721"/>
      <c r="I113" s="769"/>
      <c r="J113" s="769"/>
      <c r="K113" s="236"/>
      <c r="L113" s="721"/>
    </row>
    <row r="114" spans="1:12">
      <c r="A114" s="725"/>
      <c r="B114" s="725"/>
      <c r="C114" s="725"/>
      <c r="D114" s="725"/>
      <c r="E114" s="721"/>
      <c r="F114" s="721"/>
      <c r="G114" s="721"/>
      <c r="H114" s="721"/>
      <c r="I114" s="748"/>
      <c r="J114" s="748"/>
      <c r="K114" s="236"/>
      <c r="L114" s="721"/>
    </row>
    <row r="115" spans="1:12" ht="15.75" thickBot="1">
      <c r="A115" s="725"/>
      <c r="B115" s="725"/>
      <c r="C115" s="725"/>
      <c r="D115" s="725"/>
      <c r="E115" s="721"/>
      <c r="F115" s="721"/>
      <c r="G115" s="721"/>
      <c r="H115" s="721"/>
      <c r="I115" s="748"/>
      <c r="J115" s="748"/>
      <c r="K115" s="236"/>
      <c r="L115" s="721"/>
    </row>
    <row r="116" spans="1:12" ht="18.75">
      <c r="A116" s="326" t="s">
        <v>196</v>
      </c>
      <c r="B116" s="240"/>
      <c r="C116" s="721"/>
      <c r="D116" s="721"/>
      <c r="E116" s="721"/>
      <c r="F116" s="721"/>
      <c r="H116" s="721"/>
      <c r="I116" s="246" t="s">
        <v>52</v>
      </c>
      <c r="J116" s="246" t="s">
        <v>53</v>
      </c>
      <c r="K116" s="247" t="s">
        <v>54</v>
      </c>
      <c r="L116" s="248" t="s">
        <v>55</v>
      </c>
    </row>
    <row r="117" spans="1:12">
      <c r="A117" s="755"/>
      <c r="B117" s="327" t="s">
        <v>197</v>
      </c>
      <c r="C117" s="799" t="s">
        <v>198</v>
      </c>
      <c r="D117" s="799"/>
      <c r="E117" s="328" t="s">
        <v>199</v>
      </c>
      <c r="F117" s="735"/>
      <c r="G117" s="329"/>
      <c r="H117" s="770"/>
      <c r="I117" s="726"/>
      <c r="J117" s="726"/>
      <c r="K117" s="735"/>
      <c r="L117" s="330"/>
    </row>
    <row r="118" spans="1:12">
      <c r="A118" s="758"/>
      <c r="B118" s="721"/>
      <c r="C118" s="721"/>
      <c r="D118" s="771">
        <v>5175</v>
      </c>
      <c r="E118" s="331" t="s">
        <v>200</v>
      </c>
      <c r="F118" s="721"/>
      <c r="H118" s="761"/>
      <c r="I118" s="726">
        <v>5</v>
      </c>
      <c r="J118" s="726">
        <v>5</v>
      </c>
      <c r="K118" s="236">
        <f>IF(J118&lt;&gt;0,(J118-I118)/I118,0)</f>
        <v>0</v>
      </c>
      <c r="L118" s="332"/>
    </row>
    <row r="119" spans="1:12">
      <c r="A119" s="758"/>
      <c r="B119" s="721"/>
      <c r="C119" s="721"/>
      <c r="D119" s="771">
        <v>5163</v>
      </c>
      <c r="E119" s="331" t="s">
        <v>201</v>
      </c>
      <c r="F119" s="721"/>
      <c r="H119" s="761"/>
      <c r="I119" s="726">
        <v>10</v>
      </c>
      <c r="J119" s="726">
        <v>10</v>
      </c>
      <c r="K119" s="236">
        <f>IF(J119&lt;&gt;0,(J119-I119)/I119,0)</f>
        <v>0</v>
      </c>
      <c r="L119" s="332"/>
    </row>
    <row r="120" spans="1:12" ht="15.75" thickBot="1">
      <c r="A120" s="760"/>
      <c r="B120" s="729"/>
      <c r="C120" s="728"/>
      <c r="D120" s="772">
        <v>5280</v>
      </c>
      <c r="E120" s="333" t="s">
        <v>202</v>
      </c>
      <c r="F120" s="729"/>
      <c r="G120" s="334"/>
      <c r="H120" s="773"/>
      <c r="I120" s="762">
        <v>50</v>
      </c>
      <c r="J120" s="762">
        <v>50</v>
      </c>
      <c r="K120" s="334">
        <f>IF(J120&lt;&gt;0,(J120-I120)/I120,0)</f>
        <v>0</v>
      </c>
      <c r="L120" s="335"/>
    </row>
    <row r="121" spans="1:12">
      <c r="A121" s="721"/>
      <c r="B121" s="721"/>
      <c r="C121" s="725"/>
      <c r="D121" s="725"/>
      <c r="E121" s="721"/>
      <c r="F121" s="721"/>
      <c r="G121" s="721"/>
      <c r="H121" s="721"/>
      <c r="I121" s="748"/>
      <c r="J121" s="748"/>
      <c r="K121" s="236"/>
      <c r="L121" s="721"/>
    </row>
    <row r="122" spans="1:12" s="249" customFormat="1" ht="18.75">
      <c r="A122" s="336" t="s">
        <v>203</v>
      </c>
      <c r="B122" s="337"/>
      <c r="C122" s="337"/>
      <c r="D122" s="338"/>
      <c r="I122" s="339"/>
      <c r="J122" s="339"/>
      <c r="K122" s="340"/>
      <c r="L122" s="341"/>
    </row>
    <row r="123" spans="1:12">
      <c r="A123" s="342" t="s">
        <v>204</v>
      </c>
      <c r="B123" s="800" t="s">
        <v>205</v>
      </c>
      <c r="C123" s="800"/>
      <c r="D123" s="343">
        <v>25</v>
      </c>
      <c r="E123" s="721"/>
      <c r="F123" s="721"/>
      <c r="G123" s="721"/>
      <c r="H123" s="721"/>
      <c r="I123" s="748"/>
      <c r="J123" s="748"/>
      <c r="K123" s="236"/>
      <c r="L123" s="296"/>
    </row>
    <row r="124" spans="1:12">
      <c r="A124" s="344" t="s">
        <v>206</v>
      </c>
      <c r="B124" s="801" t="s">
        <v>207</v>
      </c>
      <c r="C124" s="801"/>
      <c r="D124" s="345">
        <v>2.1</v>
      </c>
      <c r="E124" s="774"/>
      <c r="F124" s="721"/>
      <c r="G124" s="721"/>
      <c r="H124" s="721"/>
      <c r="I124" s="748"/>
      <c r="J124" s="748"/>
      <c r="K124" s="236"/>
      <c r="L124" s="296"/>
    </row>
    <row r="125" spans="1:12">
      <c r="A125" s="346" t="s">
        <v>208</v>
      </c>
      <c r="B125" s="347" t="s">
        <v>207</v>
      </c>
      <c r="C125" s="347"/>
      <c r="D125" s="348">
        <v>6.3</v>
      </c>
      <c r="E125" s="721"/>
      <c r="F125" s="721"/>
      <c r="G125" s="721"/>
      <c r="H125" s="721"/>
      <c r="I125" s="748"/>
      <c r="J125" s="748"/>
      <c r="K125" s="236"/>
      <c r="L125" s="296"/>
    </row>
    <row r="126" spans="1:12">
      <c r="A126" s="349" t="s">
        <v>209</v>
      </c>
      <c r="B126" s="350"/>
      <c r="C126" s="350"/>
      <c r="D126" s="351"/>
      <c r="E126" s="721"/>
      <c r="F126" s="721"/>
      <c r="H126" s="721"/>
      <c r="I126" s="723"/>
      <c r="J126" s="723"/>
      <c r="K126" s="775"/>
      <c r="L126" s="296"/>
    </row>
    <row r="127" spans="1:12">
      <c r="A127" s="352"/>
      <c r="B127" s="353"/>
      <c r="C127" s="353"/>
      <c r="D127" s="354"/>
      <c r="E127" s="721"/>
      <c r="F127" s="721"/>
      <c r="H127" s="721"/>
      <c r="I127" s="775"/>
      <c r="J127" s="775"/>
      <c r="K127" s="721"/>
      <c r="L127" s="296"/>
    </row>
    <row r="128" spans="1:12">
      <c r="A128" s="352"/>
      <c r="B128" s="353"/>
      <c r="C128" s="353"/>
      <c r="D128" s="354"/>
      <c r="E128" s="721"/>
      <c r="F128" s="721"/>
      <c r="H128" s="721"/>
      <c r="I128" s="723"/>
      <c r="J128" s="723"/>
      <c r="K128" s="721"/>
      <c r="L128" s="721"/>
    </row>
    <row r="129" spans="1:13">
      <c r="A129" s="355"/>
      <c r="B129" s="355"/>
      <c r="C129" s="306"/>
      <c r="D129" s="721"/>
      <c r="E129" s="721"/>
      <c r="F129" s="721"/>
      <c r="H129" s="721"/>
      <c r="I129" s="775"/>
      <c r="J129" s="775"/>
      <c r="K129" s="721"/>
      <c r="L129" s="721"/>
      <c r="M129" s="721"/>
    </row>
    <row r="130" spans="1:13">
      <c r="A130" s="356"/>
      <c r="B130" s="306"/>
      <c r="C130" s="306"/>
      <c r="D130" s="721"/>
      <c r="E130" s="721"/>
      <c r="F130" s="721"/>
      <c r="H130" s="721"/>
      <c r="I130" s="775"/>
      <c r="J130" s="775"/>
      <c r="K130" s="721"/>
      <c r="L130" s="721"/>
      <c r="M130" s="721"/>
    </row>
    <row r="131" spans="1:13" ht="28.5">
      <c r="A131" s="357" t="s">
        <v>210</v>
      </c>
      <c r="B131" s="357"/>
      <c r="C131" s="357"/>
      <c r="D131" s="357"/>
      <c r="E131" s="357"/>
      <c r="F131" s="357"/>
      <c r="G131" s="357"/>
      <c r="H131" s="357"/>
      <c r="I131" s="357"/>
      <c r="J131" s="357"/>
      <c r="K131" s="357"/>
      <c r="L131" s="721"/>
      <c r="M131" s="721"/>
    </row>
    <row r="132" spans="1:13" ht="22.5" customHeight="1" thickBot="1">
      <c r="A132" s="787" t="s">
        <v>211</v>
      </c>
      <c r="B132" s="787"/>
      <c r="C132" s="358"/>
      <c r="D132" s="358"/>
      <c r="E132" s="358"/>
      <c r="F132" s="358"/>
      <c r="G132" s="358"/>
      <c r="H132" s="358"/>
      <c r="I132" s="233"/>
      <c r="J132" s="233"/>
      <c r="K132" s="358"/>
      <c r="L132" s="721"/>
      <c r="M132" s="721"/>
    </row>
    <row r="133" spans="1:13" s="249" customFormat="1" ht="37.5">
      <c r="A133" s="245" t="s">
        <v>48</v>
      </c>
      <c r="B133" s="244" t="s">
        <v>176</v>
      </c>
      <c r="C133" s="359"/>
      <c r="D133" s="359"/>
      <c r="E133" s="245" t="s">
        <v>177</v>
      </c>
      <c r="F133" s="245" t="s">
        <v>51</v>
      </c>
      <c r="G133" s="245"/>
      <c r="H133" s="245"/>
      <c r="I133" s="360" t="s">
        <v>212</v>
      </c>
      <c r="J133" s="360" t="s">
        <v>213</v>
      </c>
      <c r="K133" s="361" t="s">
        <v>54</v>
      </c>
      <c r="L133" s="248" t="s">
        <v>55</v>
      </c>
    </row>
    <row r="134" spans="1:13">
      <c r="A134" s="776">
        <v>501</v>
      </c>
      <c r="B134" s="725">
        <v>5111</v>
      </c>
      <c r="C134" s="721"/>
      <c r="D134" s="721"/>
      <c r="E134" s="250" t="s">
        <v>214</v>
      </c>
      <c r="F134" s="721"/>
      <c r="G134" s="721"/>
      <c r="H134" s="752"/>
      <c r="I134" s="726">
        <v>10</v>
      </c>
      <c r="J134" s="726">
        <v>10</v>
      </c>
      <c r="K134" s="285">
        <v>0</v>
      </c>
      <c r="L134" s="286" t="s">
        <v>215</v>
      </c>
      <c r="M134" s="721"/>
    </row>
    <row r="135" spans="1:13">
      <c r="A135" s="776">
        <v>502</v>
      </c>
      <c r="B135" s="725">
        <v>5112</v>
      </c>
      <c r="C135" s="721"/>
      <c r="D135" s="721"/>
      <c r="E135" s="250" t="s">
        <v>216</v>
      </c>
      <c r="F135" s="721"/>
      <c r="G135" s="721"/>
      <c r="H135" s="752"/>
      <c r="I135" s="726">
        <v>67.199999999999989</v>
      </c>
      <c r="J135" s="726">
        <f>12*J38</f>
        <v>67.199999999999989</v>
      </c>
      <c r="K135" s="285">
        <f>IF(J135&lt;&gt;0,(J135-I135)/I135,0)</f>
        <v>0</v>
      </c>
      <c r="L135" s="286"/>
      <c r="M135" s="777"/>
    </row>
    <row r="136" spans="1:13">
      <c r="A136" s="776">
        <v>504</v>
      </c>
      <c r="B136" s="725" t="s">
        <v>217</v>
      </c>
      <c r="C136" s="721"/>
      <c r="D136" s="721"/>
      <c r="E136" s="250" t="s">
        <v>218</v>
      </c>
      <c r="F136" s="721" t="s">
        <v>219</v>
      </c>
      <c r="G136" s="721"/>
      <c r="H136" s="752"/>
      <c r="I136" s="778">
        <v>4245.6000000000004</v>
      </c>
      <c r="J136" s="778">
        <f>'[2]03 Traject Vrij'!D18</f>
        <v>4245.6000000000004</v>
      </c>
      <c r="K136" s="285">
        <f>IF(J136&lt;&gt;0,(J136-I136)/I136,0)</f>
        <v>0</v>
      </c>
      <c r="L136" s="286" t="s">
        <v>220</v>
      </c>
      <c r="M136" s="777"/>
    </row>
    <row r="137" spans="1:13">
      <c r="A137" s="776">
        <v>504</v>
      </c>
      <c r="B137" s="725" t="s">
        <v>221</v>
      </c>
      <c r="C137" s="721"/>
      <c r="D137" s="721"/>
      <c r="E137" s="250" t="s">
        <v>218</v>
      </c>
      <c r="F137" s="721" t="s">
        <v>222</v>
      </c>
      <c r="G137" s="721"/>
      <c r="H137" s="752"/>
      <c r="I137" s="778">
        <v>7218</v>
      </c>
      <c r="J137" s="778">
        <f>'[2]03 Traject Vrij'!J18</f>
        <v>7218</v>
      </c>
      <c r="K137" s="285">
        <f>IF(J137&lt;&gt;0,(J137-I137)/I137,0)</f>
        <v>0</v>
      </c>
      <c r="L137" s="286" t="s">
        <v>220</v>
      </c>
      <c r="M137" s="777"/>
    </row>
    <row r="138" spans="1:13" ht="15.75" thickBot="1">
      <c r="A138" s="779">
        <v>534</v>
      </c>
      <c r="B138" s="728">
        <v>5120</v>
      </c>
      <c r="C138" s="729"/>
      <c r="D138" s="729"/>
      <c r="E138" s="257" t="s">
        <v>223</v>
      </c>
      <c r="F138" s="729"/>
      <c r="G138" s="729"/>
      <c r="H138" s="754"/>
      <c r="I138" s="362">
        <v>796</v>
      </c>
      <c r="J138" s="362">
        <v>796</v>
      </c>
      <c r="K138" s="288">
        <f>IF(J138&lt;&gt;0,(J138-I138)/I138,0)</f>
        <v>0</v>
      </c>
      <c r="L138" s="270"/>
      <c r="M138" s="777"/>
    </row>
    <row r="139" spans="1:13">
      <c r="A139" s="723"/>
      <c r="B139" s="725"/>
      <c r="C139" s="721"/>
      <c r="D139" s="721"/>
      <c r="E139" s="250"/>
      <c r="F139" s="721"/>
      <c r="G139" s="240"/>
      <c r="H139" s="721"/>
      <c r="I139" s="780"/>
      <c r="J139" s="780"/>
      <c r="K139" s="236"/>
      <c r="L139" s="253"/>
      <c r="M139" s="721"/>
    </row>
    <row r="140" spans="1:13" ht="24" thickBot="1">
      <c r="A140" s="798" t="s">
        <v>224</v>
      </c>
      <c r="B140" s="798"/>
      <c r="C140" s="721"/>
      <c r="D140" s="721"/>
      <c r="E140" s="363"/>
      <c r="F140" s="364"/>
      <c r="H140" s="721"/>
      <c r="I140" s="723"/>
      <c r="J140" s="365"/>
      <c r="K140" s="721"/>
      <c r="L140" s="253"/>
      <c r="M140" s="721"/>
    </row>
    <row r="141" spans="1:13" s="249" customFormat="1" ht="37.5">
      <c r="A141" s="245" t="s">
        <v>48</v>
      </c>
      <c r="B141" s="244" t="s">
        <v>49</v>
      </c>
      <c r="C141" s="245"/>
      <c r="D141" s="245"/>
      <c r="E141" s="245" t="s">
        <v>177</v>
      </c>
      <c r="F141" s="245"/>
      <c r="G141" s="245" t="s">
        <v>51</v>
      </c>
      <c r="H141" s="245"/>
      <c r="I141" s="360" t="s">
        <v>212</v>
      </c>
      <c r="J141" s="360" t="s">
        <v>213</v>
      </c>
      <c r="K141" s="366" t="s">
        <v>54</v>
      </c>
      <c r="L141" s="248" t="s">
        <v>55</v>
      </c>
    </row>
    <row r="142" spans="1:13">
      <c r="A142" s="776">
        <v>611</v>
      </c>
      <c r="B142" s="725">
        <v>5211</v>
      </c>
      <c r="C142" s="721"/>
      <c r="D142" s="721"/>
      <c r="E142" s="250" t="s">
        <v>225</v>
      </c>
      <c r="F142" s="721"/>
      <c r="G142" s="721"/>
      <c r="H142" s="752"/>
      <c r="I142" s="778">
        <v>607.5</v>
      </c>
      <c r="J142" s="778">
        <v>607.5</v>
      </c>
      <c r="K142" s="268">
        <f t="shared" ref="K142:K149" si="6">IF(J142&lt;&gt;0,(J142-I142)/I142,0)</f>
        <v>0</v>
      </c>
      <c r="L142" s="269" t="s">
        <v>226</v>
      </c>
      <c r="M142" s="721"/>
    </row>
    <row r="143" spans="1:13">
      <c r="A143" s="776">
        <v>611</v>
      </c>
      <c r="B143" s="725">
        <v>5212</v>
      </c>
      <c r="C143" s="721"/>
      <c r="D143" s="721"/>
      <c r="E143" s="250" t="s">
        <v>227</v>
      </c>
      <c r="F143" s="721"/>
      <c r="G143" s="721"/>
      <c r="H143" s="752"/>
      <c r="I143" s="778">
        <v>951</v>
      </c>
      <c r="J143" s="778">
        <v>951</v>
      </c>
      <c r="K143" s="268">
        <f t="shared" si="6"/>
        <v>0</v>
      </c>
      <c r="L143" s="253" t="s">
        <v>226</v>
      </c>
      <c r="M143" s="721"/>
    </row>
    <row r="144" spans="1:13">
      <c r="A144" s="776">
        <v>611</v>
      </c>
      <c r="B144" s="725">
        <v>5213</v>
      </c>
      <c r="C144" s="721"/>
      <c r="D144" s="721"/>
      <c r="E144" s="250" t="s">
        <v>228</v>
      </c>
      <c r="F144" s="721"/>
      <c r="G144" s="721"/>
      <c r="H144" s="752"/>
      <c r="I144" s="778">
        <v>1442</v>
      </c>
      <c r="J144" s="778">
        <v>1442</v>
      </c>
      <c r="K144" s="268">
        <f t="shared" si="6"/>
        <v>0</v>
      </c>
      <c r="L144" s="253" t="s">
        <v>226</v>
      </c>
      <c r="M144" s="721"/>
    </row>
    <row r="145" spans="1:12">
      <c r="A145" s="776">
        <v>452</v>
      </c>
      <c r="B145" s="725" t="s">
        <v>229</v>
      </c>
      <c r="C145" s="721"/>
      <c r="D145" s="721"/>
      <c r="E145" s="250" t="s">
        <v>230</v>
      </c>
      <c r="F145" s="721"/>
      <c r="G145" s="721" t="s">
        <v>59</v>
      </c>
      <c r="H145" s="781"/>
      <c r="I145" s="726">
        <v>58.8</v>
      </c>
      <c r="J145" s="726">
        <f>J66</f>
        <v>58.8</v>
      </c>
      <c r="K145" s="268">
        <f t="shared" si="6"/>
        <v>0</v>
      </c>
      <c r="L145" s="253"/>
    </row>
    <row r="146" spans="1:12">
      <c r="A146" s="776">
        <v>452</v>
      </c>
      <c r="B146" s="725" t="s">
        <v>231</v>
      </c>
      <c r="C146" s="721"/>
      <c r="D146" s="721"/>
      <c r="E146" s="250" t="s">
        <v>232</v>
      </c>
      <c r="F146" s="721"/>
      <c r="G146" s="721" t="s">
        <v>61</v>
      </c>
      <c r="H146" s="781"/>
      <c r="I146" s="726">
        <v>99.96</v>
      </c>
      <c r="J146" s="726">
        <f>J67</f>
        <v>99.96</v>
      </c>
      <c r="K146" s="268">
        <f t="shared" si="6"/>
        <v>0</v>
      </c>
      <c r="L146" s="253"/>
    </row>
    <row r="147" spans="1:12">
      <c r="A147" s="776">
        <v>451</v>
      </c>
      <c r="B147" s="725" t="s">
        <v>233</v>
      </c>
      <c r="C147" s="721"/>
      <c r="D147" s="721"/>
      <c r="E147" s="250" t="s">
        <v>234</v>
      </c>
      <c r="F147" s="721"/>
      <c r="G147" s="721" t="s">
        <v>59</v>
      </c>
      <c r="H147" s="752"/>
      <c r="I147" s="778">
        <v>29.4</v>
      </c>
      <c r="J147" s="778">
        <f>'[2]02 ERET'!H17</f>
        <v>29.4</v>
      </c>
      <c r="K147" s="268">
        <f t="shared" si="6"/>
        <v>0</v>
      </c>
      <c r="L147" s="253"/>
    </row>
    <row r="148" spans="1:12">
      <c r="A148" s="776">
        <v>451</v>
      </c>
      <c r="B148" s="725" t="s">
        <v>235</v>
      </c>
      <c r="C148" s="721"/>
      <c r="D148" s="721"/>
      <c r="E148" s="250" t="s">
        <v>234</v>
      </c>
      <c r="F148" s="721"/>
      <c r="G148" s="721" t="s">
        <v>61</v>
      </c>
      <c r="H148" s="752"/>
      <c r="I148" s="778">
        <v>49.98</v>
      </c>
      <c r="J148" s="778">
        <f>'[2]02 ERET'!M17</f>
        <v>49.98</v>
      </c>
      <c r="K148" s="268">
        <f t="shared" si="6"/>
        <v>0</v>
      </c>
      <c r="L148" s="253"/>
    </row>
    <row r="149" spans="1:12" ht="15.75" thickBot="1">
      <c r="A149" s="760"/>
      <c r="B149" s="729"/>
      <c r="C149" s="729"/>
      <c r="D149" s="729"/>
      <c r="E149" s="257" t="s">
        <v>236</v>
      </c>
      <c r="F149" s="729"/>
      <c r="G149" s="729" t="s">
        <v>73</v>
      </c>
      <c r="H149" s="754"/>
      <c r="I149" s="362">
        <v>10.71</v>
      </c>
      <c r="J149" s="362">
        <v>10.71</v>
      </c>
      <c r="K149" s="272">
        <f t="shared" si="6"/>
        <v>0</v>
      </c>
      <c r="L149" s="318" t="s">
        <v>226</v>
      </c>
    </row>
    <row r="150" spans="1:12">
      <c r="A150" s="367" t="s">
        <v>237</v>
      </c>
      <c r="B150" s="725"/>
      <c r="C150" s="721"/>
      <c r="D150" s="721"/>
      <c r="E150" s="723"/>
      <c r="F150" s="780"/>
      <c r="G150" s="721"/>
      <c r="H150" s="721"/>
      <c r="I150" s="723"/>
      <c r="J150" s="723"/>
      <c r="K150" s="721"/>
      <c r="L150" s="721"/>
    </row>
    <row r="151" spans="1:12">
      <c r="A151" s="367"/>
      <c r="B151" s="725"/>
      <c r="C151" s="721"/>
      <c r="D151" s="721"/>
      <c r="E151" s="723"/>
      <c r="F151" s="780"/>
      <c r="G151" s="721"/>
      <c r="H151" s="721"/>
      <c r="I151" s="723"/>
      <c r="J151" s="723"/>
      <c r="K151" s="721"/>
      <c r="L151" s="721"/>
    </row>
    <row r="152" spans="1:12" ht="22.5" customHeight="1" thickBot="1">
      <c r="A152" s="278" t="s">
        <v>174</v>
      </c>
      <c r="B152" s="278"/>
      <c r="C152" s="278"/>
      <c r="D152" s="278"/>
      <c r="E152" s="278"/>
      <c r="F152" s="278"/>
      <c r="G152" s="278"/>
      <c r="H152" s="278"/>
      <c r="I152" s="278"/>
      <c r="J152" s="278"/>
      <c r="K152" s="278"/>
      <c r="L152" s="721"/>
    </row>
    <row r="153" spans="1:12" s="249" customFormat="1" ht="37.5">
      <c r="A153" s="368" t="s">
        <v>238</v>
      </c>
      <c r="B153" s="369" t="s">
        <v>239</v>
      </c>
      <c r="C153" s="370"/>
      <c r="D153" s="370"/>
      <c r="E153" s="370" t="s">
        <v>1</v>
      </c>
      <c r="F153" s="370"/>
      <c r="G153" s="370" t="s">
        <v>51</v>
      </c>
      <c r="H153" s="370"/>
      <c r="I153" s="360" t="s">
        <v>212</v>
      </c>
      <c r="J153" s="360" t="s">
        <v>213</v>
      </c>
      <c r="K153" s="371" t="s">
        <v>54</v>
      </c>
      <c r="L153" s="248" t="s">
        <v>55</v>
      </c>
    </row>
    <row r="154" spans="1:12" s="249" customFormat="1" ht="18.75">
      <c r="A154" s="372"/>
      <c r="B154" s="373" t="s">
        <v>240</v>
      </c>
      <c r="C154" s="374"/>
      <c r="D154" s="374"/>
      <c r="E154" s="372"/>
      <c r="F154" s="374"/>
      <c r="G154" s="374"/>
      <c r="H154" s="752"/>
      <c r="I154" s="375"/>
      <c r="J154" s="375"/>
      <c r="K154" s="376"/>
      <c r="L154" s="377"/>
    </row>
    <row r="155" spans="1:12" ht="17.25" customHeight="1">
      <c r="A155" s="776">
        <v>311</v>
      </c>
      <c r="B155" s="782" t="s">
        <v>241</v>
      </c>
      <c r="C155" s="721"/>
      <c r="D155" s="306"/>
      <c r="E155" s="250" t="s">
        <v>242</v>
      </c>
      <c r="F155" s="721"/>
      <c r="G155" s="306" t="s">
        <v>179</v>
      </c>
      <c r="H155" s="752"/>
      <c r="I155" s="726">
        <v>2.9</v>
      </c>
      <c r="J155" s="726">
        <f>J102</f>
        <v>2.9</v>
      </c>
      <c r="K155" s="378">
        <f>IF(J155&lt;&gt;0,(J155-I155)/I155,0)</f>
        <v>0</v>
      </c>
      <c r="L155" s="253"/>
    </row>
    <row r="156" spans="1:12">
      <c r="A156" s="776">
        <v>312</v>
      </c>
      <c r="B156" s="725" t="s">
        <v>243</v>
      </c>
      <c r="C156" s="721"/>
      <c r="D156" s="306"/>
      <c r="E156" s="250" t="s">
        <v>244</v>
      </c>
      <c r="F156" s="721"/>
      <c r="G156" s="306" t="s">
        <v>179</v>
      </c>
      <c r="H156" s="752"/>
      <c r="I156" s="726">
        <v>5.8</v>
      </c>
      <c r="J156" s="730">
        <f>J103</f>
        <v>5.8</v>
      </c>
      <c r="K156" s="378">
        <f>IF(J156&lt;&gt;0,(J156-I156)/I156,0)</f>
        <v>0</v>
      </c>
      <c r="L156" s="253"/>
    </row>
    <row r="157" spans="1:12">
      <c r="A157" s="783">
        <v>314</v>
      </c>
      <c r="B157" s="733">
        <v>5104</v>
      </c>
      <c r="C157" s="735"/>
      <c r="D157" s="379" t="s">
        <v>245</v>
      </c>
      <c r="E157" s="262" t="s">
        <v>246</v>
      </c>
      <c r="F157" s="735"/>
      <c r="G157" s="300" t="s">
        <v>179</v>
      </c>
      <c r="H157" s="751"/>
      <c r="I157" s="736">
        <v>67.8</v>
      </c>
      <c r="J157" s="726">
        <f>J106</f>
        <v>67.8</v>
      </c>
      <c r="K157" s="378">
        <f>IF(J157&lt;&gt;0,(J157-I157)/I157,0)</f>
        <v>0</v>
      </c>
      <c r="L157" s="253"/>
    </row>
    <row r="158" spans="1:12" ht="15.75" thickBot="1">
      <c r="A158" s="784">
        <v>314</v>
      </c>
      <c r="B158" s="728">
        <v>5104</v>
      </c>
      <c r="C158" s="729"/>
      <c r="D158" s="380" t="s">
        <v>185</v>
      </c>
      <c r="E158" s="257" t="s">
        <v>247</v>
      </c>
      <c r="F158" s="729"/>
      <c r="G158" s="294" t="s">
        <v>179</v>
      </c>
      <c r="H158" s="773"/>
      <c r="I158" s="274">
        <v>813.59999999999991</v>
      </c>
      <c r="J158" s="274">
        <f>12*J157</f>
        <v>813.59999999999991</v>
      </c>
      <c r="K158" s="381">
        <f>IF(J158&lt;&gt;0,(J158-I158)/I158,0)</f>
        <v>0</v>
      </c>
      <c r="L158" s="318"/>
    </row>
    <row r="159" spans="1:12">
      <c r="A159" s="725" t="s">
        <v>195</v>
      </c>
      <c r="B159" s="725"/>
      <c r="C159" s="721"/>
      <c r="D159" s="721"/>
      <c r="E159" s="723"/>
      <c r="F159" s="780"/>
      <c r="G159" s="721"/>
      <c r="H159" s="721"/>
      <c r="I159" s="721"/>
      <c r="J159" s="723"/>
      <c r="K159" s="721"/>
      <c r="L159" s="721"/>
    </row>
    <row r="160" spans="1:12">
      <c r="A160" s="725"/>
      <c r="B160" s="725"/>
      <c r="C160" s="721"/>
      <c r="D160" s="721"/>
      <c r="E160" s="723"/>
      <c r="F160" s="780"/>
      <c r="G160" s="721"/>
      <c r="H160" s="721"/>
      <c r="I160" s="721"/>
      <c r="J160" s="723" t="s">
        <v>26</v>
      </c>
      <c r="K160" s="721"/>
      <c r="L160" s="721"/>
    </row>
    <row r="161" spans="1:9">
      <c r="A161" s="240" t="s">
        <v>248</v>
      </c>
      <c r="B161" s="277"/>
      <c r="C161" s="721"/>
      <c r="D161" s="721"/>
      <c r="E161" s="723"/>
      <c r="F161" s="780"/>
      <c r="G161" s="721"/>
      <c r="H161" s="721"/>
      <c r="I161" s="721"/>
    </row>
    <row r="162" spans="1:9" ht="15.75">
      <c r="A162" s="721" t="s">
        <v>249</v>
      </c>
      <c r="B162" s="725"/>
      <c r="C162" s="721"/>
      <c r="D162" s="721"/>
      <c r="E162" s="723"/>
      <c r="F162" s="780"/>
      <c r="G162" s="721"/>
      <c r="H162" s="721"/>
      <c r="I162" s="723"/>
    </row>
    <row r="163" spans="1:9" ht="15.75">
      <c r="A163" s="721" t="s">
        <v>250</v>
      </c>
      <c r="B163" s="725"/>
      <c r="C163" s="721"/>
      <c r="D163" s="721"/>
      <c r="E163" s="723"/>
      <c r="F163" s="780"/>
      <c r="G163" s="721"/>
      <c r="H163" s="721"/>
      <c r="I163" s="721"/>
    </row>
    <row r="164" spans="1:9">
      <c r="A164" s="721"/>
      <c r="B164" s="725"/>
      <c r="C164" s="721"/>
      <c r="D164" s="721"/>
      <c r="E164" s="723"/>
      <c r="F164" s="780"/>
      <c r="G164" s="721"/>
      <c r="H164" s="721"/>
      <c r="I164" s="721"/>
    </row>
    <row r="166" spans="1:9">
      <c r="A166" s="721"/>
      <c r="B166" s="725"/>
      <c r="C166" s="721"/>
      <c r="D166" s="721"/>
      <c r="E166" s="723"/>
      <c r="F166" s="780"/>
      <c r="G166" s="721"/>
      <c r="H166" s="721"/>
      <c r="I166" s="721"/>
    </row>
    <row r="167" spans="1:9">
      <c r="A167" s="721"/>
      <c r="B167" s="725"/>
      <c r="C167" s="721"/>
      <c r="D167" s="721"/>
      <c r="E167" s="723"/>
      <c r="F167" s="780"/>
      <c r="G167" s="721"/>
      <c r="H167" s="721"/>
      <c r="I167" s="721"/>
    </row>
    <row r="168" spans="1:9">
      <c r="A168" s="721"/>
      <c r="B168" s="725"/>
      <c r="C168" s="721"/>
      <c r="D168" s="721"/>
      <c r="E168" s="723"/>
      <c r="F168" s="780"/>
      <c r="G168" s="721"/>
      <c r="H168" s="721"/>
      <c r="I168" s="721"/>
    </row>
    <row r="169" spans="1:9">
      <c r="A169" s="721"/>
      <c r="B169" s="725"/>
      <c r="C169" s="721"/>
      <c r="D169" s="721"/>
      <c r="E169" s="723"/>
      <c r="F169" s="780"/>
      <c r="G169" s="721"/>
      <c r="H169" s="721"/>
      <c r="I169" s="721"/>
    </row>
    <row r="170" spans="1:9">
      <c r="A170" s="721"/>
      <c r="B170" s="725"/>
      <c r="C170" s="721"/>
      <c r="D170" s="721"/>
      <c r="E170" s="723"/>
      <c r="F170" s="780"/>
      <c r="G170" s="721"/>
      <c r="H170" s="721"/>
      <c r="I170" s="721"/>
    </row>
    <row r="171" spans="1:9">
      <c r="A171" s="721"/>
      <c r="B171" s="725"/>
      <c r="C171" s="721"/>
      <c r="D171" s="721"/>
      <c r="E171" s="723"/>
      <c r="F171" s="780"/>
      <c r="G171" s="721"/>
      <c r="H171" s="721"/>
      <c r="I171" s="721"/>
    </row>
    <row r="172" spans="1:9">
      <c r="A172" s="721"/>
      <c r="B172" s="725"/>
      <c r="C172" s="721"/>
      <c r="D172" s="721"/>
      <c r="E172" s="723"/>
      <c r="F172" s="780"/>
      <c r="G172" s="721"/>
      <c r="H172" s="721"/>
      <c r="I172" s="721"/>
    </row>
    <row r="173" spans="1:9">
      <c r="A173" s="721"/>
      <c r="B173" s="725"/>
      <c r="C173" s="721"/>
      <c r="D173" s="721"/>
      <c r="E173" s="723"/>
      <c r="F173" s="780"/>
      <c r="G173" s="721"/>
      <c r="H173" s="721"/>
      <c r="I173" s="721"/>
    </row>
    <row r="174" spans="1:9">
      <c r="A174" s="721"/>
      <c r="B174" s="725"/>
      <c r="C174" s="721"/>
      <c r="D174" s="721"/>
      <c r="E174" s="723"/>
      <c r="F174" s="780"/>
      <c r="G174" s="721"/>
      <c r="H174" s="721"/>
      <c r="I174" s="721"/>
    </row>
    <row r="175" spans="1:9">
      <c r="A175" s="721"/>
      <c r="B175" s="725"/>
      <c r="C175" s="721"/>
      <c r="D175" s="721"/>
      <c r="E175" s="723"/>
      <c r="F175" s="780"/>
      <c r="G175" s="721"/>
      <c r="H175" s="721"/>
      <c r="I175" s="721"/>
    </row>
    <row r="176" spans="1:9">
      <c r="A176" s="721"/>
      <c r="B176" s="725"/>
      <c r="C176" s="721"/>
      <c r="D176" s="721"/>
      <c r="E176" s="723"/>
      <c r="F176" s="780"/>
      <c r="G176" s="721"/>
      <c r="H176" s="721"/>
      <c r="I176" s="721"/>
    </row>
    <row r="177" spans="2:9">
      <c r="B177" s="725"/>
      <c r="C177" s="721"/>
      <c r="D177" s="721"/>
      <c r="E177" s="723"/>
      <c r="F177" s="780"/>
      <c r="G177" s="721"/>
      <c r="H177" s="721"/>
      <c r="I177" s="721"/>
    </row>
    <row r="178" spans="2:9">
      <c r="B178" s="725"/>
      <c r="C178" s="721"/>
      <c r="D178" s="721"/>
      <c r="E178" s="723"/>
      <c r="F178" s="780"/>
      <c r="G178" s="721"/>
      <c r="H178" s="721"/>
      <c r="I178" s="721"/>
    </row>
    <row r="179" spans="2:9">
      <c r="B179" s="725"/>
      <c r="C179" s="721"/>
      <c r="D179" s="721"/>
      <c r="E179" s="723"/>
      <c r="F179" s="780"/>
      <c r="G179" s="721"/>
      <c r="H179" s="721"/>
      <c r="I179" s="721"/>
    </row>
    <row r="180" spans="2:9">
      <c r="B180" s="725"/>
      <c r="C180" s="721"/>
      <c r="D180" s="721"/>
      <c r="E180" s="723"/>
      <c r="F180" s="780"/>
      <c r="G180" s="721"/>
      <c r="H180" s="721"/>
      <c r="I180" s="721"/>
    </row>
    <row r="181" spans="2:9">
      <c r="B181" s="725"/>
      <c r="C181" s="721"/>
      <c r="D181" s="721"/>
      <c r="E181" s="723"/>
      <c r="F181" s="780"/>
      <c r="G181" s="721"/>
      <c r="H181" s="721"/>
      <c r="I181" s="721"/>
    </row>
    <row r="182" spans="2:9">
      <c r="B182" s="725"/>
      <c r="C182" s="721"/>
      <c r="D182" s="721"/>
      <c r="E182" s="723"/>
      <c r="F182" s="780"/>
      <c r="G182" s="721"/>
      <c r="H182" s="721"/>
      <c r="I182" s="721"/>
    </row>
    <row r="183" spans="2:9">
      <c r="B183" s="725"/>
      <c r="C183" s="721"/>
      <c r="D183" s="721"/>
      <c r="E183" s="723"/>
      <c r="F183" s="780"/>
      <c r="G183" s="721"/>
      <c r="H183" s="721"/>
      <c r="I183" s="721"/>
    </row>
    <row r="184" spans="2:9">
      <c r="B184" s="725"/>
      <c r="C184" s="721"/>
      <c r="D184" s="721"/>
      <c r="E184" s="723"/>
      <c r="F184" s="780"/>
      <c r="G184" s="721"/>
      <c r="H184" s="721"/>
      <c r="I184" s="721"/>
    </row>
    <row r="185" spans="2:9">
      <c r="B185" s="725"/>
      <c r="C185" s="721"/>
      <c r="D185" s="721"/>
      <c r="E185" s="723"/>
      <c r="F185" s="780"/>
      <c r="G185" s="721"/>
      <c r="H185" s="721"/>
      <c r="I185" s="721"/>
    </row>
    <row r="186" spans="2:9">
      <c r="B186" s="725"/>
      <c r="C186" s="721"/>
      <c r="D186" s="721"/>
      <c r="E186" s="723"/>
      <c r="F186" s="780"/>
      <c r="G186" s="721"/>
      <c r="H186" s="721"/>
      <c r="I186" s="721"/>
    </row>
    <row r="187" spans="2:9">
      <c r="B187" s="725"/>
      <c r="C187" s="721"/>
      <c r="D187" s="721"/>
      <c r="E187" s="723"/>
      <c r="F187" s="780"/>
      <c r="G187" s="721"/>
      <c r="H187" s="721"/>
      <c r="I187" s="721"/>
    </row>
    <row r="188" spans="2:9">
      <c r="B188" s="725"/>
      <c r="C188" s="721"/>
      <c r="D188" s="721"/>
      <c r="E188" s="723"/>
      <c r="F188" s="780"/>
      <c r="G188" s="721"/>
      <c r="H188" s="721"/>
      <c r="I188" s="721"/>
    </row>
    <row r="189" spans="2:9">
      <c r="B189" s="725"/>
      <c r="C189" s="721"/>
      <c r="D189" s="721"/>
      <c r="E189" s="723"/>
      <c r="F189" s="780"/>
      <c r="G189" s="721"/>
      <c r="H189" s="721"/>
      <c r="I189" s="721"/>
    </row>
    <row r="190" spans="2:9">
      <c r="B190" s="725"/>
      <c r="C190" s="721"/>
      <c r="D190" s="721"/>
      <c r="E190" s="723"/>
      <c r="F190" s="780"/>
      <c r="G190" s="721"/>
      <c r="H190" s="721"/>
      <c r="I190" s="721"/>
    </row>
    <row r="191" spans="2:9">
      <c r="B191" s="725"/>
      <c r="C191" s="721"/>
      <c r="D191" s="721"/>
      <c r="E191" s="723"/>
      <c r="F191" s="780"/>
      <c r="G191" s="721"/>
      <c r="H191" s="721"/>
      <c r="I191" s="721"/>
    </row>
    <row r="192" spans="2:9">
      <c r="B192" s="725"/>
      <c r="C192" s="721"/>
      <c r="D192" s="721"/>
      <c r="E192" s="723"/>
      <c r="F192" s="780"/>
      <c r="G192" s="721"/>
      <c r="H192" s="721"/>
      <c r="I192" s="721"/>
    </row>
    <row r="193" spans="2:9">
      <c r="B193" s="725"/>
      <c r="C193" s="721"/>
      <c r="D193" s="721"/>
      <c r="E193" s="723"/>
      <c r="F193" s="780"/>
      <c r="G193" s="721"/>
      <c r="H193" s="721"/>
      <c r="I193" s="721"/>
    </row>
    <row r="194" spans="2:9">
      <c r="B194" s="725"/>
      <c r="C194" s="721"/>
      <c r="D194" s="721"/>
      <c r="E194" s="723"/>
      <c r="F194" s="780"/>
      <c r="G194" s="721"/>
      <c r="H194" s="721"/>
      <c r="I194" s="721"/>
    </row>
    <row r="195" spans="2:9">
      <c r="B195" s="725"/>
      <c r="C195" s="721"/>
      <c r="D195" s="721"/>
      <c r="E195" s="723"/>
      <c r="F195" s="780"/>
      <c r="G195" s="721"/>
      <c r="H195" s="721"/>
      <c r="I195" s="721"/>
    </row>
    <row r="196" spans="2:9">
      <c r="B196" s="725"/>
      <c r="C196" s="721"/>
      <c r="D196" s="721"/>
      <c r="E196" s="723"/>
      <c r="F196" s="780"/>
      <c r="G196" s="721"/>
      <c r="H196" s="721"/>
      <c r="I196" s="721"/>
    </row>
    <row r="197" spans="2:9">
      <c r="B197" s="725"/>
      <c r="C197" s="721"/>
      <c r="D197" s="721"/>
      <c r="E197" s="723"/>
      <c r="F197" s="780"/>
      <c r="G197" s="721"/>
      <c r="H197" s="721"/>
      <c r="I197" s="721"/>
    </row>
    <row r="198" spans="2:9">
      <c r="B198" s="725"/>
      <c r="C198" s="721"/>
      <c r="D198" s="721"/>
      <c r="E198" s="723"/>
      <c r="F198" s="780"/>
      <c r="G198" s="721"/>
      <c r="H198" s="721"/>
      <c r="I198" s="721"/>
    </row>
    <row r="199" spans="2:9">
      <c r="B199" s="725"/>
      <c r="C199" s="721"/>
      <c r="D199" s="721"/>
      <c r="E199" s="723"/>
      <c r="F199" s="780"/>
      <c r="G199" s="721"/>
      <c r="H199" s="721"/>
      <c r="I199" s="721"/>
    </row>
    <row r="200" spans="2:9">
      <c r="B200" s="725"/>
      <c r="C200" s="721"/>
      <c r="D200" s="721"/>
      <c r="E200" s="723"/>
      <c r="F200" s="780"/>
      <c r="G200" s="721"/>
      <c r="H200" s="721"/>
      <c r="I200" s="721"/>
    </row>
    <row r="201" spans="2:9">
      <c r="B201" s="725"/>
      <c r="C201" s="721"/>
      <c r="D201" s="721"/>
      <c r="E201" s="723"/>
      <c r="F201" s="780"/>
      <c r="G201" s="721"/>
      <c r="H201" s="721"/>
      <c r="I201" s="721"/>
    </row>
    <row r="202" spans="2:9">
      <c r="B202" s="725"/>
      <c r="C202" s="721"/>
      <c r="D202" s="721"/>
      <c r="E202" s="723"/>
      <c r="F202" s="780"/>
      <c r="G202" s="721"/>
      <c r="H202" s="721"/>
      <c r="I202" s="721"/>
    </row>
    <row r="203" spans="2:9">
      <c r="B203" s="725"/>
      <c r="C203" s="721"/>
      <c r="D203" s="721"/>
      <c r="E203" s="723"/>
      <c r="F203" s="780"/>
      <c r="G203" s="721"/>
      <c r="H203" s="721"/>
      <c r="I203" s="721"/>
    </row>
    <row r="204" spans="2:9">
      <c r="B204" s="725"/>
      <c r="C204" s="721"/>
      <c r="D204" s="721"/>
      <c r="E204" s="723"/>
      <c r="F204" s="780"/>
      <c r="G204" s="721"/>
      <c r="H204" s="721"/>
      <c r="I204" s="721"/>
    </row>
    <row r="205" spans="2:9">
      <c r="B205" s="725"/>
      <c r="C205" s="721"/>
      <c r="D205" s="721"/>
      <c r="E205" s="723"/>
      <c r="F205" s="780"/>
      <c r="G205" s="721"/>
      <c r="H205" s="721"/>
      <c r="I205" s="721"/>
    </row>
    <row r="206" spans="2:9">
      <c r="B206" s="725"/>
      <c r="C206" s="721"/>
      <c r="D206" s="721"/>
      <c r="E206" s="723"/>
      <c r="F206" s="780"/>
      <c r="G206" s="721"/>
      <c r="H206" s="721"/>
      <c r="I206" s="721"/>
    </row>
    <row r="207" spans="2:9">
      <c r="B207" s="725"/>
      <c r="C207" s="721"/>
      <c r="D207" s="721"/>
      <c r="E207" s="723"/>
      <c r="F207" s="780"/>
      <c r="G207" s="721"/>
      <c r="H207" s="721"/>
      <c r="I207" s="721"/>
    </row>
    <row r="208" spans="2:9">
      <c r="B208" s="725"/>
      <c r="C208" s="721"/>
      <c r="D208" s="721"/>
      <c r="E208" s="723"/>
      <c r="F208" s="780"/>
      <c r="G208" s="721"/>
      <c r="H208" s="721"/>
      <c r="I208" s="721"/>
    </row>
    <row r="209" spans="2:9">
      <c r="B209" s="725"/>
      <c r="C209" s="721"/>
      <c r="D209" s="721"/>
      <c r="E209" s="723"/>
      <c r="F209" s="780"/>
      <c r="G209" s="721"/>
      <c r="H209" s="721"/>
      <c r="I209" s="721"/>
    </row>
    <row r="210" spans="2:9">
      <c r="B210" s="725"/>
      <c r="C210" s="721"/>
      <c r="D210" s="721"/>
      <c r="E210" s="723"/>
      <c r="F210" s="780"/>
      <c r="G210" s="721"/>
      <c r="H210" s="721"/>
      <c r="I210" s="721"/>
    </row>
    <row r="211" spans="2:9">
      <c r="B211" s="725"/>
      <c r="C211" s="721"/>
      <c r="D211" s="721"/>
      <c r="E211" s="723"/>
      <c r="F211" s="780"/>
      <c r="G211" s="721"/>
      <c r="H211" s="721"/>
      <c r="I211" s="721"/>
    </row>
    <row r="212" spans="2:9">
      <c r="B212" s="725"/>
      <c r="C212" s="721"/>
      <c r="D212" s="721"/>
      <c r="E212" s="723"/>
      <c r="F212" s="780"/>
      <c r="G212" s="721"/>
      <c r="H212" s="721"/>
      <c r="I212" s="721"/>
    </row>
    <row r="213" spans="2:9">
      <c r="B213" s="725"/>
      <c r="C213" s="721"/>
      <c r="D213" s="721"/>
      <c r="E213" s="723"/>
      <c r="F213" s="780"/>
      <c r="G213" s="721"/>
      <c r="H213" s="721"/>
      <c r="I213" s="721"/>
    </row>
    <row r="214" spans="2:9">
      <c r="B214" s="725"/>
      <c r="C214" s="721"/>
      <c r="D214" s="721"/>
      <c r="E214" s="723"/>
      <c r="F214" s="780"/>
      <c r="G214" s="721"/>
      <c r="H214" s="721"/>
      <c r="I214" s="721"/>
    </row>
    <row r="215" spans="2:9">
      <c r="B215" s="725"/>
      <c r="C215" s="721"/>
      <c r="D215" s="721"/>
      <c r="E215" s="723"/>
      <c r="F215" s="780"/>
      <c r="G215" s="721"/>
      <c r="H215" s="721"/>
      <c r="I215" s="721"/>
    </row>
    <row r="216" spans="2:9">
      <c r="B216" s="725"/>
      <c r="C216" s="721"/>
      <c r="D216" s="721"/>
      <c r="E216" s="723"/>
      <c r="F216" s="780"/>
      <c r="G216" s="721"/>
      <c r="H216" s="721"/>
      <c r="I216" s="721"/>
    </row>
    <row r="217" spans="2:9">
      <c r="B217" s="725"/>
      <c r="C217" s="721"/>
      <c r="D217" s="721"/>
      <c r="E217" s="723"/>
      <c r="F217" s="780"/>
      <c r="G217" s="721"/>
      <c r="H217" s="721"/>
      <c r="I217" s="721"/>
    </row>
    <row r="218" spans="2:9">
      <c r="B218" s="725"/>
      <c r="C218" s="721"/>
      <c r="D218" s="721"/>
      <c r="E218" s="723"/>
      <c r="F218" s="780"/>
      <c r="G218" s="721"/>
      <c r="H218" s="721"/>
      <c r="I218" s="721"/>
    </row>
    <row r="219" spans="2:9">
      <c r="B219" s="725"/>
      <c r="C219" s="721"/>
      <c r="D219" s="721"/>
      <c r="E219" s="723"/>
      <c r="F219" s="780"/>
      <c r="G219" s="721"/>
      <c r="H219" s="721"/>
      <c r="I219" s="721"/>
    </row>
    <row r="220" spans="2:9">
      <c r="B220" s="725"/>
      <c r="C220" s="721"/>
      <c r="D220" s="721"/>
      <c r="E220" s="723"/>
      <c r="F220" s="780"/>
      <c r="G220" s="721"/>
      <c r="H220" s="721"/>
      <c r="I220" s="721"/>
    </row>
    <row r="221" spans="2:9">
      <c r="B221" s="725"/>
      <c r="C221" s="721"/>
      <c r="D221" s="721"/>
      <c r="E221" s="723"/>
      <c r="F221" s="780"/>
      <c r="G221" s="721"/>
      <c r="H221" s="721"/>
      <c r="I221" s="721"/>
    </row>
    <row r="222" spans="2:9">
      <c r="B222" s="725"/>
      <c r="C222" s="721"/>
      <c r="D222" s="721"/>
      <c r="E222" s="723"/>
      <c r="F222" s="780"/>
      <c r="G222" s="721"/>
      <c r="H222" s="721"/>
      <c r="I222" s="721"/>
    </row>
    <row r="223" spans="2:9">
      <c r="B223" s="725"/>
      <c r="C223" s="721"/>
      <c r="D223" s="721"/>
      <c r="E223" s="723"/>
      <c r="F223" s="780"/>
      <c r="G223" s="721"/>
      <c r="H223" s="721"/>
      <c r="I223" s="721"/>
    </row>
    <row r="224" spans="2:9">
      <c r="B224" s="725"/>
      <c r="C224" s="721"/>
      <c r="D224" s="721"/>
      <c r="E224" s="723"/>
      <c r="F224" s="780"/>
      <c r="G224" s="721"/>
      <c r="H224" s="721"/>
      <c r="I224" s="721"/>
    </row>
    <row r="225" spans="2:9">
      <c r="B225" s="725"/>
      <c r="C225" s="721"/>
      <c r="D225" s="721"/>
      <c r="E225" s="723"/>
      <c r="F225" s="780"/>
      <c r="G225" s="721"/>
      <c r="H225" s="721"/>
      <c r="I225" s="721"/>
    </row>
    <row r="226" spans="2:9">
      <c r="B226" s="725"/>
      <c r="C226" s="721"/>
      <c r="D226" s="721"/>
      <c r="E226" s="723"/>
      <c r="F226" s="780"/>
      <c r="G226" s="721"/>
      <c r="H226" s="721"/>
      <c r="I226" s="721"/>
    </row>
    <row r="227" spans="2:9">
      <c r="B227" s="725"/>
      <c r="C227" s="721"/>
      <c r="D227" s="721"/>
      <c r="E227" s="723"/>
      <c r="F227" s="780"/>
      <c r="G227" s="721"/>
      <c r="H227" s="721"/>
      <c r="I227" s="721"/>
    </row>
    <row r="228" spans="2:9">
      <c r="B228" s="725"/>
      <c r="C228" s="721"/>
      <c r="D228" s="721"/>
      <c r="E228" s="723"/>
      <c r="F228" s="780"/>
      <c r="G228" s="721"/>
      <c r="H228" s="721"/>
      <c r="I228" s="721"/>
    </row>
    <row r="229" spans="2:9">
      <c r="B229" s="725"/>
      <c r="C229" s="721"/>
      <c r="D229" s="721"/>
      <c r="E229" s="723"/>
      <c r="F229" s="780"/>
      <c r="G229" s="721"/>
      <c r="H229" s="721"/>
      <c r="I229" s="721"/>
    </row>
    <row r="230" spans="2:9">
      <c r="B230" s="725"/>
      <c r="C230" s="721"/>
      <c r="D230" s="721"/>
      <c r="E230" s="723"/>
      <c r="F230" s="780"/>
      <c r="G230" s="721"/>
      <c r="H230" s="721"/>
      <c r="I230" s="721"/>
    </row>
    <row r="231" spans="2:9">
      <c r="B231" s="725"/>
      <c r="C231" s="721"/>
      <c r="D231" s="721"/>
      <c r="E231" s="723"/>
      <c r="F231" s="780"/>
      <c r="G231" s="721"/>
      <c r="H231" s="721"/>
      <c r="I231" s="721"/>
    </row>
    <row r="232" spans="2:9">
      <c r="B232" s="725"/>
      <c r="C232" s="721"/>
      <c r="D232" s="721"/>
      <c r="E232" s="723"/>
      <c r="F232" s="780"/>
      <c r="G232" s="721"/>
      <c r="H232" s="721"/>
      <c r="I232" s="721"/>
    </row>
    <row r="233" spans="2:9">
      <c r="B233" s="725"/>
      <c r="C233" s="721"/>
      <c r="D233" s="721"/>
      <c r="E233" s="723"/>
      <c r="F233" s="780"/>
      <c r="G233" s="721"/>
      <c r="H233" s="721"/>
      <c r="I233" s="721"/>
    </row>
    <row r="234" spans="2:9">
      <c r="B234" s="725"/>
      <c r="C234" s="721"/>
      <c r="D234" s="721"/>
      <c r="E234" s="723"/>
      <c r="F234" s="780"/>
      <c r="G234" s="721"/>
      <c r="H234" s="721"/>
      <c r="I234" s="721"/>
    </row>
    <row r="235" spans="2:9">
      <c r="B235" s="725"/>
      <c r="C235" s="721"/>
      <c r="D235" s="721"/>
      <c r="E235" s="723"/>
      <c r="F235" s="780"/>
      <c r="G235" s="721"/>
      <c r="H235" s="721"/>
      <c r="I235" s="721"/>
    </row>
    <row r="236" spans="2:9">
      <c r="B236" s="725"/>
      <c r="C236" s="721"/>
      <c r="D236" s="721"/>
      <c r="E236" s="723"/>
      <c r="F236" s="780"/>
      <c r="G236" s="721"/>
      <c r="H236" s="721"/>
      <c r="I236" s="721"/>
    </row>
    <row r="237" spans="2:9">
      <c r="B237" s="725"/>
      <c r="C237" s="721"/>
      <c r="D237" s="721"/>
      <c r="E237" s="723"/>
      <c r="F237" s="780"/>
      <c r="G237" s="721"/>
      <c r="H237" s="721"/>
      <c r="I237" s="721"/>
    </row>
    <row r="238" spans="2:9">
      <c r="B238" s="725"/>
      <c r="C238" s="721"/>
      <c r="D238" s="721"/>
      <c r="E238" s="723"/>
      <c r="F238" s="780"/>
      <c r="G238" s="721"/>
      <c r="H238" s="721"/>
      <c r="I238" s="721"/>
    </row>
    <row r="239" spans="2:9">
      <c r="B239" s="725"/>
      <c r="C239" s="721"/>
      <c r="D239" s="721"/>
      <c r="E239" s="723"/>
      <c r="F239" s="780"/>
      <c r="G239" s="721"/>
      <c r="H239" s="721"/>
      <c r="I239" s="721"/>
    </row>
    <row r="240" spans="2:9">
      <c r="B240" s="725"/>
      <c r="C240" s="721"/>
      <c r="D240" s="721"/>
      <c r="E240" s="723"/>
      <c r="F240" s="780"/>
      <c r="G240" s="721"/>
      <c r="H240" s="721"/>
      <c r="I240" s="721"/>
    </row>
    <row r="241" spans="2:9">
      <c r="B241" s="725"/>
      <c r="C241" s="721"/>
      <c r="D241" s="721"/>
      <c r="E241" s="723"/>
      <c r="F241" s="780"/>
      <c r="G241" s="721"/>
      <c r="H241" s="721"/>
      <c r="I241" s="721"/>
    </row>
    <row r="242" spans="2:9">
      <c r="B242" s="725"/>
      <c r="C242" s="721"/>
      <c r="D242" s="721"/>
      <c r="E242" s="723"/>
      <c r="F242" s="780"/>
      <c r="G242" s="721"/>
      <c r="H242" s="721"/>
      <c r="I242" s="721"/>
    </row>
    <row r="243" spans="2:9">
      <c r="B243" s="725"/>
      <c r="C243" s="721"/>
      <c r="D243" s="721"/>
      <c r="E243" s="723"/>
      <c r="F243" s="780"/>
      <c r="G243" s="721"/>
      <c r="H243" s="721"/>
      <c r="I243" s="721"/>
    </row>
    <row r="244" spans="2:9">
      <c r="B244" s="725"/>
      <c r="C244" s="721"/>
      <c r="D244" s="721"/>
      <c r="E244" s="723"/>
      <c r="F244" s="780"/>
      <c r="G244" s="721"/>
      <c r="H244" s="721"/>
      <c r="I244" s="721"/>
    </row>
    <row r="245" spans="2:9">
      <c r="B245" s="725"/>
      <c r="C245" s="721"/>
      <c r="D245" s="721"/>
      <c r="E245" s="723"/>
      <c r="F245" s="780"/>
      <c r="G245" s="721"/>
      <c r="H245" s="721"/>
      <c r="I245" s="721"/>
    </row>
    <row r="246" spans="2:9">
      <c r="B246" s="725"/>
      <c r="C246" s="721"/>
      <c r="D246" s="721"/>
      <c r="E246" s="723"/>
      <c r="F246" s="780"/>
      <c r="G246" s="721"/>
      <c r="H246" s="721"/>
      <c r="I246" s="721"/>
    </row>
    <row r="247" spans="2:9">
      <c r="B247" s="725"/>
      <c r="C247" s="721"/>
      <c r="D247" s="721"/>
      <c r="E247" s="723"/>
      <c r="F247" s="780"/>
      <c r="G247" s="721"/>
      <c r="H247" s="721"/>
      <c r="I247" s="721"/>
    </row>
    <row r="248" spans="2:9">
      <c r="B248" s="725"/>
      <c r="C248" s="721"/>
      <c r="D248" s="721"/>
      <c r="E248" s="723"/>
      <c r="F248" s="780"/>
      <c r="G248" s="721"/>
      <c r="H248" s="721"/>
      <c r="I248" s="721"/>
    </row>
    <row r="249" spans="2:9">
      <c r="B249" s="725"/>
      <c r="C249" s="721"/>
      <c r="D249" s="721"/>
      <c r="E249" s="723"/>
      <c r="F249" s="780"/>
      <c r="G249" s="721"/>
      <c r="H249" s="721"/>
      <c r="I249" s="721"/>
    </row>
    <row r="250" spans="2:9">
      <c r="B250" s="725"/>
      <c r="C250" s="721"/>
      <c r="D250" s="721"/>
      <c r="E250" s="723"/>
      <c r="F250" s="780"/>
      <c r="G250" s="721"/>
      <c r="H250" s="721"/>
      <c r="I250" s="721"/>
    </row>
    <row r="251" spans="2:9">
      <c r="B251" s="725"/>
      <c r="C251" s="721"/>
      <c r="D251" s="721"/>
      <c r="E251" s="723"/>
      <c r="F251" s="780"/>
      <c r="G251" s="721"/>
      <c r="H251" s="721"/>
      <c r="I251" s="721"/>
    </row>
    <row r="252" spans="2:9">
      <c r="B252" s="725"/>
      <c r="C252" s="721"/>
      <c r="D252" s="721"/>
      <c r="E252" s="723"/>
      <c r="F252" s="780"/>
      <c r="G252" s="721"/>
      <c r="H252" s="721"/>
      <c r="I252" s="721"/>
    </row>
    <row r="253" spans="2:9">
      <c r="B253" s="725"/>
      <c r="C253" s="721"/>
      <c r="D253" s="721"/>
      <c r="E253" s="723"/>
      <c r="F253" s="780"/>
      <c r="G253" s="721"/>
      <c r="H253" s="721"/>
      <c r="I253" s="721"/>
    </row>
    <row r="254" spans="2:9">
      <c r="B254" s="725"/>
      <c r="C254" s="721"/>
      <c r="D254" s="721"/>
      <c r="E254" s="723"/>
      <c r="F254" s="780"/>
      <c r="G254" s="721"/>
      <c r="H254" s="721"/>
      <c r="I254" s="721"/>
    </row>
  </sheetData>
  <mergeCells count="19">
    <mergeCell ref="A140:B140"/>
    <mergeCell ref="C109:D109"/>
    <mergeCell ref="C110:D110"/>
    <mergeCell ref="C117:D117"/>
    <mergeCell ref="B123:C123"/>
    <mergeCell ref="B124:C124"/>
    <mergeCell ref="A132:B132"/>
    <mergeCell ref="C108:D108"/>
    <mergeCell ref="A9:K9"/>
    <mergeCell ref="A64:B64"/>
    <mergeCell ref="C64:D64"/>
    <mergeCell ref="A68:B68"/>
    <mergeCell ref="A93:B93"/>
    <mergeCell ref="C93:D93"/>
    <mergeCell ref="A99:B99"/>
    <mergeCell ref="C99:D99"/>
    <mergeCell ref="C105:D105"/>
    <mergeCell ref="C106:D106"/>
    <mergeCell ref="C107:D107"/>
  </mergeCells>
  <conditionalFormatting sqref="B3">
    <cfRule type="dataBar" priority="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{78C604EB-4FFD-4705-A3CF-DDE5C77EC09A}</x14:id>
        </ext>
      </extLst>
    </cfRule>
  </conditionalFormatting>
  <conditionalFormatting sqref="B4">
    <cfRule type="dataBar" priority="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{90BD06FA-7825-422D-B7A4-6D210FF1B9D3}</x14:id>
        </ext>
      </extLst>
    </cfRule>
  </conditionalFormatting>
  <conditionalFormatting sqref="B5:B7">
    <cfRule type="dataBar" priority="3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{519810CB-D23A-4772-81F1-A6FFC7D2AE39}</x14:id>
        </ext>
      </extLst>
    </cfRule>
  </conditionalFormatting>
  <conditionalFormatting sqref="G132">
    <cfRule type="dataBar" priority="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{D8BDCB67-2661-40A6-A217-F3D8BD33D312}</x14:id>
        </ext>
      </extLst>
    </cfRule>
  </conditionalFormatting>
  <conditionalFormatting sqref="K93:K94">
    <cfRule type="dataBar" priority="7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{B085AD36-B8D1-408D-9E43-6A593C5127C4}</x14:id>
        </ext>
      </extLst>
    </cfRule>
  </conditionalFormatting>
  <conditionalFormatting sqref="K116">
    <cfRule type="dataBar" priority="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{77D20C3E-E514-4BA6-B9F6-C3A7E5AD63A4}</x14:id>
        </ext>
      </extLst>
    </cfRule>
  </conditionalFormatting>
  <conditionalFormatting sqref="K163:K1048576 K3:K8 K118:K120 K10:K92 K123:K158 K95:K114">
    <cfRule type="dataBar" priority="5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{C232B91C-7318-441C-8785-1ACA68D132DE}</x14:id>
        </ext>
      </extLst>
    </cfRule>
  </conditionalFormatting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78C604EB-4FFD-4705-A3CF-DDE5C77EC09A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B3</xm:sqref>
        </x14:conditionalFormatting>
        <x14:conditionalFormatting xmlns:xm="http://schemas.microsoft.com/office/excel/2006/main">
          <x14:cfRule type="dataBar" id="{90BD06FA-7825-422D-B7A4-6D210FF1B9D3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B4</xm:sqref>
        </x14:conditionalFormatting>
        <x14:conditionalFormatting xmlns:xm="http://schemas.microsoft.com/office/excel/2006/main">
          <x14:cfRule type="dataBar" id="{519810CB-D23A-4772-81F1-A6FFC7D2AE39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B5:B7</xm:sqref>
        </x14:conditionalFormatting>
        <x14:conditionalFormatting xmlns:xm="http://schemas.microsoft.com/office/excel/2006/main">
          <x14:cfRule type="dataBar" id="{D8BDCB67-2661-40A6-A217-F3D8BD33D312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G132</xm:sqref>
        </x14:conditionalFormatting>
        <x14:conditionalFormatting xmlns:xm="http://schemas.microsoft.com/office/excel/2006/main">
          <x14:cfRule type="dataBar" id="{B085AD36-B8D1-408D-9E43-6A593C5127C4}">
            <x14:dataBar minLength="0" maxLength="100" border="1" negativeBarBorderColorSameAsPositive="0" axisPosition="none">
              <x14:cfvo type="autoMin"/>
              <x14:cfvo type="autoMax"/>
              <x14:borderColor rgb="FF63C384"/>
              <x14:negativeFillColor rgb="FFFF0000"/>
              <x14:negativeBorderColor rgb="FFFF0000"/>
            </x14:dataBar>
          </x14:cfRule>
          <xm:sqref>K93:K94</xm:sqref>
        </x14:conditionalFormatting>
        <x14:conditionalFormatting xmlns:xm="http://schemas.microsoft.com/office/excel/2006/main">
          <x14:cfRule type="dataBar" id="{77D20C3E-E514-4BA6-B9F6-C3A7E5AD63A4}">
            <x14:dataBar minLength="0" maxLength="100" border="1" negativeBarBorderColorSameAsPositive="0" axisPosition="none">
              <x14:cfvo type="autoMin"/>
              <x14:cfvo type="autoMax"/>
              <x14:borderColor rgb="FF63C384"/>
              <x14:negativeFillColor rgb="FFFF0000"/>
              <x14:negativeBorderColor rgb="FFFF0000"/>
            </x14:dataBar>
          </x14:cfRule>
          <xm:sqref>K116</xm:sqref>
        </x14:conditionalFormatting>
        <x14:conditionalFormatting xmlns:xm="http://schemas.microsoft.com/office/excel/2006/main">
          <x14:cfRule type="dataBar" id="{C232B91C-7318-441C-8785-1ACA68D132DE}">
            <x14:dataBar minLength="0" maxLength="100" border="1" negativeBarBorderColorSameAsPositive="0" axisPosition="none">
              <x14:cfvo type="autoMin"/>
              <x14:cfvo type="autoMax"/>
              <x14:borderColor rgb="FF63C384"/>
              <x14:negativeFillColor rgb="FFFF0000"/>
              <x14:negativeBorderColor rgb="FFFF0000"/>
            </x14:dataBar>
          </x14:cfRule>
          <xm:sqref>K163:K1048576 K3:K8 K118:K120 K10:K92 K123:K158 K95:K114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321B82-3B0A-4972-B8D9-D1F7A17B9F42}">
  <sheetPr>
    <tabColor rgb="FF92D050"/>
  </sheetPr>
  <dimension ref="A1:F15"/>
  <sheetViews>
    <sheetView workbookViewId="0">
      <selection activeCell="A28" sqref="A28"/>
    </sheetView>
  </sheetViews>
  <sheetFormatPr defaultColWidth="9" defaultRowHeight="15"/>
  <cols>
    <col min="1" max="1" width="44.375" style="207" bestFit="1" customWidth="1"/>
    <col min="2" max="2" width="14.125" style="207" customWidth="1"/>
    <col min="3" max="3" width="14.125" style="207" bestFit="1" customWidth="1"/>
    <col min="4" max="4" width="12.125" style="207" bestFit="1" customWidth="1"/>
    <col min="5" max="5" width="8.125" style="207" bestFit="1" customWidth="1"/>
    <col min="6" max="6" width="6.875" style="207" bestFit="1" customWidth="1"/>
    <col min="7" max="16384" width="9" style="207"/>
  </cols>
  <sheetData>
    <row r="1" spans="1:6">
      <c r="A1" s="207" t="s">
        <v>251</v>
      </c>
      <c r="B1" s="207" t="s">
        <v>252</v>
      </c>
      <c r="C1" s="207" t="s">
        <v>253</v>
      </c>
      <c r="D1" s="207" t="s">
        <v>254</v>
      </c>
      <c r="E1" s="207" t="s">
        <v>255</v>
      </c>
      <c r="F1" s="207" t="s">
        <v>256</v>
      </c>
    </row>
    <row r="2" spans="1:6">
      <c r="A2" s="208" t="s">
        <v>257</v>
      </c>
      <c r="B2" s="207" t="s">
        <v>258</v>
      </c>
      <c r="F2" s="228">
        <v>0</v>
      </c>
    </row>
    <row r="3" spans="1:6">
      <c r="A3" s="208" t="s">
        <v>259</v>
      </c>
      <c r="B3" s="207" t="s">
        <v>258</v>
      </c>
      <c r="F3" s="228">
        <v>21.1</v>
      </c>
    </row>
    <row r="4" spans="1:6">
      <c r="A4" s="208" t="s">
        <v>260</v>
      </c>
      <c r="B4" s="207" t="s">
        <v>258</v>
      </c>
      <c r="F4" s="228">
        <v>3.4</v>
      </c>
    </row>
    <row r="5" spans="1:6">
      <c r="A5" s="208" t="s">
        <v>261</v>
      </c>
      <c r="B5" s="207" t="s">
        <v>258</v>
      </c>
      <c r="F5" s="228">
        <v>2.2000000000000002</v>
      </c>
    </row>
    <row r="6" spans="1:6">
      <c r="A6" s="208" t="s">
        <v>262</v>
      </c>
      <c r="B6" s="207" t="s">
        <v>258</v>
      </c>
      <c r="F6" s="228">
        <v>85</v>
      </c>
    </row>
    <row r="7" spans="1:6">
      <c r="A7" s="208" t="s">
        <v>263</v>
      </c>
      <c r="B7" s="207" t="s">
        <v>258</v>
      </c>
      <c r="F7" s="228">
        <v>31</v>
      </c>
    </row>
    <row r="8" spans="1:6">
      <c r="A8" s="208" t="s">
        <v>264</v>
      </c>
      <c r="B8" s="207" t="s">
        <v>258</v>
      </c>
      <c r="F8" s="228">
        <v>34.950000000000003</v>
      </c>
    </row>
    <row r="9" spans="1:6">
      <c r="A9" s="208" t="s">
        <v>265</v>
      </c>
      <c r="B9" s="207" t="s">
        <v>258</v>
      </c>
      <c r="F9" s="228">
        <v>9</v>
      </c>
    </row>
    <row r="10" spans="1:6">
      <c r="A10" s="208" t="s">
        <v>266</v>
      </c>
      <c r="B10" s="207" t="s">
        <v>258</v>
      </c>
      <c r="F10" s="228">
        <v>233.85</v>
      </c>
    </row>
    <row r="11" spans="1:6">
      <c r="A11" s="208" t="s">
        <v>267</v>
      </c>
      <c r="B11" s="207" t="s">
        <v>258</v>
      </c>
      <c r="F11" s="228">
        <v>207.7</v>
      </c>
    </row>
    <row r="15" spans="1:6">
      <c r="F15" s="22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EE1198-E18C-984E-9CCF-7461ADDF4C63}">
  <sheetPr>
    <tabColor rgb="FF92D050"/>
  </sheetPr>
  <dimension ref="B1:T156"/>
  <sheetViews>
    <sheetView zoomScale="80" zoomScaleNormal="80" workbookViewId="0">
      <selection activeCell="K13" sqref="K13"/>
    </sheetView>
  </sheetViews>
  <sheetFormatPr defaultColWidth="11" defaultRowHeight="15.75"/>
  <cols>
    <col min="1" max="1" width="4.125" customWidth="1"/>
    <col min="2" max="2" width="48.875" style="138" bestFit="1" customWidth="1"/>
    <col min="3" max="3" width="5.375" style="138" bestFit="1" customWidth="1"/>
    <col min="4" max="4" width="10.375" style="138" customWidth="1"/>
    <col min="5" max="5" width="21.625" style="138" customWidth="1"/>
    <col min="6" max="6" width="14.125" style="138" customWidth="1"/>
    <col min="7" max="7" width="17" bestFit="1" customWidth="1"/>
    <col min="8" max="8" width="12.125" style="140" hidden="1" customWidth="1"/>
    <col min="9" max="9" width="11.375" style="137" hidden="1" customWidth="1"/>
    <col min="10" max="11" width="11.375" style="137" bestFit="1" customWidth="1"/>
    <col min="13" max="13" width="11" style="155"/>
    <col min="16" max="17" width="105.375" bestFit="1" customWidth="1"/>
    <col min="18" max="18" width="39" bestFit="1" customWidth="1"/>
    <col min="19" max="19" width="31.125" bestFit="1" customWidth="1"/>
    <col min="20" max="20" width="8.5" bestFit="1" customWidth="1"/>
    <col min="21" max="21" width="42.5" bestFit="1" customWidth="1"/>
    <col min="22" max="22" width="6.875" bestFit="1" customWidth="1"/>
    <col min="23" max="23" width="9.5" bestFit="1" customWidth="1"/>
    <col min="25" max="26" width="14.5" bestFit="1" customWidth="1"/>
  </cols>
  <sheetData>
    <row r="1" spans="2:16" ht="16.5" thickBot="1"/>
    <row r="2" spans="2:16">
      <c r="B2" s="141"/>
      <c r="C2" s="142"/>
      <c r="D2" s="142"/>
      <c r="E2" s="142"/>
      <c r="F2" s="142"/>
      <c r="G2" s="142"/>
      <c r="H2" s="143"/>
      <c r="I2" s="144"/>
      <c r="J2" s="144"/>
      <c r="K2" s="144"/>
      <c r="L2" s="142"/>
      <c r="M2" s="156"/>
      <c r="N2" s="142"/>
      <c r="O2" s="145"/>
      <c r="P2" s="142"/>
    </row>
    <row r="3" spans="2:16" ht="25.5">
      <c r="B3" s="32" t="s">
        <v>1</v>
      </c>
      <c r="C3" s="146" t="s">
        <v>268</v>
      </c>
      <c r="D3" s="146" t="s">
        <v>269</v>
      </c>
      <c r="E3" s="32" t="s">
        <v>270</v>
      </c>
      <c r="F3" s="32" t="s">
        <v>271</v>
      </c>
      <c r="G3" s="32" t="s">
        <v>3</v>
      </c>
      <c r="H3" s="36">
        <v>2021</v>
      </c>
      <c r="I3" s="36">
        <v>2022</v>
      </c>
      <c r="J3" s="36">
        <v>2023</v>
      </c>
      <c r="K3" s="36">
        <v>2024</v>
      </c>
      <c r="L3" s="36" t="s">
        <v>5</v>
      </c>
      <c r="M3" s="157" t="s">
        <v>272</v>
      </c>
      <c r="N3" s="36" t="s">
        <v>10</v>
      </c>
      <c r="O3" s="36" t="s">
        <v>11</v>
      </c>
      <c r="P3" s="147" t="s">
        <v>273</v>
      </c>
    </row>
    <row r="4" spans="2:16">
      <c r="B4" s="136" t="s">
        <v>57</v>
      </c>
      <c r="C4" s="136" t="s">
        <v>58</v>
      </c>
      <c r="D4" s="136" t="s">
        <v>59</v>
      </c>
      <c r="E4" s="148" t="s">
        <v>56</v>
      </c>
      <c r="F4" s="148"/>
      <c r="G4" s="148">
        <v>212</v>
      </c>
      <c r="H4" s="149">
        <v>34</v>
      </c>
      <c r="I4" s="150">
        <v>34.700000000000003</v>
      </c>
      <c r="J4" s="150">
        <v>38.35</v>
      </c>
      <c r="K4" s="150">
        <v>38.35</v>
      </c>
      <c r="L4" s="136" t="s">
        <v>274</v>
      </c>
      <c r="M4" s="158" t="s">
        <v>275</v>
      </c>
      <c r="N4" s="136" t="s">
        <v>275</v>
      </c>
      <c r="O4" s="136" t="s">
        <v>275</v>
      </c>
      <c r="P4" s="136"/>
    </row>
    <row r="5" spans="2:16">
      <c r="B5" s="136" t="s">
        <v>57</v>
      </c>
      <c r="C5" s="136" t="s">
        <v>58</v>
      </c>
      <c r="D5" s="136" t="s">
        <v>61</v>
      </c>
      <c r="E5" s="148" t="s">
        <v>60</v>
      </c>
      <c r="F5" s="148"/>
      <c r="G5" s="148">
        <v>211</v>
      </c>
      <c r="H5" s="149">
        <v>40</v>
      </c>
      <c r="I5" s="150">
        <v>40.800000000000004</v>
      </c>
      <c r="J5" s="150">
        <v>47.35</v>
      </c>
      <c r="K5" s="150">
        <v>47.35</v>
      </c>
      <c r="L5" s="136" t="s">
        <v>274</v>
      </c>
      <c r="M5" s="158" t="s">
        <v>275</v>
      </c>
      <c r="N5" s="136" t="s">
        <v>275</v>
      </c>
      <c r="O5" s="136" t="s">
        <v>275</v>
      </c>
      <c r="P5" s="136"/>
    </row>
    <row r="6" spans="2:16">
      <c r="B6" s="136" t="s">
        <v>276</v>
      </c>
      <c r="C6" s="136" t="s">
        <v>63</v>
      </c>
      <c r="D6" s="136" t="s">
        <v>59</v>
      </c>
      <c r="E6" s="148" t="s">
        <v>62</v>
      </c>
      <c r="F6" s="148"/>
      <c r="G6" s="148">
        <v>212</v>
      </c>
      <c r="H6" s="149">
        <v>24</v>
      </c>
      <c r="I6" s="150">
        <v>24.4</v>
      </c>
      <c r="J6" s="150">
        <v>28.35</v>
      </c>
      <c r="K6" s="150">
        <v>28.35</v>
      </c>
      <c r="L6" s="136" t="s">
        <v>274</v>
      </c>
      <c r="M6" s="158" t="s">
        <v>275</v>
      </c>
      <c r="N6" s="136" t="s">
        <v>275</v>
      </c>
      <c r="O6" s="136" t="s">
        <v>275</v>
      </c>
      <c r="P6" s="136"/>
    </row>
    <row r="7" spans="2:16">
      <c r="B7" s="136" t="s">
        <v>276</v>
      </c>
      <c r="C7" s="136" t="s">
        <v>63</v>
      </c>
      <c r="D7" s="136" t="s">
        <v>61</v>
      </c>
      <c r="E7" s="148" t="s">
        <v>64</v>
      </c>
      <c r="F7" s="148"/>
      <c r="G7" s="148">
        <v>211</v>
      </c>
      <c r="H7" s="149">
        <v>30</v>
      </c>
      <c r="I7" s="150">
        <v>30.5</v>
      </c>
      <c r="J7" s="150">
        <v>36.35</v>
      </c>
      <c r="K7" s="150">
        <v>36.35</v>
      </c>
      <c r="L7" s="136" t="s">
        <v>274</v>
      </c>
      <c r="M7" s="158" t="s">
        <v>275</v>
      </c>
      <c r="N7" s="136" t="s">
        <v>275</v>
      </c>
      <c r="O7" s="136" t="s">
        <v>275</v>
      </c>
      <c r="P7" s="136"/>
    </row>
    <row r="8" spans="2:16">
      <c r="B8" s="136" t="s">
        <v>66</v>
      </c>
      <c r="C8" s="136" t="s">
        <v>58</v>
      </c>
      <c r="D8" s="136" t="s">
        <v>59</v>
      </c>
      <c r="E8" s="148" t="s">
        <v>65</v>
      </c>
      <c r="F8" s="148"/>
      <c r="G8" s="148">
        <v>214</v>
      </c>
      <c r="H8" s="149">
        <v>106</v>
      </c>
      <c r="I8" s="150">
        <v>107.9</v>
      </c>
      <c r="J8" s="150">
        <v>119.95</v>
      </c>
      <c r="K8" s="150">
        <v>119.95</v>
      </c>
      <c r="L8" s="136" t="s">
        <v>274</v>
      </c>
      <c r="M8" s="158" t="s">
        <v>275</v>
      </c>
      <c r="N8" s="136" t="s">
        <v>275</v>
      </c>
      <c r="O8" s="136" t="s">
        <v>275</v>
      </c>
      <c r="P8" s="136"/>
    </row>
    <row r="9" spans="2:16">
      <c r="B9" s="136" t="s">
        <v>66</v>
      </c>
      <c r="C9" s="136" t="s">
        <v>58</v>
      </c>
      <c r="D9" s="136" t="s">
        <v>61</v>
      </c>
      <c r="E9" s="148" t="s">
        <v>67</v>
      </c>
      <c r="F9" s="148"/>
      <c r="G9" s="148">
        <v>213</v>
      </c>
      <c r="H9" s="149">
        <v>134</v>
      </c>
      <c r="I9" s="150">
        <v>136.4</v>
      </c>
      <c r="J9" s="150">
        <v>159.94999999999999</v>
      </c>
      <c r="K9" s="150">
        <v>159.94999999999999</v>
      </c>
      <c r="L9" s="136" t="s">
        <v>274</v>
      </c>
      <c r="M9" s="158" t="s">
        <v>275</v>
      </c>
      <c r="N9" s="136" t="s">
        <v>275</v>
      </c>
      <c r="O9" s="136" t="s">
        <v>275</v>
      </c>
      <c r="P9" s="136"/>
    </row>
    <row r="10" spans="2:16">
      <c r="B10" s="136" t="s">
        <v>277</v>
      </c>
      <c r="C10" s="136" t="s">
        <v>63</v>
      </c>
      <c r="D10" s="136" t="s">
        <v>59</v>
      </c>
      <c r="E10" s="148" t="s">
        <v>68</v>
      </c>
      <c r="F10" s="148"/>
      <c r="G10" s="148">
        <v>214</v>
      </c>
      <c r="H10" s="149">
        <v>46</v>
      </c>
      <c r="I10" s="150">
        <v>46.8</v>
      </c>
      <c r="J10" s="150">
        <v>54.95</v>
      </c>
      <c r="K10" s="150">
        <v>54.95</v>
      </c>
      <c r="L10" s="136" t="s">
        <v>274</v>
      </c>
      <c r="M10" s="158" t="s">
        <v>275</v>
      </c>
      <c r="N10" s="136" t="s">
        <v>275</v>
      </c>
      <c r="O10" s="136" t="s">
        <v>275</v>
      </c>
      <c r="P10" s="136"/>
    </row>
    <row r="11" spans="2:16">
      <c r="B11" s="136" t="s">
        <v>277</v>
      </c>
      <c r="C11" s="136" t="s">
        <v>63</v>
      </c>
      <c r="D11" s="136" t="s">
        <v>61</v>
      </c>
      <c r="E11" s="148" t="s">
        <v>69</v>
      </c>
      <c r="F11" s="148"/>
      <c r="G11" s="148">
        <v>213</v>
      </c>
      <c r="H11" s="149">
        <v>72</v>
      </c>
      <c r="I11" s="150">
        <v>73.3</v>
      </c>
      <c r="J11" s="150">
        <v>87.95</v>
      </c>
      <c r="K11" s="150">
        <v>87.95</v>
      </c>
      <c r="L11" s="136" t="s">
        <v>274</v>
      </c>
      <c r="M11" s="158" t="s">
        <v>275</v>
      </c>
      <c r="N11" s="136" t="s">
        <v>275</v>
      </c>
      <c r="O11" s="136" t="s">
        <v>275</v>
      </c>
      <c r="P11" s="136"/>
    </row>
    <row r="12" spans="2:16">
      <c r="B12" s="136" t="s">
        <v>278</v>
      </c>
      <c r="C12" s="136" t="s">
        <v>88</v>
      </c>
      <c r="D12" s="136" t="s">
        <v>279</v>
      </c>
      <c r="E12" s="148"/>
      <c r="F12" s="148"/>
      <c r="G12" s="148" t="s">
        <v>280</v>
      </c>
      <c r="H12" s="149">
        <v>255.29166666666666</v>
      </c>
      <c r="I12" s="150">
        <v>260.66666666666669</v>
      </c>
      <c r="J12" s="150"/>
      <c r="K12" s="150"/>
      <c r="L12" s="136" t="s">
        <v>274</v>
      </c>
      <c r="M12" s="158" t="s">
        <v>275</v>
      </c>
      <c r="N12" s="136" t="s">
        <v>275</v>
      </c>
      <c r="O12" s="136" t="s">
        <v>275</v>
      </c>
      <c r="P12" s="136"/>
    </row>
    <row r="13" spans="2:16">
      <c r="B13" s="136" t="s">
        <v>281</v>
      </c>
      <c r="C13" s="136"/>
      <c r="D13" s="136"/>
      <c r="E13" s="148"/>
      <c r="F13" s="148"/>
      <c r="G13" s="148" t="s">
        <v>280</v>
      </c>
      <c r="H13" s="149">
        <v>36.4</v>
      </c>
      <c r="I13" s="150">
        <v>37.200000000000003</v>
      </c>
      <c r="J13" s="150"/>
      <c r="K13" s="150"/>
      <c r="L13" s="136" t="s">
        <v>274</v>
      </c>
      <c r="M13" s="158" t="s">
        <v>275</v>
      </c>
      <c r="N13" s="136" t="s">
        <v>275</v>
      </c>
      <c r="O13" s="136" t="s">
        <v>275</v>
      </c>
      <c r="P13" s="136"/>
    </row>
    <row r="14" spans="2:16">
      <c r="B14" s="136" t="s">
        <v>72</v>
      </c>
      <c r="C14" s="136" t="s">
        <v>73</v>
      </c>
      <c r="D14" s="136"/>
      <c r="E14" s="148" t="s">
        <v>71</v>
      </c>
      <c r="F14" s="148"/>
      <c r="G14" s="148" t="s">
        <v>70</v>
      </c>
      <c r="H14" s="149">
        <v>23</v>
      </c>
      <c r="I14" s="150">
        <v>24.200000000000003</v>
      </c>
      <c r="J14" s="150">
        <v>26.7</v>
      </c>
      <c r="K14" s="150">
        <v>26.7</v>
      </c>
      <c r="L14" s="136" t="s">
        <v>274</v>
      </c>
      <c r="M14" s="158" t="s">
        <v>275</v>
      </c>
      <c r="N14" s="136" t="s">
        <v>275</v>
      </c>
      <c r="O14" s="136" t="s">
        <v>275</v>
      </c>
      <c r="P14" s="136"/>
    </row>
    <row r="15" spans="2:16">
      <c r="B15" s="136" t="s">
        <v>282</v>
      </c>
      <c r="C15" s="136" t="s">
        <v>73</v>
      </c>
      <c r="D15" s="136"/>
      <c r="E15" s="148" t="s">
        <v>283</v>
      </c>
      <c r="F15" s="148"/>
      <c r="G15" s="148" t="s">
        <v>284</v>
      </c>
      <c r="H15" s="149">
        <v>28</v>
      </c>
      <c r="I15" s="150">
        <v>28.5</v>
      </c>
      <c r="J15" s="150" t="s">
        <v>285</v>
      </c>
      <c r="K15" s="150" t="s">
        <v>285</v>
      </c>
      <c r="L15" s="136" t="s">
        <v>274</v>
      </c>
      <c r="M15" s="158" t="s">
        <v>275</v>
      </c>
      <c r="N15" s="136" t="s">
        <v>275</v>
      </c>
      <c r="O15" s="136" t="s">
        <v>275</v>
      </c>
      <c r="P15" s="136"/>
    </row>
    <row r="16" spans="2:16">
      <c r="B16" s="136" t="s">
        <v>75</v>
      </c>
      <c r="C16" s="136" t="s">
        <v>58</v>
      </c>
      <c r="D16" s="136"/>
      <c r="E16" s="148" t="s">
        <v>74</v>
      </c>
      <c r="F16" s="148"/>
      <c r="G16" s="148">
        <v>30</v>
      </c>
      <c r="H16" s="149">
        <v>0</v>
      </c>
      <c r="I16" s="150">
        <v>0</v>
      </c>
      <c r="J16" s="150" t="s">
        <v>280</v>
      </c>
      <c r="K16" s="150" t="s">
        <v>280</v>
      </c>
      <c r="L16" s="136" t="s">
        <v>274</v>
      </c>
      <c r="M16" s="158" t="s">
        <v>275</v>
      </c>
      <c r="N16" s="136" t="s">
        <v>275</v>
      </c>
      <c r="O16" s="136" t="s">
        <v>275</v>
      </c>
      <c r="P16" s="136"/>
    </row>
    <row r="17" spans="2:16">
      <c r="B17" s="136" t="s">
        <v>286</v>
      </c>
      <c r="C17" s="136" t="s">
        <v>63</v>
      </c>
      <c r="D17" s="136"/>
      <c r="E17" s="148" t="s">
        <v>287</v>
      </c>
      <c r="F17" s="148"/>
      <c r="G17" s="148">
        <v>30</v>
      </c>
      <c r="H17" s="149">
        <v>0</v>
      </c>
      <c r="I17" s="150">
        <v>0</v>
      </c>
      <c r="J17" s="150" t="s">
        <v>280</v>
      </c>
      <c r="K17" s="150" t="s">
        <v>280</v>
      </c>
      <c r="L17" s="136" t="s">
        <v>274</v>
      </c>
      <c r="M17" s="158" t="s">
        <v>275</v>
      </c>
      <c r="N17" s="136" t="s">
        <v>275</v>
      </c>
      <c r="O17" s="136" t="s">
        <v>275</v>
      </c>
      <c r="P17" s="136"/>
    </row>
    <row r="18" spans="2:16">
      <c r="B18" s="136" t="s">
        <v>77</v>
      </c>
      <c r="C18" s="136" t="s">
        <v>58</v>
      </c>
      <c r="D18" s="136" t="s">
        <v>59</v>
      </c>
      <c r="E18" s="148" t="s">
        <v>76</v>
      </c>
      <c r="F18" s="148"/>
      <c r="G18" s="148">
        <v>220</v>
      </c>
      <c r="H18" s="149">
        <v>356</v>
      </c>
      <c r="I18" s="150">
        <v>362.4</v>
      </c>
      <c r="J18" s="150">
        <v>353.8</v>
      </c>
      <c r="K18" s="150">
        <v>353.8</v>
      </c>
      <c r="L18" s="136" t="s">
        <v>274</v>
      </c>
      <c r="M18" s="158" t="s">
        <v>275</v>
      </c>
      <c r="N18" s="136" t="s">
        <v>275</v>
      </c>
      <c r="O18" s="136" t="s">
        <v>275</v>
      </c>
      <c r="P18" s="136"/>
    </row>
    <row r="19" spans="2:16">
      <c r="B19" s="136" t="s">
        <v>77</v>
      </c>
      <c r="C19" s="136" t="s">
        <v>58</v>
      </c>
      <c r="D19" s="136" t="s">
        <v>61</v>
      </c>
      <c r="E19" s="148" t="s">
        <v>78</v>
      </c>
      <c r="F19" s="148"/>
      <c r="G19" s="148">
        <v>219</v>
      </c>
      <c r="H19" s="149">
        <v>602</v>
      </c>
      <c r="I19" s="150">
        <v>612.5</v>
      </c>
      <c r="J19" s="150">
        <v>601.5</v>
      </c>
      <c r="K19" s="150">
        <v>601.5</v>
      </c>
      <c r="L19" s="136" t="s">
        <v>274</v>
      </c>
      <c r="M19" s="158" t="s">
        <v>275</v>
      </c>
      <c r="N19" s="136" t="s">
        <v>275</v>
      </c>
      <c r="O19" s="136" t="s">
        <v>275</v>
      </c>
      <c r="P19" s="136"/>
    </row>
    <row r="20" spans="2:16">
      <c r="B20" s="136" t="s">
        <v>80</v>
      </c>
      <c r="C20" s="136" t="s">
        <v>58</v>
      </c>
      <c r="D20" s="136" t="s">
        <v>81</v>
      </c>
      <c r="E20" s="148" t="s">
        <v>79</v>
      </c>
      <c r="F20" s="148"/>
      <c r="G20" s="148">
        <v>55</v>
      </c>
      <c r="H20" s="149">
        <v>427.2</v>
      </c>
      <c r="I20" s="150">
        <v>434.9</v>
      </c>
      <c r="J20" s="150">
        <v>424.6</v>
      </c>
      <c r="K20" s="150">
        <v>424.6</v>
      </c>
      <c r="L20" s="136" t="s">
        <v>274</v>
      </c>
      <c r="M20" s="158" t="s">
        <v>275</v>
      </c>
      <c r="N20" s="136" t="s">
        <v>275</v>
      </c>
      <c r="O20" s="136" t="s">
        <v>275</v>
      </c>
      <c r="P20" s="136" t="s">
        <v>82</v>
      </c>
    </row>
    <row r="21" spans="2:16">
      <c r="B21" s="136" t="s">
        <v>84</v>
      </c>
      <c r="C21" s="136" t="s">
        <v>58</v>
      </c>
      <c r="D21" s="136" t="s">
        <v>59</v>
      </c>
      <c r="E21" s="148" t="s">
        <v>83</v>
      </c>
      <c r="F21" s="148"/>
      <c r="G21" s="148">
        <v>56</v>
      </c>
      <c r="H21" s="149">
        <v>1068</v>
      </c>
      <c r="I21" s="150">
        <v>1087.1999999999998</v>
      </c>
      <c r="J21" s="150">
        <v>1061.4000000000001</v>
      </c>
      <c r="K21" s="150">
        <v>1061.4000000000001</v>
      </c>
      <c r="L21" s="136" t="s">
        <v>274</v>
      </c>
      <c r="M21" s="158" t="s">
        <v>275</v>
      </c>
      <c r="N21" s="136" t="s">
        <v>275</v>
      </c>
      <c r="O21" s="136" t="s">
        <v>275</v>
      </c>
      <c r="P21" s="136" t="s">
        <v>82</v>
      </c>
    </row>
    <row r="22" spans="2:16">
      <c r="B22" s="136" t="s">
        <v>80</v>
      </c>
      <c r="C22" s="136" t="s">
        <v>58</v>
      </c>
      <c r="D22" s="136" t="s">
        <v>86</v>
      </c>
      <c r="E22" s="148" t="s">
        <v>85</v>
      </c>
      <c r="F22" s="148"/>
      <c r="G22" s="148">
        <v>55</v>
      </c>
      <c r="H22" s="149">
        <v>722.4</v>
      </c>
      <c r="I22" s="150">
        <v>735</v>
      </c>
      <c r="J22" s="150">
        <v>721.8</v>
      </c>
      <c r="K22" s="150">
        <v>721.8</v>
      </c>
      <c r="L22" s="136" t="s">
        <v>274</v>
      </c>
      <c r="M22" s="158" t="s">
        <v>275</v>
      </c>
      <c r="N22" s="136" t="s">
        <v>275</v>
      </c>
      <c r="O22" s="136" t="s">
        <v>275</v>
      </c>
      <c r="P22" s="136" t="s">
        <v>82</v>
      </c>
    </row>
    <row r="23" spans="2:16">
      <c r="B23" s="136" t="s">
        <v>84</v>
      </c>
      <c r="C23" s="136" t="s">
        <v>88</v>
      </c>
      <c r="D23" s="136" t="s">
        <v>86</v>
      </c>
      <c r="E23" s="148" t="s">
        <v>87</v>
      </c>
      <c r="F23" s="148"/>
      <c r="G23" s="148">
        <v>56</v>
      </c>
      <c r="H23" s="149">
        <v>1806</v>
      </c>
      <c r="I23" s="150">
        <v>1837.5</v>
      </c>
      <c r="J23" s="150">
        <v>1804.5</v>
      </c>
      <c r="K23" s="150">
        <v>1804.5</v>
      </c>
      <c r="L23" s="136" t="s">
        <v>274</v>
      </c>
      <c r="M23" s="158" t="s">
        <v>275</v>
      </c>
      <c r="N23" s="136" t="s">
        <v>275</v>
      </c>
      <c r="O23" s="136" t="s">
        <v>275</v>
      </c>
      <c r="P23" s="136" t="s">
        <v>82</v>
      </c>
    </row>
    <row r="24" spans="2:16">
      <c r="B24" s="136" t="s">
        <v>288</v>
      </c>
      <c r="C24" s="136" t="s">
        <v>63</v>
      </c>
      <c r="D24" s="136" t="s">
        <v>59</v>
      </c>
      <c r="E24" s="148" t="s">
        <v>289</v>
      </c>
      <c r="F24" s="148"/>
      <c r="G24" s="148">
        <v>220</v>
      </c>
      <c r="H24" s="149">
        <v>165</v>
      </c>
      <c r="I24" s="150">
        <v>168</v>
      </c>
      <c r="J24" s="150"/>
      <c r="K24" s="150"/>
      <c r="L24" s="136" t="s">
        <v>274</v>
      </c>
      <c r="M24" s="158" t="s">
        <v>275</v>
      </c>
      <c r="N24" s="136" t="s">
        <v>275</v>
      </c>
      <c r="O24" s="136" t="s">
        <v>275</v>
      </c>
      <c r="P24" s="136"/>
    </row>
    <row r="25" spans="2:16">
      <c r="B25" s="136" t="s">
        <v>288</v>
      </c>
      <c r="C25" s="136" t="s">
        <v>63</v>
      </c>
      <c r="D25" s="136" t="s">
        <v>61</v>
      </c>
      <c r="E25" s="148" t="s">
        <v>290</v>
      </c>
      <c r="F25" s="148"/>
      <c r="G25" s="148">
        <v>219</v>
      </c>
      <c r="H25" s="149">
        <v>356</v>
      </c>
      <c r="I25" s="150">
        <v>362.4</v>
      </c>
      <c r="J25" s="150"/>
      <c r="K25" s="150"/>
      <c r="L25" s="136" t="s">
        <v>274</v>
      </c>
      <c r="M25" s="158" t="s">
        <v>275</v>
      </c>
      <c r="N25" s="136" t="s">
        <v>275</v>
      </c>
      <c r="O25" s="136" t="s">
        <v>275</v>
      </c>
      <c r="P25" s="136"/>
    </row>
    <row r="26" spans="2:16">
      <c r="B26" s="136" t="s">
        <v>291</v>
      </c>
      <c r="C26" s="136" t="s">
        <v>58</v>
      </c>
      <c r="D26" s="136" t="s">
        <v>73</v>
      </c>
      <c r="E26" s="148">
        <v>5176</v>
      </c>
      <c r="F26" s="148"/>
      <c r="G26" s="148">
        <v>600</v>
      </c>
      <c r="H26" s="149">
        <v>60.55</v>
      </c>
      <c r="I26" s="150">
        <v>61.85</v>
      </c>
      <c r="J26" s="150"/>
      <c r="K26" s="150"/>
      <c r="L26" s="151" t="s">
        <v>275</v>
      </c>
      <c r="M26" s="158" t="s">
        <v>275</v>
      </c>
      <c r="N26" s="136" t="s">
        <v>275</v>
      </c>
      <c r="O26" s="136" t="s">
        <v>275</v>
      </c>
      <c r="P26" s="136"/>
    </row>
    <row r="27" spans="2:16">
      <c r="B27" s="136" t="s">
        <v>292</v>
      </c>
      <c r="C27" s="136" t="s">
        <v>63</v>
      </c>
      <c r="D27" s="136" t="s">
        <v>73</v>
      </c>
      <c r="E27" s="148" t="s">
        <v>293</v>
      </c>
      <c r="F27" s="148"/>
      <c r="G27" s="148">
        <v>600</v>
      </c>
      <c r="H27" s="149">
        <v>36.4</v>
      </c>
      <c r="I27" s="150">
        <v>37.200000000000003</v>
      </c>
      <c r="J27" s="150"/>
      <c r="K27" s="150"/>
      <c r="L27" s="151" t="s">
        <v>275</v>
      </c>
      <c r="M27" s="158" t="s">
        <v>275</v>
      </c>
      <c r="N27" s="136" t="s">
        <v>275</v>
      </c>
      <c r="O27" s="136" t="s">
        <v>275</v>
      </c>
      <c r="P27" s="136"/>
    </row>
    <row r="28" spans="2:16">
      <c r="B28" s="136" t="s">
        <v>91</v>
      </c>
      <c r="C28" s="136" t="s">
        <v>73</v>
      </c>
      <c r="D28" s="136" t="s">
        <v>73</v>
      </c>
      <c r="E28" s="148" t="s">
        <v>90</v>
      </c>
      <c r="F28" s="148"/>
      <c r="G28" s="148" t="s">
        <v>89</v>
      </c>
      <c r="H28" s="149">
        <v>60</v>
      </c>
      <c r="I28" s="150">
        <v>61.199999999999996</v>
      </c>
      <c r="J28" s="150">
        <v>67.2</v>
      </c>
      <c r="K28" s="150">
        <v>67.2</v>
      </c>
      <c r="L28" s="151" t="s">
        <v>274</v>
      </c>
      <c r="M28" s="158" t="s">
        <v>275</v>
      </c>
      <c r="N28" s="136" t="s">
        <v>275</v>
      </c>
      <c r="O28" s="136" t="s">
        <v>275</v>
      </c>
      <c r="P28" s="136"/>
    </row>
    <row r="29" spans="2:16">
      <c r="B29" s="136" t="s">
        <v>294</v>
      </c>
      <c r="C29" s="136" t="s">
        <v>73</v>
      </c>
      <c r="D29" s="136"/>
      <c r="E29" s="148" t="s">
        <v>295</v>
      </c>
      <c r="F29" s="148"/>
      <c r="G29" s="148">
        <v>610</v>
      </c>
      <c r="H29" s="149">
        <v>12</v>
      </c>
      <c r="I29" s="150">
        <v>12</v>
      </c>
      <c r="J29" s="150"/>
      <c r="K29" s="150"/>
      <c r="L29" s="151" t="s">
        <v>275</v>
      </c>
      <c r="M29" s="158" t="s">
        <v>275</v>
      </c>
      <c r="N29" s="136" t="s">
        <v>275</v>
      </c>
      <c r="O29" s="136" t="s">
        <v>275</v>
      </c>
      <c r="P29" s="136"/>
    </row>
    <row r="30" spans="2:16">
      <c r="B30" s="136" t="s">
        <v>296</v>
      </c>
      <c r="C30" s="136" t="s">
        <v>73</v>
      </c>
      <c r="D30" s="136"/>
      <c r="E30" s="148" t="s">
        <v>297</v>
      </c>
      <c r="F30" s="148"/>
      <c r="G30" s="148">
        <v>601</v>
      </c>
      <c r="H30" s="149">
        <v>144</v>
      </c>
      <c r="I30" s="150">
        <v>144</v>
      </c>
      <c r="J30" s="150"/>
      <c r="K30" s="150"/>
      <c r="L30" s="151" t="s">
        <v>275</v>
      </c>
      <c r="M30" s="158" t="s">
        <v>275</v>
      </c>
      <c r="N30" s="136" t="s">
        <v>275</v>
      </c>
      <c r="O30" s="136" t="s">
        <v>275</v>
      </c>
      <c r="P30" s="136"/>
    </row>
    <row r="31" spans="2:16">
      <c r="B31" s="136" t="s">
        <v>298</v>
      </c>
      <c r="C31" s="136" t="s">
        <v>73</v>
      </c>
      <c r="D31" s="136"/>
      <c r="E31" s="148">
        <v>1042</v>
      </c>
      <c r="F31" s="148"/>
      <c r="G31" s="148" t="s">
        <v>73</v>
      </c>
      <c r="H31" s="149">
        <v>60</v>
      </c>
      <c r="I31" s="150">
        <v>61.199999999999996</v>
      </c>
      <c r="J31" s="150">
        <v>67.2</v>
      </c>
      <c r="K31" s="150">
        <v>67.2</v>
      </c>
      <c r="L31" s="136" t="s">
        <v>274</v>
      </c>
      <c r="M31" s="158" t="s">
        <v>275</v>
      </c>
      <c r="N31" s="136" t="s">
        <v>275</v>
      </c>
      <c r="O31" s="136" t="s">
        <v>275</v>
      </c>
      <c r="P31" s="136"/>
    </row>
    <row r="32" spans="2:16">
      <c r="B32" s="136" t="s">
        <v>94</v>
      </c>
      <c r="C32" s="136"/>
      <c r="D32" s="136" t="s">
        <v>59</v>
      </c>
      <c r="E32" s="148" t="s">
        <v>93</v>
      </c>
      <c r="F32" s="148"/>
      <c r="G32" s="148" t="s">
        <v>92</v>
      </c>
      <c r="H32" s="149">
        <v>26</v>
      </c>
      <c r="I32" s="150">
        <v>26.5</v>
      </c>
      <c r="J32" s="150">
        <v>27.5</v>
      </c>
      <c r="K32" s="150">
        <v>27.5</v>
      </c>
      <c r="L32" s="136" t="s">
        <v>274</v>
      </c>
      <c r="M32" s="158" t="s">
        <v>275</v>
      </c>
      <c r="N32" s="136" t="s">
        <v>275</v>
      </c>
      <c r="O32" s="136" t="s">
        <v>275</v>
      </c>
      <c r="P32" s="136"/>
    </row>
    <row r="33" spans="2:16">
      <c r="B33" s="136" t="s">
        <v>94</v>
      </c>
      <c r="C33" s="136"/>
      <c r="D33" s="136" t="s">
        <v>61</v>
      </c>
      <c r="E33" s="148" t="s">
        <v>95</v>
      </c>
      <c r="F33" s="148"/>
      <c r="G33" s="148" t="s">
        <v>92</v>
      </c>
      <c r="H33" s="149">
        <v>51</v>
      </c>
      <c r="I33" s="150">
        <v>51.9</v>
      </c>
      <c r="J33" s="150">
        <v>53.7</v>
      </c>
      <c r="K33" s="150">
        <v>53.7</v>
      </c>
      <c r="L33" s="136" t="s">
        <v>274</v>
      </c>
      <c r="M33" s="158" t="s">
        <v>275</v>
      </c>
      <c r="N33" s="136" t="s">
        <v>275</v>
      </c>
      <c r="O33" s="136" t="s">
        <v>275</v>
      </c>
      <c r="P33" s="136"/>
    </row>
    <row r="34" spans="2:16">
      <c r="B34" s="136" t="s">
        <v>96</v>
      </c>
      <c r="C34" s="136"/>
      <c r="D34" s="136"/>
      <c r="E34" s="148"/>
      <c r="F34" s="148"/>
      <c r="G34" s="148" t="s">
        <v>280</v>
      </c>
      <c r="H34" s="149">
        <v>11</v>
      </c>
      <c r="I34" s="150">
        <v>11.2</v>
      </c>
      <c r="J34" s="150">
        <v>11.6</v>
      </c>
      <c r="K34" s="150">
        <v>11.6</v>
      </c>
      <c r="L34" s="136" t="s">
        <v>274</v>
      </c>
      <c r="M34" s="158" t="s">
        <v>275</v>
      </c>
      <c r="N34" s="136" t="s">
        <v>275</v>
      </c>
      <c r="O34" s="136" t="s">
        <v>275</v>
      </c>
      <c r="P34" s="136"/>
    </row>
    <row r="35" spans="2:16">
      <c r="B35" s="136" t="s">
        <v>299</v>
      </c>
      <c r="C35" s="136"/>
      <c r="D35" s="136" t="s">
        <v>59</v>
      </c>
      <c r="E35" s="148"/>
      <c r="F35" s="148"/>
      <c r="G35" s="148" t="s">
        <v>280</v>
      </c>
      <c r="H35" s="149">
        <v>97</v>
      </c>
      <c r="I35" s="150">
        <v>98.9</v>
      </c>
      <c r="J35" s="150">
        <v>106.3</v>
      </c>
      <c r="K35" s="150">
        <v>106.3</v>
      </c>
      <c r="L35" s="136" t="s">
        <v>274</v>
      </c>
      <c r="M35" s="158" t="s">
        <v>275</v>
      </c>
      <c r="N35" s="136" t="s">
        <v>275</v>
      </c>
      <c r="O35" s="136" t="s">
        <v>275</v>
      </c>
      <c r="P35" s="136"/>
    </row>
    <row r="36" spans="2:16">
      <c r="B36" s="136" t="s">
        <v>299</v>
      </c>
      <c r="C36" s="136"/>
      <c r="D36" s="136" t="s">
        <v>61</v>
      </c>
      <c r="E36" s="148"/>
      <c r="F36" s="148"/>
      <c r="G36" s="148" t="s">
        <v>280</v>
      </c>
      <c r="H36" s="149">
        <v>122</v>
      </c>
      <c r="I36" s="150">
        <v>124.3</v>
      </c>
      <c r="J36" s="150">
        <v>132.5</v>
      </c>
      <c r="K36" s="150">
        <v>132.5</v>
      </c>
      <c r="L36" s="136" t="s">
        <v>274</v>
      </c>
      <c r="M36" s="158" t="s">
        <v>275</v>
      </c>
      <c r="N36" s="136" t="s">
        <v>275</v>
      </c>
      <c r="O36" s="136" t="s">
        <v>275</v>
      </c>
      <c r="P36" s="136"/>
    </row>
    <row r="37" spans="2:16">
      <c r="B37" s="136" t="s">
        <v>97</v>
      </c>
      <c r="C37" s="136"/>
      <c r="D37" s="136"/>
      <c r="E37" s="148"/>
      <c r="F37" s="148"/>
      <c r="G37" s="148" t="s">
        <v>280</v>
      </c>
      <c r="H37" s="149">
        <v>10</v>
      </c>
      <c r="I37" s="150">
        <v>10</v>
      </c>
      <c r="J37" s="150">
        <v>10</v>
      </c>
      <c r="K37" s="150">
        <v>10</v>
      </c>
      <c r="L37" s="136" t="s">
        <v>275</v>
      </c>
      <c r="M37" s="158" t="s">
        <v>275</v>
      </c>
      <c r="N37" s="136" t="s">
        <v>275</v>
      </c>
      <c r="O37" s="136" t="s">
        <v>275</v>
      </c>
      <c r="P37" s="136"/>
    </row>
    <row r="38" spans="2:16">
      <c r="B38" s="136" t="s">
        <v>98</v>
      </c>
      <c r="C38" s="136"/>
      <c r="D38" s="136" t="s">
        <v>73</v>
      </c>
      <c r="E38" s="148"/>
      <c r="F38" s="148"/>
      <c r="G38" s="148">
        <v>550</v>
      </c>
      <c r="H38" s="149">
        <v>0</v>
      </c>
      <c r="I38" s="150">
        <v>0</v>
      </c>
      <c r="J38" s="150" t="s">
        <v>280</v>
      </c>
      <c r="K38" s="150" t="s">
        <v>280</v>
      </c>
      <c r="L38" s="136" t="s">
        <v>275</v>
      </c>
      <c r="M38" s="158" t="s">
        <v>275</v>
      </c>
      <c r="N38" s="136" t="s">
        <v>275</v>
      </c>
      <c r="O38" s="136" t="s">
        <v>275</v>
      </c>
      <c r="P38" s="136"/>
    </row>
    <row r="39" spans="2:16">
      <c r="B39" s="136" t="s">
        <v>99</v>
      </c>
      <c r="C39" s="136"/>
      <c r="D39" s="136" t="s">
        <v>73</v>
      </c>
      <c r="E39" s="148"/>
      <c r="F39" s="148"/>
      <c r="G39" s="148">
        <v>550</v>
      </c>
      <c r="H39" s="149">
        <v>2</v>
      </c>
      <c r="I39" s="150">
        <v>2</v>
      </c>
      <c r="J39" s="150">
        <v>2.2000000000000002</v>
      </c>
      <c r="K39" s="150">
        <v>2.2000000000000002</v>
      </c>
      <c r="L39" s="136" t="s">
        <v>274</v>
      </c>
      <c r="M39" s="158" t="s">
        <v>275</v>
      </c>
      <c r="N39" s="136" t="s">
        <v>275</v>
      </c>
      <c r="O39" s="136" t="s">
        <v>274</v>
      </c>
      <c r="P39" s="136"/>
    </row>
    <row r="40" spans="2:16">
      <c r="B40" s="136" t="s">
        <v>100</v>
      </c>
      <c r="C40" s="136"/>
      <c r="D40" s="136" t="s">
        <v>59</v>
      </c>
      <c r="E40" s="148"/>
      <c r="F40" s="148"/>
      <c r="G40" s="148">
        <v>550</v>
      </c>
      <c r="H40" s="149">
        <v>31</v>
      </c>
      <c r="I40" s="150">
        <v>31.6</v>
      </c>
      <c r="J40" s="150">
        <v>34.950000000000003</v>
      </c>
      <c r="K40" s="150">
        <v>34.950000000000003</v>
      </c>
      <c r="L40" s="136" t="s">
        <v>274</v>
      </c>
      <c r="M40" s="158" t="s">
        <v>275</v>
      </c>
      <c r="N40" s="136" t="s">
        <v>275</v>
      </c>
      <c r="O40" s="136" t="s">
        <v>274</v>
      </c>
      <c r="P40" s="136" t="s">
        <v>300</v>
      </c>
    </row>
    <row r="41" spans="2:16">
      <c r="B41" s="136" t="s">
        <v>100</v>
      </c>
      <c r="C41" s="136"/>
      <c r="D41" s="136" t="s">
        <v>61</v>
      </c>
      <c r="E41" s="148"/>
      <c r="F41" s="148"/>
      <c r="G41" s="148">
        <v>550</v>
      </c>
      <c r="H41" s="149">
        <v>37</v>
      </c>
      <c r="I41" s="150">
        <v>37.700000000000003</v>
      </c>
      <c r="J41" s="150">
        <v>43.95</v>
      </c>
      <c r="K41" s="150">
        <v>43.95</v>
      </c>
      <c r="L41" s="136" t="s">
        <v>274</v>
      </c>
      <c r="M41" s="158" t="s">
        <v>275</v>
      </c>
      <c r="N41" s="136" t="s">
        <v>275</v>
      </c>
      <c r="O41" s="136" t="s">
        <v>274</v>
      </c>
      <c r="P41" s="136" t="s">
        <v>300</v>
      </c>
    </row>
    <row r="42" spans="2:16">
      <c r="B42" s="136" t="s">
        <v>103</v>
      </c>
      <c r="C42" s="136"/>
      <c r="D42" s="136" t="s">
        <v>59</v>
      </c>
      <c r="E42" s="148"/>
      <c r="F42" s="148"/>
      <c r="G42" s="148">
        <v>550</v>
      </c>
      <c r="H42" s="149">
        <v>34</v>
      </c>
      <c r="I42" s="150">
        <v>34.700000000000003</v>
      </c>
      <c r="J42" s="150">
        <v>38.35</v>
      </c>
      <c r="K42" s="150">
        <v>38.35</v>
      </c>
      <c r="L42" s="136" t="s">
        <v>274</v>
      </c>
      <c r="M42" s="158" t="s">
        <v>275</v>
      </c>
      <c r="N42" s="136" t="s">
        <v>275</v>
      </c>
      <c r="O42" s="136" t="s">
        <v>274</v>
      </c>
      <c r="P42" s="136" t="s">
        <v>300</v>
      </c>
    </row>
    <row r="43" spans="2:16">
      <c r="B43" s="136" t="s">
        <v>103</v>
      </c>
      <c r="C43" s="136"/>
      <c r="D43" s="136" t="s">
        <v>61</v>
      </c>
      <c r="E43" s="148"/>
      <c r="F43" s="148"/>
      <c r="G43" s="148">
        <v>550</v>
      </c>
      <c r="H43" s="149">
        <v>40</v>
      </c>
      <c r="I43" s="150">
        <v>40.800000000000004</v>
      </c>
      <c r="J43" s="150">
        <v>47.35</v>
      </c>
      <c r="K43" s="150">
        <v>47.35</v>
      </c>
      <c r="L43" s="136" t="s">
        <v>274</v>
      </c>
      <c r="M43" s="158" t="s">
        <v>275</v>
      </c>
      <c r="N43" s="136" t="s">
        <v>275</v>
      </c>
      <c r="O43" s="136" t="s">
        <v>274</v>
      </c>
      <c r="P43" s="136" t="s">
        <v>300</v>
      </c>
    </row>
    <row r="44" spans="2:16">
      <c r="B44" s="136" t="s">
        <v>104</v>
      </c>
      <c r="C44" s="136"/>
      <c r="D44" s="136" t="s">
        <v>73</v>
      </c>
      <c r="E44" s="148"/>
      <c r="F44" s="148"/>
      <c r="G44" s="148">
        <v>550</v>
      </c>
      <c r="H44" s="149">
        <v>5</v>
      </c>
      <c r="I44" s="150">
        <v>5.0999999999999996</v>
      </c>
      <c r="J44" s="150">
        <v>5.6</v>
      </c>
      <c r="K44" s="150">
        <v>5.6</v>
      </c>
      <c r="L44" s="136" t="s">
        <v>274</v>
      </c>
      <c r="M44" s="158" t="s">
        <v>275</v>
      </c>
      <c r="N44" s="136" t="s">
        <v>275</v>
      </c>
      <c r="O44" s="136" t="s">
        <v>274</v>
      </c>
      <c r="P44" s="136"/>
    </row>
    <row r="45" spans="2:16">
      <c r="B45" s="136" t="s">
        <v>105</v>
      </c>
      <c r="C45" s="136"/>
      <c r="D45" s="136" t="s">
        <v>59</v>
      </c>
      <c r="E45" s="148"/>
      <c r="F45" s="148"/>
      <c r="G45" s="148">
        <v>550</v>
      </c>
      <c r="H45" s="149">
        <v>106</v>
      </c>
      <c r="I45" s="150">
        <v>107.9</v>
      </c>
      <c r="J45" s="150">
        <v>119.95</v>
      </c>
      <c r="K45" s="150">
        <v>119.95</v>
      </c>
      <c r="L45" s="136" t="s">
        <v>274</v>
      </c>
      <c r="M45" s="158" t="s">
        <v>275</v>
      </c>
      <c r="N45" s="136" t="s">
        <v>275</v>
      </c>
      <c r="O45" s="136" t="s">
        <v>274</v>
      </c>
      <c r="P45" s="136" t="s">
        <v>301</v>
      </c>
    </row>
    <row r="46" spans="2:16">
      <c r="B46" s="136" t="s">
        <v>105</v>
      </c>
      <c r="C46" s="136"/>
      <c r="D46" s="136" t="s">
        <v>61</v>
      </c>
      <c r="E46" s="148"/>
      <c r="F46" s="148"/>
      <c r="G46" s="148">
        <v>550</v>
      </c>
      <c r="H46" s="149">
        <v>134</v>
      </c>
      <c r="I46" s="150">
        <v>136.4</v>
      </c>
      <c r="J46" s="150">
        <v>159.94999999999999</v>
      </c>
      <c r="K46" s="150">
        <v>159.94999999999999</v>
      </c>
      <c r="L46" s="136" t="s">
        <v>274</v>
      </c>
      <c r="M46" s="158" t="s">
        <v>275</v>
      </c>
      <c r="N46" s="136" t="s">
        <v>275</v>
      </c>
      <c r="O46" s="136" t="s">
        <v>274</v>
      </c>
      <c r="P46" s="136" t="s">
        <v>302</v>
      </c>
    </row>
    <row r="47" spans="2:16">
      <c r="B47" s="136" t="s">
        <v>108</v>
      </c>
      <c r="C47" s="136"/>
      <c r="D47" s="136" t="s">
        <v>73</v>
      </c>
      <c r="E47" s="148"/>
      <c r="F47" s="148"/>
      <c r="G47" s="148">
        <v>550</v>
      </c>
      <c r="H47" s="149">
        <v>23</v>
      </c>
      <c r="I47" s="150">
        <v>24.200000000000003</v>
      </c>
      <c r="J47" s="150">
        <v>26.7</v>
      </c>
      <c r="K47" s="150">
        <v>26.7</v>
      </c>
      <c r="L47" s="136" t="s">
        <v>274</v>
      </c>
      <c r="M47" s="158" t="s">
        <v>275</v>
      </c>
      <c r="N47" s="136" t="s">
        <v>275</v>
      </c>
      <c r="O47" s="136" t="s">
        <v>274</v>
      </c>
      <c r="P47" s="136"/>
    </row>
    <row r="48" spans="2:16">
      <c r="B48" s="136" t="s">
        <v>109</v>
      </c>
      <c r="C48" s="136"/>
      <c r="D48" s="136" t="s">
        <v>59</v>
      </c>
      <c r="E48" s="148"/>
      <c r="F48" s="148"/>
      <c r="G48" s="148">
        <v>550</v>
      </c>
      <c r="H48" s="149">
        <v>356</v>
      </c>
      <c r="I48" s="150">
        <v>362.4</v>
      </c>
      <c r="J48" s="150">
        <v>353.8</v>
      </c>
      <c r="K48" s="150">
        <v>353.8</v>
      </c>
      <c r="L48" s="136" t="s">
        <v>274</v>
      </c>
      <c r="M48" s="158" t="s">
        <v>275</v>
      </c>
      <c r="N48" s="136" t="s">
        <v>275</v>
      </c>
      <c r="O48" s="136" t="s">
        <v>274</v>
      </c>
      <c r="P48" s="136"/>
    </row>
    <row r="49" spans="2:16">
      <c r="B49" s="136" t="s">
        <v>109</v>
      </c>
      <c r="C49" s="136"/>
      <c r="D49" s="136" t="s">
        <v>61</v>
      </c>
      <c r="E49" s="148"/>
      <c r="F49" s="148"/>
      <c r="G49" s="148">
        <v>550</v>
      </c>
      <c r="H49" s="149">
        <v>602</v>
      </c>
      <c r="I49" s="150">
        <v>612.5</v>
      </c>
      <c r="J49" s="150">
        <v>601.5</v>
      </c>
      <c r="K49" s="150">
        <v>601.5</v>
      </c>
      <c r="L49" s="136" t="s">
        <v>274</v>
      </c>
      <c r="M49" s="158" t="s">
        <v>275</v>
      </c>
      <c r="N49" s="136" t="s">
        <v>275</v>
      </c>
      <c r="O49" s="136" t="s">
        <v>274</v>
      </c>
      <c r="P49" s="136"/>
    </row>
    <row r="50" spans="2:16">
      <c r="B50" s="136" t="s">
        <v>110</v>
      </c>
      <c r="C50" s="136"/>
      <c r="D50" s="136" t="s">
        <v>73</v>
      </c>
      <c r="E50" s="148"/>
      <c r="F50" s="148"/>
      <c r="G50" s="148" t="s">
        <v>280</v>
      </c>
      <c r="H50" s="149">
        <v>62</v>
      </c>
      <c r="I50" s="150">
        <v>63.1</v>
      </c>
      <c r="J50" s="150">
        <v>67.8</v>
      </c>
      <c r="K50" s="150">
        <v>67.8</v>
      </c>
      <c r="L50" s="136" t="s">
        <v>274</v>
      </c>
      <c r="M50" s="158" t="s">
        <v>275</v>
      </c>
      <c r="N50" s="136" t="s">
        <v>275</v>
      </c>
      <c r="O50" s="136" t="s">
        <v>274</v>
      </c>
      <c r="P50" s="136"/>
    </row>
    <row r="51" spans="2:16">
      <c r="B51" s="136" t="s">
        <v>111</v>
      </c>
      <c r="C51" s="136" t="s">
        <v>73</v>
      </c>
      <c r="D51" s="136" t="s">
        <v>73</v>
      </c>
      <c r="E51" s="148"/>
      <c r="F51" s="148"/>
      <c r="G51" s="148">
        <v>550</v>
      </c>
      <c r="H51" s="149">
        <v>0.64999999999999991</v>
      </c>
      <c r="I51" s="150">
        <v>0.66999999999999993</v>
      </c>
      <c r="J51" s="150">
        <v>0.67</v>
      </c>
      <c r="K51" s="150">
        <v>0.67</v>
      </c>
      <c r="L51" s="136" t="s">
        <v>274</v>
      </c>
      <c r="M51" s="158" t="s">
        <v>275</v>
      </c>
      <c r="N51" s="136" t="s">
        <v>275</v>
      </c>
      <c r="O51" s="136" t="s">
        <v>274</v>
      </c>
      <c r="P51" s="136"/>
    </row>
    <row r="52" spans="2:16">
      <c r="B52" s="136" t="s">
        <v>112</v>
      </c>
      <c r="C52" s="136" t="s">
        <v>73</v>
      </c>
      <c r="D52" s="136" t="s">
        <v>73</v>
      </c>
      <c r="E52" s="148"/>
      <c r="F52" s="148"/>
      <c r="G52" s="148">
        <v>550</v>
      </c>
      <c r="H52" s="149">
        <v>0.5</v>
      </c>
      <c r="I52" s="150">
        <v>0.67</v>
      </c>
      <c r="J52" s="150">
        <v>0.67</v>
      </c>
      <c r="K52" s="150">
        <v>0.67</v>
      </c>
      <c r="L52" s="136" t="s">
        <v>274</v>
      </c>
      <c r="M52" s="158" t="s">
        <v>275</v>
      </c>
      <c r="N52" s="136" t="s">
        <v>275</v>
      </c>
      <c r="O52" s="136" t="s">
        <v>274</v>
      </c>
      <c r="P52" s="136" t="s">
        <v>303</v>
      </c>
    </row>
    <row r="53" spans="2:16">
      <c r="B53" s="136" t="s">
        <v>113</v>
      </c>
      <c r="C53" s="136" t="s">
        <v>58</v>
      </c>
      <c r="D53" s="136" t="s">
        <v>59</v>
      </c>
      <c r="E53" s="148"/>
      <c r="F53" s="148"/>
      <c r="G53" s="148">
        <v>550</v>
      </c>
      <c r="H53" s="149">
        <v>0</v>
      </c>
      <c r="I53" s="150">
        <v>0</v>
      </c>
      <c r="J53" s="150"/>
      <c r="K53" s="150"/>
      <c r="L53" s="136" t="s">
        <v>274</v>
      </c>
      <c r="M53" s="158" t="s">
        <v>275</v>
      </c>
      <c r="N53" s="136" t="s">
        <v>275</v>
      </c>
      <c r="O53" s="136" t="s">
        <v>274</v>
      </c>
      <c r="P53" s="136"/>
    </row>
    <row r="54" spans="2:16">
      <c r="B54" s="136" t="s">
        <v>114</v>
      </c>
      <c r="C54" s="136" t="s">
        <v>58</v>
      </c>
      <c r="D54" s="136" t="s">
        <v>59</v>
      </c>
      <c r="E54" s="148"/>
      <c r="F54" s="148"/>
      <c r="G54" s="148">
        <v>550</v>
      </c>
      <c r="H54" s="149">
        <v>0</v>
      </c>
      <c r="I54" s="150">
        <v>0</v>
      </c>
      <c r="J54" s="150"/>
      <c r="K54" s="150"/>
      <c r="L54" s="136" t="s">
        <v>274</v>
      </c>
      <c r="M54" s="158" t="s">
        <v>275</v>
      </c>
      <c r="N54" s="136" t="s">
        <v>275</v>
      </c>
      <c r="O54" s="136" t="s">
        <v>274</v>
      </c>
      <c r="P54" s="136"/>
    </row>
    <row r="55" spans="2:16">
      <c r="B55" s="136" t="s">
        <v>115</v>
      </c>
      <c r="C55" s="136" t="s">
        <v>58</v>
      </c>
      <c r="D55" s="136" t="s">
        <v>59</v>
      </c>
      <c r="E55" s="148"/>
      <c r="F55" s="148"/>
      <c r="G55" s="148">
        <v>550</v>
      </c>
      <c r="H55" s="149">
        <v>0</v>
      </c>
      <c r="I55" s="150">
        <v>0</v>
      </c>
      <c r="J55" s="150"/>
      <c r="K55" s="150"/>
      <c r="L55" s="136" t="s">
        <v>274</v>
      </c>
      <c r="M55" s="158" t="s">
        <v>275</v>
      </c>
      <c r="N55" s="136" t="s">
        <v>275</v>
      </c>
      <c r="O55" s="136" t="s">
        <v>274</v>
      </c>
      <c r="P55" s="136"/>
    </row>
    <row r="56" spans="2:16">
      <c r="B56" s="136" t="s">
        <v>116</v>
      </c>
      <c r="C56" s="136" t="s">
        <v>63</v>
      </c>
      <c r="D56" s="136" t="s">
        <v>59</v>
      </c>
      <c r="E56" s="148"/>
      <c r="F56" s="148"/>
      <c r="G56" s="148">
        <v>550</v>
      </c>
      <c r="H56" s="149">
        <v>2</v>
      </c>
      <c r="I56" s="150">
        <v>2</v>
      </c>
      <c r="J56" s="150">
        <v>2.2000000000000002</v>
      </c>
      <c r="K56" s="150">
        <v>2.2000000000000002</v>
      </c>
      <c r="L56" s="136" t="s">
        <v>274</v>
      </c>
      <c r="M56" s="158" t="s">
        <v>275</v>
      </c>
      <c r="N56" s="136" t="s">
        <v>275</v>
      </c>
      <c r="O56" s="136" t="s">
        <v>274</v>
      </c>
      <c r="P56" s="136"/>
    </row>
    <row r="57" spans="2:16">
      <c r="B57" s="136" t="s">
        <v>117</v>
      </c>
      <c r="C57" s="136" t="s">
        <v>63</v>
      </c>
      <c r="D57" s="136" t="s">
        <v>59</v>
      </c>
      <c r="E57" s="148"/>
      <c r="F57" s="148"/>
      <c r="G57" s="148">
        <v>550</v>
      </c>
      <c r="H57" s="149">
        <v>3</v>
      </c>
      <c r="I57" s="150">
        <v>3.1</v>
      </c>
      <c r="J57" s="150">
        <v>3.4</v>
      </c>
      <c r="K57" s="150">
        <v>3.4</v>
      </c>
      <c r="L57" s="136" t="s">
        <v>274</v>
      </c>
      <c r="M57" s="158" t="s">
        <v>275</v>
      </c>
      <c r="N57" s="136" t="s">
        <v>275</v>
      </c>
      <c r="O57" s="136" t="s">
        <v>274</v>
      </c>
      <c r="P57" s="136"/>
    </row>
    <row r="58" spans="2:16">
      <c r="B58" s="136" t="s">
        <v>118</v>
      </c>
      <c r="C58" s="136" t="s">
        <v>63</v>
      </c>
      <c r="D58" s="136" t="s">
        <v>59</v>
      </c>
      <c r="E58" s="148"/>
      <c r="F58" s="148"/>
      <c r="G58" s="148">
        <v>550</v>
      </c>
      <c r="H58" s="149">
        <v>18</v>
      </c>
      <c r="I58" s="150">
        <v>19.100000000000001</v>
      </c>
      <c r="J58" s="150">
        <v>21.1</v>
      </c>
      <c r="K58" s="150">
        <v>21.1</v>
      </c>
      <c r="L58" s="136" t="s">
        <v>274</v>
      </c>
      <c r="M58" s="158" t="s">
        <v>275</v>
      </c>
      <c r="N58" s="136" t="s">
        <v>275</v>
      </c>
      <c r="O58" s="136" t="s">
        <v>274</v>
      </c>
      <c r="P58" s="136"/>
    </row>
    <row r="59" spans="2:16">
      <c r="B59" s="136" t="s">
        <v>119</v>
      </c>
      <c r="C59" s="136" t="s">
        <v>63</v>
      </c>
      <c r="D59" s="136" t="s">
        <v>59</v>
      </c>
      <c r="E59" s="148"/>
      <c r="F59" s="148"/>
      <c r="G59" s="148">
        <v>550</v>
      </c>
      <c r="H59" s="149">
        <v>31</v>
      </c>
      <c r="I59" s="150">
        <v>31.6</v>
      </c>
      <c r="J59" s="150">
        <v>34.950000000000003</v>
      </c>
      <c r="K59" s="150">
        <v>34.950000000000003</v>
      </c>
      <c r="L59" s="136" t="s">
        <v>274</v>
      </c>
      <c r="M59" s="158" t="s">
        <v>275</v>
      </c>
      <c r="N59" s="136" t="s">
        <v>275</v>
      </c>
      <c r="O59" s="136" t="s">
        <v>274</v>
      </c>
      <c r="P59" s="136"/>
    </row>
    <row r="60" spans="2:16">
      <c r="B60" s="136" t="s">
        <v>120</v>
      </c>
      <c r="C60" s="136" t="s">
        <v>63</v>
      </c>
      <c r="D60" s="136" t="s">
        <v>59</v>
      </c>
      <c r="E60" s="148"/>
      <c r="F60" s="148"/>
      <c r="G60" s="148">
        <v>550</v>
      </c>
      <c r="H60" s="149">
        <v>75</v>
      </c>
      <c r="I60" s="150">
        <v>76.3</v>
      </c>
      <c r="J60" s="150">
        <v>85</v>
      </c>
      <c r="K60" s="150">
        <v>85</v>
      </c>
      <c r="L60" s="136" t="s">
        <v>274</v>
      </c>
      <c r="M60" s="158" t="s">
        <v>275</v>
      </c>
      <c r="N60" s="136" t="s">
        <v>275</v>
      </c>
      <c r="O60" s="136" t="s">
        <v>274</v>
      </c>
      <c r="P60" s="136"/>
    </row>
    <row r="61" spans="2:16">
      <c r="B61" s="136" t="s">
        <v>121</v>
      </c>
      <c r="C61" s="136" t="s">
        <v>63</v>
      </c>
      <c r="D61" s="136" t="s">
        <v>59</v>
      </c>
      <c r="E61" s="148"/>
      <c r="F61" s="148"/>
      <c r="G61" s="148">
        <v>550</v>
      </c>
      <c r="H61" s="149">
        <v>250</v>
      </c>
      <c r="I61" s="150">
        <v>254.5</v>
      </c>
      <c r="J61" s="150">
        <v>233.85</v>
      </c>
      <c r="K61" s="150">
        <v>233.85</v>
      </c>
      <c r="L61" s="136" t="s">
        <v>274</v>
      </c>
      <c r="M61" s="158" t="s">
        <v>275</v>
      </c>
      <c r="N61" s="136" t="s">
        <v>275</v>
      </c>
      <c r="O61" s="136" t="s">
        <v>274</v>
      </c>
      <c r="P61" s="136"/>
    </row>
    <row r="62" spans="2:16">
      <c r="B62" s="136" t="s">
        <v>122</v>
      </c>
      <c r="C62" s="136" t="s">
        <v>63</v>
      </c>
      <c r="D62" s="136" t="s">
        <v>61</v>
      </c>
      <c r="E62" s="148"/>
      <c r="F62" s="148"/>
      <c r="G62" s="148">
        <v>550</v>
      </c>
      <c r="H62" s="149">
        <v>6</v>
      </c>
      <c r="I62" s="150">
        <v>6.1</v>
      </c>
      <c r="J62" s="150">
        <v>9</v>
      </c>
      <c r="K62" s="150">
        <v>9</v>
      </c>
      <c r="L62" s="136" t="s">
        <v>274</v>
      </c>
      <c r="M62" s="158" t="s">
        <v>275</v>
      </c>
      <c r="N62" s="136" t="s">
        <v>275</v>
      </c>
      <c r="O62" s="136" t="s">
        <v>274</v>
      </c>
      <c r="P62" s="136" t="s">
        <v>123</v>
      </c>
    </row>
    <row r="63" spans="2:16">
      <c r="B63" s="136" t="s">
        <v>124</v>
      </c>
      <c r="C63" s="136" t="s">
        <v>63</v>
      </c>
      <c r="D63" s="136" t="s">
        <v>61</v>
      </c>
      <c r="E63" s="148"/>
      <c r="F63" s="148"/>
      <c r="G63" s="148">
        <v>550</v>
      </c>
      <c r="H63" s="149">
        <v>22</v>
      </c>
      <c r="I63" s="150">
        <v>22.4</v>
      </c>
      <c r="J63" s="150">
        <v>31</v>
      </c>
      <c r="K63" s="150">
        <v>31</v>
      </c>
      <c r="L63" s="136" t="s">
        <v>274</v>
      </c>
      <c r="M63" s="158" t="s">
        <v>275</v>
      </c>
      <c r="N63" s="136" t="s">
        <v>275</v>
      </c>
      <c r="O63" s="136" t="s">
        <v>274</v>
      </c>
      <c r="P63" s="136" t="s">
        <v>123</v>
      </c>
    </row>
    <row r="64" spans="2:16">
      <c r="B64" s="136" t="s">
        <v>125</v>
      </c>
      <c r="C64" s="136" t="s">
        <v>63</v>
      </c>
      <c r="D64" s="136" t="s">
        <v>61</v>
      </c>
      <c r="E64" s="148"/>
      <c r="F64" s="148"/>
      <c r="G64" s="148">
        <v>550</v>
      </c>
      <c r="H64" s="149">
        <v>218</v>
      </c>
      <c r="I64" s="150">
        <v>221.6</v>
      </c>
      <c r="J64" s="150">
        <v>207.7</v>
      </c>
      <c r="K64" s="150">
        <v>207.7</v>
      </c>
      <c r="L64" s="136" t="s">
        <v>274</v>
      </c>
      <c r="M64" s="158" t="s">
        <v>275</v>
      </c>
      <c r="N64" s="136" t="s">
        <v>275</v>
      </c>
      <c r="O64" s="136" t="s">
        <v>274</v>
      </c>
      <c r="P64" s="136" t="s">
        <v>123</v>
      </c>
    </row>
    <row r="65" spans="2:16">
      <c r="B65" s="136" t="s">
        <v>126</v>
      </c>
      <c r="C65" s="136"/>
      <c r="D65" s="136" t="s">
        <v>127</v>
      </c>
      <c r="E65" s="148"/>
      <c r="F65" s="148"/>
      <c r="G65" s="148" t="s">
        <v>280</v>
      </c>
      <c r="H65" s="149">
        <v>0.99</v>
      </c>
      <c r="I65" s="150">
        <v>1.01</v>
      </c>
      <c r="J65" s="150">
        <v>1.08</v>
      </c>
      <c r="K65" s="150">
        <v>1.08</v>
      </c>
      <c r="L65" s="136" t="s">
        <v>274</v>
      </c>
      <c r="M65" s="158" t="s">
        <v>275</v>
      </c>
      <c r="N65" s="136" t="s">
        <v>275</v>
      </c>
      <c r="O65" s="136" t="s">
        <v>275</v>
      </c>
      <c r="P65" s="136"/>
    </row>
    <row r="66" spans="2:16">
      <c r="B66" s="136" t="s">
        <v>134</v>
      </c>
      <c r="C66" s="136"/>
      <c r="D66" s="136" t="s">
        <v>59</v>
      </c>
      <c r="E66" s="148" t="s">
        <v>132</v>
      </c>
      <c r="F66" s="148"/>
      <c r="G66" s="148">
        <v>85</v>
      </c>
      <c r="H66" s="149">
        <v>54.8</v>
      </c>
      <c r="I66" s="150">
        <v>56</v>
      </c>
      <c r="J66" s="150">
        <v>58.8</v>
      </c>
      <c r="K66" s="150">
        <v>58.8</v>
      </c>
      <c r="L66" s="136" t="s">
        <v>274</v>
      </c>
      <c r="M66" s="158" t="s">
        <v>275</v>
      </c>
      <c r="N66" s="136" t="s">
        <v>275</v>
      </c>
      <c r="O66" s="136" t="s">
        <v>275</v>
      </c>
      <c r="P66" s="136"/>
    </row>
    <row r="67" spans="2:16">
      <c r="B67" s="136" t="s">
        <v>136</v>
      </c>
      <c r="C67" s="136"/>
      <c r="D67" s="136" t="s">
        <v>61</v>
      </c>
      <c r="E67" s="148" t="s">
        <v>135</v>
      </c>
      <c r="F67" s="148"/>
      <c r="G67" s="148">
        <v>85</v>
      </c>
      <c r="H67" s="149">
        <v>90.42</v>
      </c>
      <c r="I67" s="150">
        <v>93.52</v>
      </c>
      <c r="J67" s="150">
        <v>99.96</v>
      </c>
      <c r="K67" s="150">
        <v>99.96</v>
      </c>
      <c r="L67" s="136" t="s">
        <v>274</v>
      </c>
      <c r="M67" s="158" t="s">
        <v>275</v>
      </c>
      <c r="N67" s="136" t="s">
        <v>275</v>
      </c>
      <c r="O67" s="136" t="s">
        <v>275</v>
      </c>
      <c r="P67" s="136"/>
    </row>
    <row r="68" spans="2:16">
      <c r="B68" s="136" t="s">
        <v>138</v>
      </c>
      <c r="C68" s="136"/>
      <c r="D68" s="136" t="s">
        <v>59</v>
      </c>
      <c r="E68" s="148"/>
      <c r="F68" s="148"/>
      <c r="G68" s="148">
        <v>427</v>
      </c>
      <c r="H68" s="149">
        <v>19</v>
      </c>
      <c r="I68" s="150">
        <v>19</v>
      </c>
      <c r="J68" s="150">
        <v>20</v>
      </c>
      <c r="K68" s="150">
        <v>20</v>
      </c>
      <c r="L68" s="136" t="s">
        <v>274</v>
      </c>
      <c r="M68" s="158" t="s">
        <v>274</v>
      </c>
      <c r="N68" s="136" t="s">
        <v>275</v>
      </c>
      <c r="O68" s="136" t="s">
        <v>274</v>
      </c>
      <c r="P68" s="136"/>
    </row>
    <row r="69" spans="2:16">
      <c r="B69" s="136" t="s">
        <v>141</v>
      </c>
      <c r="C69" s="136"/>
      <c r="D69" s="136" t="s">
        <v>142</v>
      </c>
      <c r="E69" s="148" t="s">
        <v>140</v>
      </c>
      <c r="F69" s="148"/>
      <c r="G69" s="152">
        <v>84</v>
      </c>
      <c r="H69" s="149">
        <v>2.5</v>
      </c>
      <c r="I69" s="150">
        <v>2.5</v>
      </c>
      <c r="J69" s="150">
        <v>2.5</v>
      </c>
      <c r="K69" s="150">
        <v>2.5</v>
      </c>
      <c r="L69" s="136" t="s">
        <v>274</v>
      </c>
      <c r="M69" s="158" t="s">
        <v>274</v>
      </c>
      <c r="N69" s="136" t="s">
        <v>275</v>
      </c>
      <c r="O69" s="136" t="s">
        <v>275</v>
      </c>
      <c r="P69" s="136" t="s">
        <v>304</v>
      </c>
    </row>
    <row r="70" spans="2:16" s="139" customFormat="1">
      <c r="B70" s="151" t="s">
        <v>144</v>
      </c>
      <c r="C70" s="151" t="s">
        <v>58</v>
      </c>
      <c r="D70" s="151" t="s">
        <v>59</v>
      </c>
      <c r="E70" s="152"/>
      <c r="F70" s="152"/>
      <c r="G70" s="152" t="s">
        <v>280</v>
      </c>
      <c r="H70" s="153">
        <v>4.5999999999999996</v>
      </c>
      <c r="I70" s="154">
        <v>4.7</v>
      </c>
      <c r="J70" s="154">
        <v>4.9000000000000004</v>
      </c>
      <c r="K70" s="154">
        <v>4.9000000000000004</v>
      </c>
      <c r="L70" s="151" t="s">
        <v>275</v>
      </c>
      <c r="M70" s="158" t="s">
        <v>275</v>
      </c>
      <c r="N70" s="151" t="s">
        <v>275</v>
      </c>
      <c r="O70" s="151" t="s">
        <v>275</v>
      </c>
      <c r="P70" s="151"/>
    </row>
    <row r="71" spans="2:16" s="139" customFormat="1">
      <c r="B71" s="151" t="s">
        <v>144</v>
      </c>
      <c r="C71" s="151" t="s">
        <v>58</v>
      </c>
      <c r="D71" s="151" t="s">
        <v>61</v>
      </c>
      <c r="E71" s="152"/>
      <c r="F71" s="152"/>
      <c r="G71" s="152" t="s">
        <v>280</v>
      </c>
      <c r="H71" s="153">
        <v>7.59</v>
      </c>
      <c r="I71" s="154">
        <v>7.85</v>
      </c>
      <c r="J71" s="154">
        <v>8.33</v>
      </c>
      <c r="K71" s="154">
        <v>8.33</v>
      </c>
      <c r="L71" s="151" t="s">
        <v>275</v>
      </c>
      <c r="M71" s="158" t="s">
        <v>275</v>
      </c>
      <c r="N71" s="151" t="s">
        <v>275</v>
      </c>
      <c r="O71" s="151" t="s">
        <v>275</v>
      </c>
      <c r="P71" s="151"/>
    </row>
    <row r="72" spans="2:16" s="139" customFormat="1">
      <c r="B72" s="151" t="s">
        <v>147</v>
      </c>
      <c r="C72" s="151" t="s">
        <v>58</v>
      </c>
      <c r="D72" s="151" t="s">
        <v>59</v>
      </c>
      <c r="E72" s="152"/>
      <c r="F72" s="152"/>
      <c r="G72" s="152" t="s">
        <v>280</v>
      </c>
      <c r="H72" s="153">
        <v>4.5999999999999996</v>
      </c>
      <c r="I72" s="154">
        <v>4.7</v>
      </c>
      <c r="J72" s="154">
        <v>4.9000000000000004</v>
      </c>
      <c r="K72" s="154">
        <v>4.9000000000000004</v>
      </c>
      <c r="L72" s="151" t="s">
        <v>275</v>
      </c>
      <c r="M72" s="158" t="s">
        <v>275</v>
      </c>
      <c r="N72" s="151" t="s">
        <v>275</v>
      </c>
      <c r="O72" s="151" t="s">
        <v>275</v>
      </c>
      <c r="P72" s="151"/>
    </row>
    <row r="73" spans="2:16" s="139" customFormat="1">
      <c r="B73" s="151" t="s">
        <v>147</v>
      </c>
      <c r="C73" s="151" t="s">
        <v>58</v>
      </c>
      <c r="D73" s="151" t="s">
        <v>61</v>
      </c>
      <c r="E73" s="152"/>
      <c r="F73" s="152"/>
      <c r="G73" s="152" t="s">
        <v>280</v>
      </c>
      <c r="H73" s="153">
        <v>7.59</v>
      </c>
      <c r="I73" s="154">
        <v>7.85</v>
      </c>
      <c r="J73" s="154">
        <v>8.33</v>
      </c>
      <c r="K73" s="154">
        <v>8.33</v>
      </c>
      <c r="L73" s="151" t="s">
        <v>275</v>
      </c>
      <c r="M73" s="158" t="s">
        <v>275</v>
      </c>
      <c r="N73" s="151" t="s">
        <v>275</v>
      </c>
      <c r="O73" s="151" t="s">
        <v>275</v>
      </c>
      <c r="P73" s="151"/>
    </row>
    <row r="74" spans="2:16">
      <c r="B74" s="136" t="s">
        <v>305</v>
      </c>
      <c r="C74" s="136" t="s">
        <v>58</v>
      </c>
      <c r="D74" s="136" t="s">
        <v>59</v>
      </c>
      <c r="E74" s="148"/>
      <c r="F74" s="148"/>
      <c r="G74" s="148" t="s">
        <v>280</v>
      </c>
      <c r="H74" s="149">
        <v>32</v>
      </c>
      <c r="I74" s="150">
        <v>32</v>
      </c>
      <c r="J74" s="150">
        <v>34</v>
      </c>
      <c r="K74" s="150">
        <v>34</v>
      </c>
      <c r="L74" s="136" t="s">
        <v>274</v>
      </c>
      <c r="M74" s="158" t="s">
        <v>275</v>
      </c>
      <c r="N74" s="136" t="s">
        <v>275</v>
      </c>
      <c r="O74" s="136" t="s">
        <v>275</v>
      </c>
      <c r="P74" s="136"/>
    </row>
    <row r="75" spans="2:16">
      <c r="B75" s="136" t="s">
        <v>306</v>
      </c>
      <c r="C75" s="136" t="s">
        <v>58</v>
      </c>
      <c r="D75" s="136" t="s">
        <v>59</v>
      </c>
      <c r="E75" s="148"/>
      <c r="F75" s="148"/>
      <c r="G75" s="148" t="s">
        <v>280</v>
      </c>
      <c r="H75" s="149">
        <v>2</v>
      </c>
      <c r="I75" s="150">
        <v>3</v>
      </c>
      <c r="J75" s="150">
        <v>4</v>
      </c>
      <c r="K75" s="150">
        <v>4</v>
      </c>
      <c r="L75" s="136" t="s">
        <v>274</v>
      </c>
      <c r="M75" s="158" t="s">
        <v>275</v>
      </c>
      <c r="N75" s="136" t="s">
        <v>275</v>
      </c>
      <c r="O75" s="136" t="s">
        <v>275</v>
      </c>
      <c r="P75" s="136"/>
    </row>
    <row r="76" spans="2:16">
      <c r="B76" s="136" t="s">
        <v>152</v>
      </c>
      <c r="C76" s="136"/>
      <c r="D76" s="136" t="s">
        <v>59</v>
      </c>
      <c r="E76" s="148"/>
      <c r="F76" s="148"/>
      <c r="G76" s="148">
        <v>481</v>
      </c>
      <c r="H76" s="149">
        <v>17</v>
      </c>
      <c r="I76" s="150">
        <v>17</v>
      </c>
      <c r="J76" s="150">
        <v>18</v>
      </c>
      <c r="K76" s="150">
        <v>18</v>
      </c>
      <c r="L76" s="136" t="s">
        <v>274</v>
      </c>
      <c r="M76" s="158" t="s">
        <v>275</v>
      </c>
      <c r="N76" s="136" t="s">
        <v>275</v>
      </c>
      <c r="O76" s="136" t="s">
        <v>275</v>
      </c>
      <c r="P76" s="136" t="s">
        <v>307</v>
      </c>
    </row>
    <row r="77" spans="2:16">
      <c r="B77" s="136" t="s">
        <v>154</v>
      </c>
      <c r="C77" s="136"/>
      <c r="D77" s="136" t="s">
        <v>59</v>
      </c>
      <c r="E77" s="148"/>
      <c r="F77" s="148"/>
      <c r="G77" s="148">
        <v>482</v>
      </c>
      <c r="H77" s="149">
        <v>22.5</v>
      </c>
      <c r="I77" s="150">
        <v>22.5</v>
      </c>
      <c r="J77" s="150">
        <v>24</v>
      </c>
      <c r="K77" s="150">
        <v>24</v>
      </c>
      <c r="L77" s="136" t="s">
        <v>274</v>
      </c>
      <c r="M77" s="158" t="s">
        <v>275</v>
      </c>
      <c r="N77" s="136" t="s">
        <v>275</v>
      </c>
      <c r="O77" s="136" t="s">
        <v>275</v>
      </c>
      <c r="P77" s="136" t="s">
        <v>307</v>
      </c>
    </row>
    <row r="78" spans="2:16">
      <c r="B78" s="136" t="s">
        <v>156</v>
      </c>
      <c r="C78" s="136"/>
      <c r="D78" s="136" t="s">
        <v>59</v>
      </c>
      <c r="E78" s="148"/>
      <c r="F78" s="148"/>
      <c r="G78" s="148">
        <v>483</v>
      </c>
      <c r="H78" s="149">
        <v>28</v>
      </c>
      <c r="I78" s="150">
        <v>28</v>
      </c>
      <c r="J78" s="150">
        <v>30</v>
      </c>
      <c r="K78" s="150">
        <v>30</v>
      </c>
      <c r="L78" s="136" t="s">
        <v>274</v>
      </c>
      <c r="M78" s="158" t="s">
        <v>275</v>
      </c>
      <c r="N78" s="136" t="s">
        <v>275</v>
      </c>
      <c r="O78" s="136" t="s">
        <v>275</v>
      </c>
      <c r="P78" s="136" t="s">
        <v>307</v>
      </c>
    </row>
    <row r="79" spans="2:16">
      <c r="B79" s="136" t="s">
        <v>158</v>
      </c>
      <c r="C79" s="136"/>
      <c r="D79" s="136" t="s">
        <v>59</v>
      </c>
      <c r="E79" s="148"/>
      <c r="F79" s="148"/>
      <c r="G79" s="148">
        <v>471</v>
      </c>
      <c r="H79" s="149">
        <v>19.5</v>
      </c>
      <c r="I79" s="150">
        <v>19.5</v>
      </c>
      <c r="J79" s="150">
        <v>21</v>
      </c>
      <c r="K79" s="150">
        <v>21</v>
      </c>
      <c r="L79" s="136" t="s">
        <v>274</v>
      </c>
      <c r="M79" s="158" t="s">
        <v>275</v>
      </c>
      <c r="N79" s="136" t="s">
        <v>275</v>
      </c>
      <c r="O79" s="136" t="s">
        <v>275</v>
      </c>
      <c r="P79" s="136" t="s">
        <v>307</v>
      </c>
    </row>
    <row r="80" spans="2:16">
      <c r="B80" s="136" t="s">
        <v>160</v>
      </c>
      <c r="C80" s="136"/>
      <c r="D80" s="136" t="s">
        <v>59</v>
      </c>
      <c r="E80" s="148"/>
      <c r="F80" s="148"/>
      <c r="G80" s="148">
        <v>472</v>
      </c>
      <c r="H80" s="149">
        <v>28</v>
      </c>
      <c r="I80" s="150">
        <v>28</v>
      </c>
      <c r="J80" s="150">
        <v>31.5</v>
      </c>
      <c r="K80" s="150">
        <v>31.5</v>
      </c>
      <c r="L80" s="136" t="s">
        <v>274</v>
      </c>
      <c r="M80" s="158" t="s">
        <v>275</v>
      </c>
      <c r="N80" s="136" t="s">
        <v>275</v>
      </c>
      <c r="O80" s="136" t="s">
        <v>275</v>
      </c>
      <c r="P80" s="136" t="s">
        <v>307</v>
      </c>
    </row>
    <row r="81" spans="2:16">
      <c r="B81" s="136" t="s">
        <v>162</v>
      </c>
      <c r="C81" s="136"/>
      <c r="D81" s="136" t="s">
        <v>59</v>
      </c>
      <c r="E81" s="148"/>
      <c r="F81" s="148"/>
      <c r="G81" s="148">
        <v>473</v>
      </c>
      <c r="H81" s="149">
        <v>36.5</v>
      </c>
      <c r="I81" s="150">
        <v>36.5</v>
      </c>
      <c r="J81" s="150">
        <v>40.5</v>
      </c>
      <c r="K81" s="150">
        <v>40.5</v>
      </c>
      <c r="L81" s="136" t="s">
        <v>274</v>
      </c>
      <c r="M81" s="158" t="s">
        <v>275</v>
      </c>
      <c r="N81" s="136" t="s">
        <v>275</v>
      </c>
      <c r="O81" s="136" t="s">
        <v>275</v>
      </c>
      <c r="P81" s="136" t="s">
        <v>307</v>
      </c>
    </row>
    <row r="82" spans="2:16">
      <c r="B82" s="136" t="s">
        <v>308</v>
      </c>
      <c r="C82" s="136"/>
      <c r="D82" s="136" t="s">
        <v>59</v>
      </c>
      <c r="E82" s="148"/>
      <c r="F82" s="148"/>
      <c r="G82" s="148">
        <v>474</v>
      </c>
      <c r="H82" s="149">
        <v>45</v>
      </c>
      <c r="I82" s="150">
        <v>45</v>
      </c>
      <c r="J82" s="150" t="s">
        <v>280</v>
      </c>
      <c r="K82" s="150" t="s">
        <v>280</v>
      </c>
      <c r="L82" s="136" t="s">
        <v>274</v>
      </c>
      <c r="M82" s="158" t="s">
        <v>275</v>
      </c>
      <c r="N82" s="136" t="s">
        <v>275</v>
      </c>
      <c r="O82" s="136" t="s">
        <v>275</v>
      </c>
      <c r="P82" s="136" t="s">
        <v>307</v>
      </c>
    </row>
    <row r="83" spans="2:16">
      <c r="B83" s="136" t="s">
        <v>309</v>
      </c>
      <c r="C83" s="136"/>
      <c r="D83" s="136" t="s">
        <v>59</v>
      </c>
      <c r="E83" s="148"/>
      <c r="F83" s="148"/>
      <c r="G83" s="148">
        <v>475</v>
      </c>
      <c r="H83" s="149" t="s">
        <v>280</v>
      </c>
      <c r="I83" s="150" t="s">
        <v>280</v>
      </c>
      <c r="J83" s="150"/>
      <c r="K83" s="150"/>
      <c r="L83" s="136" t="s">
        <v>274</v>
      </c>
      <c r="M83" s="158" t="s">
        <v>275</v>
      </c>
      <c r="N83" s="136" t="s">
        <v>275</v>
      </c>
      <c r="O83" s="136" t="s">
        <v>275</v>
      </c>
      <c r="P83" s="136" t="s">
        <v>307</v>
      </c>
    </row>
    <row r="84" spans="2:16">
      <c r="B84" s="136" t="s">
        <v>164</v>
      </c>
      <c r="C84" s="136"/>
      <c r="D84" s="136" t="s">
        <v>59</v>
      </c>
      <c r="E84" s="148"/>
      <c r="F84" s="148"/>
      <c r="G84" s="148" t="s">
        <v>280</v>
      </c>
      <c r="H84" s="149">
        <v>63</v>
      </c>
      <c r="I84" s="150">
        <v>64</v>
      </c>
      <c r="J84" s="150">
        <v>70</v>
      </c>
      <c r="K84" s="150">
        <v>70</v>
      </c>
      <c r="L84" s="136" t="s">
        <v>274</v>
      </c>
      <c r="M84" s="158" t="s">
        <v>275</v>
      </c>
      <c r="N84" s="136" t="s">
        <v>275</v>
      </c>
      <c r="O84" s="136" t="s">
        <v>275</v>
      </c>
      <c r="P84" s="136"/>
    </row>
    <row r="85" spans="2:16">
      <c r="B85" s="136" t="s">
        <v>166</v>
      </c>
      <c r="C85" s="136"/>
      <c r="D85" s="136" t="s">
        <v>59</v>
      </c>
      <c r="E85" s="148"/>
      <c r="F85" s="148"/>
      <c r="G85" s="148" t="s">
        <v>280</v>
      </c>
      <c r="H85" s="149">
        <v>43</v>
      </c>
      <c r="I85" s="150">
        <v>44</v>
      </c>
      <c r="J85" s="150">
        <v>48</v>
      </c>
      <c r="K85" s="150">
        <v>48</v>
      </c>
      <c r="L85" s="136" t="s">
        <v>274</v>
      </c>
      <c r="M85" s="158" t="s">
        <v>275</v>
      </c>
      <c r="N85" s="136" t="s">
        <v>275</v>
      </c>
      <c r="O85" s="136" t="s">
        <v>275</v>
      </c>
      <c r="P85" s="136"/>
    </row>
    <row r="86" spans="2:16">
      <c r="B86" s="136" t="s">
        <v>310</v>
      </c>
      <c r="C86" s="136"/>
      <c r="D86" s="136"/>
      <c r="E86" s="148"/>
      <c r="F86" s="148"/>
      <c r="G86" s="148" t="s">
        <v>280</v>
      </c>
      <c r="H86" s="149">
        <v>26.5</v>
      </c>
      <c r="I86" s="150">
        <v>29.5</v>
      </c>
      <c r="J86" s="150">
        <v>31.65</v>
      </c>
      <c r="K86" s="150">
        <v>31.65</v>
      </c>
      <c r="L86" s="136" t="s">
        <v>275</v>
      </c>
      <c r="M86" s="158" t="s">
        <v>275</v>
      </c>
      <c r="N86" s="136" t="s">
        <v>275</v>
      </c>
      <c r="O86" s="136" t="s">
        <v>275</v>
      </c>
      <c r="P86" s="136" t="s">
        <v>311</v>
      </c>
    </row>
    <row r="87" spans="2:16">
      <c r="B87" s="136" t="s">
        <v>312</v>
      </c>
      <c r="C87" s="136"/>
      <c r="D87" s="136"/>
      <c r="E87" s="148"/>
      <c r="F87" s="148"/>
      <c r="G87" s="148" t="s">
        <v>280</v>
      </c>
      <c r="H87" s="149">
        <v>37</v>
      </c>
      <c r="I87" s="150">
        <v>37</v>
      </c>
      <c r="J87" s="150">
        <v>39.700000000000003</v>
      </c>
      <c r="K87" s="150">
        <v>39.700000000000003</v>
      </c>
      <c r="L87" s="136" t="s">
        <v>275</v>
      </c>
      <c r="M87" s="158" t="s">
        <v>275</v>
      </c>
      <c r="N87" s="136" t="s">
        <v>275</v>
      </c>
      <c r="O87" s="136" t="s">
        <v>275</v>
      </c>
      <c r="P87" s="136"/>
    </row>
    <row r="88" spans="2:16">
      <c r="B88" s="136" t="s">
        <v>167</v>
      </c>
      <c r="C88" s="136"/>
      <c r="D88" s="136" t="s">
        <v>59</v>
      </c>
      <c r="E88" s="148"/>
      <c r="F88" s="148"/>
      <c r="G88" s="148" t="s">
        <v>280</v>
      </c>
      <c r="H88" s="149">
        <v>4.4000000000000004</v>
      </c>
      <c r="I88" s="150">
        <v>4.4000000000000004</v>
      </c>
      <c r="J88" s="150">
        <v>4.7</v>
      </c>
      <c r="K88" s="150">
        <v>4.7</v>
      </c>
      <c r="L88" s="136" t="s">
        <v>275</v>
      </c>
      <c r="M88" s="158" t="s">
        <v>275</v>
      </c>
      <c r="N88" s="136" t="s">
        <v>275</v>
      </c>
      <c r="O88" s="136" t="s">
        <v>275</v>
      </c>
      <c r="P88" s="136" t="s">
        <v>313</v>
      </c>
    </row>
    <row r="89" spans="2:16">
      <c r="B89" s="136" t="s">
        <v>167</v>
      </c>
      <c r="C89" s="136"/>
      <c r="D89" s="136" t="s">
        <v>61</v>
      </c>
      <c r="E89" s="148"/>
      <c r="F89" s="148"/>
      <c r="G89" s="148" t="s">
        <v>280</v>
      </c>
      <c r="H89" s="149">
        <v>5.9</v>
      </c>
      <c r="I89" s="150">
        <v>5.9</v>
      </c>
      <c r="J89" s="150">
        <v>6.4</v>
      </c>
      <c r="K89" s="150">
        <v>6.4</v>
      </c>
      <c r="L89" s="136" t="s">
        <v>275</v>
      </c>
      <c r="M89" s="158" t="s">
        <v>275</v>
      </c>
      <c r="N89" s="136" t="s">
        <v>275</v>
      </c>
      <c r="O89" s="136" t="s">
        <v>275</v>
      </c>
      <c r="P89" s="136"/>
    </row>
    <row r="90" spans="2:16">
      <c r="B90" s="136" t="s">
        <v>168</v>
      </c>
      <c r="C90" s="136"/>
      <c r="D90" s="136" t="s">
        <v>59</v>
      </c>
      <c r="E90" s="148"/>
      <c r="F90" s="148"/>
      <c r="G90" s="148" t="s">
        <v>280</v>
      </c>
      <c r="H90" s="149">
        <v>1</v>
      </c>
      <c r="I90" s="150">
        <v>1</v>
      </c>
      <c r="J90" s="150">
        <v>1</v>
      </c>
      <c r="K90" s="150">
        <v>1</v>
      </c>
      <c r="L90" s="136" t="s">
        <v>275</v>
      </c>
      <c r="M90" s="158" t="s">
        <v>275</v>
      </c>
      <c r="N90" s="136" t="s">
        <v>275</v>
      </c>
      <c r="O90" s="136" t="s">
        <v>275</v>
      </c>
      <c r="P90" s="136"/>
    </row>
    <row r="91" spans="2:16">
      <c r="B91" s="136" t="s">
        <v>169</v>
      </c>
      <c r="C91" s="136"/>
      <c r="D91" s="136" t="s">
        <v>59</v>
      </c>
      <c r="E91" s="148"/>
      <c r="F91" s="148"/>
      <c r="G91" s="148" t="s">
        <v>280</v>
      </c>
      <c r="H91" s="149">
        <v>20.5</v>
      </c>
      <c r="I91" s="150">
        <v>20.5</v>
      </c>
      <c r="J91" s="150">
        <v>22.3</v>
      </c>
      <c r="K91" s="150">
        <v>22.3</v>
      </c>
      <c r="L91" s="136" t="s">
        <v>275</v>
      </c>
      <c r="M91" s="158" t="s">
        <v>275</v>
      </c>
      <c r="N91" s="136" t="s">
        <v>275</v>
      </c>
      <c r="O91" s="136" t="s">
        <v>275</v>
      </c>
      <c r="P91" s="136"/>
    </row>
    <row r="92" spans="2:16">
      <c r="B92" s="136" t="s">
        <v>169</v>
      </c>
      <c r="C92" s="136"/>
      <c r="D92" s="136" t="s">
        <v>61</v>
      </c>
      <c r="E92" s="148"/>
      <c r="F92" s="148"/>
      <c r="G92" s="148" t="s">
        <v>280</v>
      </c>
      <c r="H92" s="149">
        <v>28</v>
      </c>
      <c r="I92" s="150">
        <v>28</v>
      </c>
      <c r="J92" s="150">
        <v>30.4</v>
      </c>
      <c r="K92" s="150">
        <v>30.4</v>
      </c>
      <c r="L92" s="136" t="s">
        <v>275</v>
      </c>
      <c r="M92" s="158" t="s">
        <v>275</v>
      </c>
      <c r="N92" s="136" t="s">
        <v>275</v>
      </c>
      <c r="O92" s="136" t="s">
        <v>275</v>
      </c>
      <c r="P92" s="136"/>
    </row>
    <row r="93" spans="2:16">
      <c r="B93" s="136" t="s">
        <v>314</v>
      </c>
      <c r="C93" s="136"/>
      <c r="D93" s="136"/>
      <c r="E93" s="148"/>
      <c r="F93" s="148"/>
      <c r="G93" s="148" t="s">
        <v>280</v>
      </c>
      <c r="H93" s="149">
        <v>3.3</v>
      </c>
      <c r="I93" s="150">
        <v>3.3</v>
      </c>
      <c r="J93" s="150">
        <v>3.5</v>
      </c>
      <c r="K93" s="150">
        <v>3.5</v>
      </c>
      <c r="L93" s="136" t="s">
        <v>275</v>
      </c>
      <c r="M93" s="158" t="s">
        <v>275</v>
      </c>
      <c r="N93" s="136" t="s">
        <v>275</v>
      </c>
      <c r="O93" s="136" t="s">
        <v>275</v>
      </c>
      <c r="P93" s="136"/>
    </row>
    <row r="94" spans="2:16">
      <c r="B94" s="136" t="s">
        <v>315</v>
      </c>
      <c r="C94" s="136" t="s">
        <v>58</v>
      </c>
      <c r="D94" s="136" t="s">
        <v>59</v>
      </c>
      <c r="E94" s="136" t="s">
        <v>76</v>
      </c>
      <c r="F94" s="136" t="s">
        <v>316</v>
      </c>
      <c r="G94" s="136" t="s">
        <v>317</v>
      </c>
      <c r="H94" s="150">
        <v>416.55</v>
      </c>
      <c r="I94" s="150">
        <v>424.25</v>
      </c>
      <c r="J94" s="150"/>
      <c r="K94" s="150"/>
      <c r="L94" s="136" t="s">
        <v>274</v>
      </c>
      <c r="M94" s="158" t="s">
        <v>275</v>
      </c>
      <c r="N94" s="136" t="s">
        <v>275</v>
      </c>
      <c r="O94" s="136" t="s">
        <v>275</v>
      </c>
      <c r="P94" s="136" t="s">
        <v>128</v>
      </c>
    </row>
    <row r="95" spans="2:16">
      <c r="B95" s="136" t="s">
        <v>315</v>
      </c>
      <c r="C95" s="136" t="s">
        <v>58</v>
      </c>
      <c r="D95" s="136" t="s">
        <v>61</v>
      </c>
      <c r="E95" s="136" t="s">
        <v>78</v>
      </c>
      <c r="F95" s="136" t="s">
        <v>318</v>
      </c>
      <c r="G95" s="136" t="s">
        <v>319</v>
      </c>
      <c r="H95" s="150">
        <v>662.55</v>
      </c>
      <c r="I95" s="150">
        <v>674.35</v>
      </c>
      <c r="J95" s="150"/>
      <c r="K95" s="150"/>
      <c r="L95" s="136" t="s">
        <v>274</v>
      </c>
      <c r="M95" s="158" t="s">
        <v>275</v>
      </c>
      <c r="N95" s="136" t="s">
        <v>275</v>
      </c>
      <c r="O95" s="136" t="s">
        <v>275</v>
      </c>
      <c r="P95" s="136" t="s">
        <v>320</v>
      </c>
    </row>
    <row r="96" spans="2:16">
      <c r="B96" s="136" t="s">
        <v>321</v>
      </c>
      <c r="C96" s="136" t="s">
        <v>63</v>
      </c>
      <c r="D96" s="136" t="s">
        <v>81</v>
      </c>
      <c r="E96" s="136" t="s">
        <v>289</v>
      </c>
      <c r="F96" s="136" t="s">
        <v>322</v>
      </c>
      <c r="G96" s="136" t="s">
        <v>317</v>
      </c>
      <c r="H96" s="150">
        <v>201.4</v>
      </c>
      <c r="I96" s="150">
        <v>205.2</v>
      </c>
      <c r="J96" s="150"/>
      <c r="K96" s="150"/>
      <c r="L96" s="136" t="s">
        <v>274</v>
      </c>
      <c r="M96" s="158" t="s">
        <v>275</v>
      </c>
      <c r="N96" s="136" t="s">
        <v>275</v>
      </c>
      <c r="O96" s="136" t="s">
        <v>275</v>
      </c>
      <c r="P96" s="136"/>
    </row>
    <row r="97" spans="2:16">
      <c r="B97" s="136" t="s">
        <v>321</v>
      </c>
      <c r="C97" s="136" t="s">
        <v>63</v>
      </c>
      <c r="D97" s="136" t="s">
        <v>61</v>
      </c>
      <c r="E97" s="136" t="s">
        <v>290</v>
      </c>
      <c r="F97" s="136" t="s">
        <v>322</v>
      </c>
      <c r="G97" s="136" t="s">
        <v>319</v>
      </c>
      <c r="H97" s="150">
        <v>392.4</v>
      </c>
      <c r="I97" s="150">
        <v>399.59999999999997</v>
      </c>
      <c r="J97" s="150"/>
      <c r="K97" s="150"/>
      <c r="L97" s="136" t="s">
        <v>274</v>
      </c>
      <c r="M97" s="158" t="s">
        <v>275</v>
      </c>
      <c r="N97" s="136" t="s">
        <v>275</v>
      </c>
      <c r="O97" s="136" t="s">
        <v>275</v>
      </c>
      <c r="P97" s="136"/>
    </row>
    <row r="98" spans="2:16">
      <c r="B98" s="136" t="s">
        <v>323</v>
      </c>
      <c r="C98" s="136" t="s">
        <v>63</v>
      </c>
      <c r="D98" s="136" t="s">
        <v>59</v>
      </c>
      <c r="E98" s="136" t="s">
        <v>68</v>
      </c>
      <c r="F98" s="136" t="s">
        <v>322</v>
      </c>
      <c r="G98" s="136" t="s">
        <v>324</v>
      </c>
      <c r="H98" s="150">
        <v>82.4</v>
      </c>
      <c r="I98" s="150">
        <v>84</v>
      </c>
      <c r="J98" s="150"/>
      <c r="K98" s="150"/>
      <c r="L98" s="136" t="s">
        <v>274</v>
      </c>
      <c r="M98" s="158" t="s">
        <v>275</v>
      </c>
      <c r="N98" s="136" t="s">
        <v>275</v>
      </c>
      <c r="O98" s="136" t="s">
        <v>275</v>
      </c>
      <c r="P98" s="136"/>
    </row>
    <row r="99" spans="2:16">
      <c r="B99" s="136" t="s">
        <v>323</v>
      </c>
      <c r="C99" s="136" t="s">
        <v>63</v>
      </c>
      <c r="D99" s="136" t="s">
        <v>61</v>
      </c>
      <c r="E99" s="136" t="s">
        <v>69</v>
      </c>
      <c r="F99" s="136" t="s">
        <v>322</v>
      </c>
      <c r="G99" s="136" t="s">
        <v>325</v>
      </c>
      <c r="H99" s="150">
        <v>108.4</v>
      </c>
      <c r="I99" s="150">
        <v>110.5</v>
      </c>
      <c r="J99" s="150"/>
      <c r="K99" s="150"/>
      <c r="L99" s="136" t="s">
        <v>274</v>
      </c>
      <c r="M99" s="158" t="s">
        <v>275</v>
      </c>
      <c r="N99" s="136" t="s">
        <v>275</v>
      </c>
      <c r="O99" s="136" t="s">
        <v>275</v>
      </c>
      <c r="P99" s="136"/>
    </row>
    <row r="100" spans="2:16">
      <c r="B100" s="136" t="s">
        <v>199</v>
      </c>
      <c r="C100" s="136"/>
      <c r="D100" s="136"/>
      <c r="E100" s="136" t="s">
        <v>197</v>
      </c>
      <c r="F100" s="136" t="s">
        <v>326</v>
      </c>
      <c r="G100" s="136" t="s">
        <v>280</v>
      </c>
      <c r="H100" s="150"/>
      <c r="I100" s="150"/>
      <c r="J100" s="150"/>
      <c r="K100" s="150"/>
      <c r="L100" s="136" t="s">
        <v>274</v>
      </c>
      <c r="M100" s="158" t="s">
        <v>275</v>
      </c>
      <c r="N100" s="136" t="s">
        <v>275</v>
      </c>
      <c r="O100" s="136" t="s">
        <v>275</v>
      </c>
      <c r="P100" s="136"/>
    </row>
    <row r="101" spans="2:16">
      <c r="B101" s="136" t="s">
        <v>192</v>
      </c>
      <c r="C101" s="136"/>
      <c r="D101" s="136" t="s">
        <v>193</v>
      </c>
      <c r="E101" s="136"/>
      <c r="F101" s="136" t="s">
        <v>327</v>
      </c>
      <c r="G101" s="152">
        <v>120</v>
      </c>
      <c r="H101" s="150">
        <v>7.5</v>
      </c>
      <c r="I101" s="150">
        <v>7.5</v>
      </c>
      <c r="J101" s="150">
        <v>7.5</v>
      </c>
      <c r="K101" s="150">
        <v>7.5</v>
      </c>
      <c r="L101" s="136" t="s">
        <v>274</v>
      </c>
      <c r="M101" s="159" t="s">
        <v>274</v>
      </c>
      <c r="N101" s="136" t="s">
        <v>275</v>
      </c>
      <c r="O101" s="136" t="s">
        <v>275</v>
      </c>
      <c r="P101" s="136"/>
    </row>
    <row r="102" spans="2:16">
      <c r="B102" s="136" t="s">
        <v>194</v>
      </c>
      <c r="C102" s="136"/>
      <c r="D102" s="136" t="s">
        <v>193</v>
      </c>
      <c r="E102" s="136"/>
      <c r="F102" s="136" t="s">
        <v>328</v>
      </c>
      <c r="G102" s="148">
        <v>121</v>
      </c>
      <c r="H102" s="150">
        <v>3.3</v>
      </c>
      <c r="I102" s="150">
        <v>3.3</v>
      </c>
      <c r="J102" s="150">
        <v>3.3</v>
      </c>
      <c r="K102" s="150">
        <v>3.3</v>
      </c>
      <c r="L102" s="136" t="s">
        <v>274</v>
      </c>
      <c r="M102" s="158" t="s">
        <v>275</v>
      </c>
      <c r="N102" s="136" t="s">
        <v>275</v>
      </c>
      <c r="O102" s="136" t="s">
        <v>275</v>
      </c>
      <c r="P102" s="136"/>
    </row>
    <row r="103" spans="2:16">
      <c r="B103" s="136" t="s">
        <v>214</v>
      </c>
      <c r="C103" s="136"/>
      <c r="D103" s="136"/>
      <c r="E103" s="136">
        <v>5111</v>
      </c>
      <c r="F103" s="136"/>
      <c r="G103" s="148">
        <v>501</v>
      </c>
      <c r="H103" s="150">
        <v>10</v>
      </c>
      <c r="I103" s="150">
        <v>10</v>
      </c>
      <c r="J103" s="150">
        <v>10</v>
      </c>
      <c r="K103" s="150">
        <v>10</v>
      </c>
      <c r="L103" s="136" t="s">
        <v>274</v>
      </c>
      <c r="M103" s="158" t="s">
        <v>275</v>
      </c>
      <c r="N103" s="136" t="s">
        <v>275</v>
      </c>
      <c r="O103" s="136" t="s">
        <v>275</v>
      </c>
      <c r="P103" s="136"/>
    </row>
    <row r="104" spans="2:16">
      <c r="B104" s="136" t="s">
        <v>216</v>
      </c>
      <c r="C104" s="136"/>
      <c r="D104" s="136"/>
      <c r="E104" s="136">
        <v>5112</v>
      </c>
      <c r="F104" s="136"/>
      <c r="G104" s="148">
        <v>502</v>
      </c>
      <c r="H104" s="150">
        <v>53.628</v>
      </c>
      <c r="I104" s="150">
        <v>61.2</v>
      </c>
      <c r="J104" s="150">
        <v>67.2</v>
      </c>
      <c r="K104" s="150">
        <v>67.2</v>
      </c>
      <c r="L104" s="136" t="s">
        <v>274</v>
      </c>
      <c r="M104" s="158" t="s">
        <v>275</v>
      </c>
      <c r="N104" s="136" t="s">
        <v>275</v>
      </c>
      <c r="O104" s="136" t="s">
        <v>275</v>
      </c>
      <c r="P104" s="136"/>
    </row>
    <row r="105" spans="2:16">
      <c r="B105" s="136" t="s">
        <v>218</v>
      </c>
      <c r="C105" s="136" t="s">
        <v>219</v>
      </c>
      <c r="D105" s="136"/>
      <c r="E105" s="136" t="s">
        <v>217</v>
      </c>
      <c r="F105" s="136"/>
      <c r="G105" s="148">
        <v>504</v>
      </c>
      <c r="H105" s="150">
        <v>4271.93</v>
      </c>
      <c r="I105" s="150">
        <v>4349.1000000000004</v>
      </c>
      <c r="J105" s="150">
        <v>4245.6000000000004</v>
      </c>
      <c r="K105" s="150">
        <v>4245.6000000000004</v>
      </c>
      <c r="L105" s="136" t="s">
        <v>274</v>
      </c>
      <c r="M105" s="158" t="s">
        <v>275</v>
      </c>
      <c r="N105" s="136" t="s">
        <v>275</v>
      </c>
      <c r="O105" s="136" t="s">
        <v>275</v>
      </c>
      <c r="P105" s="136"/>
    </row>
    <row r="106" spans="2:16">
      <c r="B106" s="136" t="s">
        <v>218</v>
      </c>
      <c r="C106" s="136" t="s">
        <v>222</v>
      </c>
      <c r="D106" s="136"/>
      <c r="E106" s="136" t="s">
        <v>221</v>
      </c>
      <c r="F106" s="136"/>
      <c r="G106" s="148">
        <v>504</v>
      </c>
      <c r="H106" s="150">
        <v>7218.85</v>
      </c>
      <c r="I106" s="150">
        <v>7349.65</v>
      </c>
      <c r="J106" s="150">
        <v>7218</v>
      </c>
      <c r="K106" s="150">
        <v>7218</v>
      </c>
      <c r="L106" s="136" t="s">
        <v>274</v>
      </c>
      <c r="M106" s="158" t="s">
        <v>275</v>
      </c>
      <c r="N106" s="136" t="s">
        <v>275</v>
      </c>
      <c r="O106" s="136" t="s">
        <v>275</v>
      </c>
      <c r="P106" s="136"/>
    </row>
    <row r="107" spans="2:16">
      <c r="B107" s="136" t="s">
        <v>329</v>
      </c>
      <c r="C107" s="136"/>
      <c r="D107" s="136"/>
      <c r="E107" s="136">
        <v>5187</v>
      </c>
      <c r="F107" s="136"/>
      <c r="G107" s="148">
        <v>507</v>
      </c>
      <c r="H107" s="150">
        <v>276</v>
      </c>
      <c r="I107" s="150">
        <v>290.40000000000003</v>
      </c>
      <c r="J107" s="150"/>
      <c r="K107" s="150"/>
      <c r="L107" s="136" t="s">
        <v>274</v>
      </c>
      <c r="M107" s="158" t="s">
        <v>275</v>
      </c>
      <c r="N107" s="136" t="s">
        <v>275</v>
      </c>
      <c r="O107" s="136" t="s">
        <v>275</v>
      </c>
      <c r="P107" s="136"/>
    </row>
    <row r="108" spans="2:16">
      <c r="B108" s="136" t="s">
        <v>330</v>
      </c>
      <c r="C108" s="136"/>
      <c r="D108" s="136"/>
      <c r="E108" s="136">
        <v>5188</v>
      </c>
      <c r="F108" s="136"/>
      <c r="G108" s="148">
        <v>507</v>
      </c>
      <c r="H108" s="150">
        <v>276</v>
      </c>
      <c r="I108" s="150">
        <v>290.40000000000003</v>
      </c>
      <c r="J108" s="150"/>
      <c r="K108" s="150"/>
      <c r="L108" s="136" t="s">
        <v>274</v>
      </c>
      <c r="M108" s="158" t="s">
        <v>275</v>
      </c>
      <c r="N108" s="136" t="s">
        <v>275</v>
      </c>
      <c r="O108" s="136" t="s">
        <v>275</v>
      </c>
      <c r="P108" s="136"/>
    </row>
    <row r="109" spans="2:16">
      <c r="B109" s="136" t="s">
        <v>223</v>
      </c>
      <c r="C109" s="136"/>
      <c r="D109" s="136"/>
      <c r="E109" s="136">
        <v>5120</v>
      </c>
      <c r="F109" s="136"/>
      <c r="G109" s="148">
        <v>534</v>
      </c>
      <c r="H109" s="150">
        <v>726.6</v>
      </c>
      <c r="I109" s="150">
        <v>742.2</v>
      </c>
      <c r="J109" s="150">
        <v>796</v>
      </c>
      <c r="K109" s="150">
        <v>796</v>
      </c>
      <c r="L109" s="136" t="s">
        <v>274</v>
      </c>
      <c r="M109" s="158" t="s">
        <v>275</v>
      </c>
      <c r="N109" s="136" t="s">
        <v>275</v>
      </c>
      <c r="O109" s="136" t="s">
        <v>275</v>
      </c>
      <c r="P109" s="136"/>
    </row>
    <row r="110" spans="2:16">
      <c r="B110" s="136" t="s">
        <v>225</v>
      </c>
      <c r="C110" s="136"/>
      <c r="D110" s="136"/>
      <c r="E110" s="136">
        <v>5211</v>
      </c>
      <c r="F110" s="136"/>
      <c r="G110" s="148">
        <v>611</v>
      </c>
      <c r="H110" s="150">
        <v>555</v>
      </c>
      <c r="I110" s="150">
        <v>567</v>
      </c>
      <c r="J110" s="150">
        <v>607.5</v>
      </c>
      <c r="K110" s="150">
        <v>607.5</v>
      </c>
      <c r="L110" s="136" t="s">
        <v>274</v>
      </c>
      <c r="M110" s="158" t="s">
        <v>275</v>
      </c>
      <c r="N110" s="136" t="s">
        <v>275</v>
      </c>
      <c r="O110" s="136" t="s">
        <v>275</v>
      </c>
      <c r="P110" s="136"/>
    </row>
    <row r="111" spans="2:16">
      <c r="B111" s="136" t="s">
        <v>227</v>
      </c>
      <c r="C111" s="136"/>
      <c r="D111" s="136"/>
      <c r="E111" s="136">
        <v>5212</v>
      </c>
      <c r="F111" s="136"/>
      <c r="G111" s="148">
        <v>611</v>
      </c>
      <c r="H111" s="150">
        <v>868</v>
      </c>
      <c r="I111" s="150">
        <v>887</v>
      </c>
      <c r="J111" s="150">
        <v>951</v>
      </c>
      <c r="K111" s="150">
        <v>951</v>
      </c>
      <c r="L111" s="136" t="s">
        <v>274</v>
      </c>
      <c r="M111" s="158" t="s">
        <v>275</v>
      </c>
      <c r="N111" s="136" t="s">
        <v>275</v>
      </c>
      <c r="O111" s="136" t="s">
        <v>275</v>
      </c>
      <c r="P111" s="136"/>
    </row>
    <row r="112" spans="2:16">
      <c r="B112" s="136" t="s">
        <v>228</v>
      </c>
      <c r="C112" s="136"/>
      <c r="D112" s="136"/>
      <c r="E112" s="136">
        <v>5213</v>
      </c>
      <c r="F112" s="136"/>
      <c r="G112" s="148">
        <v>611</v>
      </c>
      <c r="H112" s="150">
        <v>1317</v>
      </c>
      <c r="I112" s="150">
        <v>1345</v>
      </c>
      <c r="J112" s="150">
        <v>1442</v>
      </c>
      <c r="K112" s="150">
        <v>1442</v>
      </c>
      <c r="L112" s="136" t="s">
        <v>274</v>
      </c>
      <c r="M112" s="158" t="s">
        <v>275</v>
      </c>
      <c r="N112" s="136" t="s">
        <v>275</v>
      </c>
      <c r="O112" s="136" t="s">
        <v>275</v>
      </c>
      <c r="P112" s="136"/>
    </row>
    <row r="113" spans="2:20">
      <c r="B113" s="136" t="s">
        <v>331</v>
      </c>
      <c r="C113" s="136"/>
      <c r="D113" s="136" t="s">
        <v>59</v>
      </c>
      <c r="E113" s="136" t="s">
        <v>229</v>
      </c>
      <c r="F113" s="136"/>
      <c r="G113" s="148">
        <v>452</v>
      </c>
      <c r="H113" s="150">
        <v>54.8</v>
      </c>
      <c r="I113" s="150">
        <v>56</v>
      </c>
      <c r="J113" s="150">
        <v>58.8</v>
      </c>
      <c r="K113" s="150">
        <v>58.8</v>
      </c>
      <c r="L113" s="136" t="s">
        <v>274</v>
      </c>
      <c r="M113" s="158" t="s">
        <v>275</v>
      </c>
      <c r="N113" s="136" t="s">
        <v>275</v>
      </c>
      <c r="O113" s="136" t="s">
        <v>275</v>
      </c>
      <c r="P113" s="136"/>
    </row>
    <row r="114" spans="2:20">
      <c r="B114" s="136" t="s">
        <v>331</v>
      </c>
      <c r="C114" s="136"/>
      <c r="D114" s="136" t="s">
        <v>61</v>
      </c>
      <c r="E114" s="136" t="s">
        <v>231</v>
      </c>
      <c r="F114" s="136"/>
      <c r="G114" s="148">
        <v>452</v>
      </c>
      <c r="H114" s="150">
        <v>90.42</v>
      </c>
      <c r="I114" s="150">
        <v>93.52</v>
      </c>
      <c r="J114" s="150">
        <v>99.96</v>
      </c>
      <c r="K114" s="150">
        <v>99.96</v>
      </c>
      <c r="L114" s="136" t="s">
        <v>274</v>
      </c>
      <c r="M114" s="158" t="s">
        <v>275</v>
      </c>
      <c r="N114" s="136" t="s">
        <v>275</v>
      </c>
      <c r="O114" s="136" t="s">
        <v>275</v>
      </c>
      <c r="P114" s="136"/>
    </row>
    <row r="115" spans="2:20">
      <c r="B115" s="136" t="s">
        <v>234</v>
      </c>
      <c r="C115" s="136"/>
      <c r="D115" s="136" t="s">
        <v>59</v>
      </c>
      <c r="E115" s="136" t="s">
        <v>233</v>
      </c>
      <c r="F115" s="136"/>
      <c r="G115" s="148">
        <v>451</v>
      </c>
      <c r="H115" s="150">
        <v>27.4</v>
      </c>
      <c r="I115" s="150">
        <v>27.9</v>
      </c>
      <c r="J115" s="150">
        <v>29.4</v>
      </c>
      <c r="K115" s="150">
        <v>29.4</v>
      </c>
      <c r="L115" s="136" t="s">
        <v>274</v>
      </c>
      <c r="M115" s="158" t="s">
        <v>275</v>
      </c>
      <c r="N115" s="136" t="s">
        <v>275</v>
      </c>
      <c r="O115" s="136" t="s">
        <v>275</v>
      </c>
      <c r="P115" s="136"/>
    </row>
    <row r="116" spans="2:20">
      <c r="B116" s="136" t="s">
        <v>234</v>
      </c>
      <c r="C116" s="136"/>
      <c r="D116" s="136" t="s">
        <v>61</v>
      </c>
      <c r="E116" s="136" t="s">
        <v>235</v>
      </c>
      <c r="F116" s="136"/>
      <c r="G116" s="148">
        <v>451</v>
      </c>
      <c r="H116" s="150">
        <v>45.21</v>
      </c>
      <c r="I116" s="150">
        <v>46.59</v>
      </c>
      <c r="J116" s="150">
        <v>49.98</v>
      </c>
      <c r="K116" s="150">
        <v>49.98</v>
      </c>
      <c r="L116" s="136" t="s">
        <v>274</v>
      </c>
      <c r="M116" s="158" t="s">
        <v>275</v>
      </c>
      <c r="N116" s="136" t="s">
        <v>275</v>
      </c>
      <c r="O116" s="136" t="s">
        <v>275</v>
      </c>
      <c r="P116" s="136"/>
    </row>
    <row r="117" spans="2:20">
      <c r="B117" s="136" t="s">
        <v>236</v>
      </c>
      <c r="C117" s="136"/>
      <c r="D117" s="136" t="s">
        <v>73</v>
      </c>
      <c r="E117" s="136"/>
      <c r="F117" s="136"/>
      <c r="G117" s="148" t="s">
        <v>280</v>
      </c>
      <c r="H117" s="150">
        <v>10</v>
      </c>
      <c r="I117" s="150">
        <v>10</v>
      </c>
      <c r="J117" s="150">
        <v>10</v>
      </c>
      <c r="K117" s="150">
        <v>10</v>
      </c>
      <c r="L117" s="136" t="s">
        <v>274</v>
      </c>
      <c r="M117" s="158" t="s">
        <v>275</v>
      </c>
      <c r="N117" s="136" t="s">
        <v>275</v>
      </c>
      <c r="O117" s="136" t="s">
        <v>275</v>
      </c>
      <c r="P117" s="136" t="s">
        <v>237</v>
      </c>
    </row>
    <row r="118" spans="2:20">
      <c r="B118" s="136" t="s">
        <v>242</v>
      </c>
      <c r="C118" s="136"/>
      <c r="D118" s="136" t="s">
        <v>179</v>
      </c>
      <c r="E118" s="136" t="s">
        <v>241</v>
      </c>
      <c r="F118" s="136"/>
      <c r="G118" s="148">
        <v>311</v>
      </c>
      <c r="H118" s="150">
        <v>2.6</v>
      </c>
      <c r="I118" s="150">
        <v>2.7</v>
      </c>
      <c r="J118" s="150">
        <v>2.9</v>
      </c>
      <c r="K118" s="150">
        <v>2.9</v>
      </c>
      <c r="L118" s="136" t="s">
        <v>275</v>
      </c>
      <c r="M118" s="158" t="s">
        <v>275</v>
      </c>
      <c r="N118" s="136" t="s">
        <v>275</v>
      </c>
      <c r="O118" s="136" t="s">
        <v>275</v>
      </c>
      <c r="P118" s="136"/>
    </row>
    <row r="119" spans="2:20">
      <c r="B119" s="136" t="s">
        <v>244</v>
      </c>
      <c r="C119" s="136"/>
      <c r="D119" s="136" t="s">
        <v>179</v>
      </c>
      <c r="E119" s="136" t="s">
        <v>243</v>
      </c>
      <c r="F119" s="136"/>
      <c r="G119" s="148">
        <v>312</v>
      </c>
      <c r="H119" s="150">
        <v>5.2</v>
      </c>
      <c r="I119" s="150">
        <v>5.4</v>
      </c>
      <c r="J119" s="150">
        <v>5.8</v>
      </c>
      <c r="K119" s="150">
        <v>5.8</v>
      </c>
      <c r="L119" s="136" t="s">
        <v>275</v>
      </c>
      <c r="M119" s="158" t="s">
        <v>275</v>
      </c>
      <c r="N119" s="136" t="s">
        <v>275</v>
      </c>
      <c r="O119" s="136" t="s">
        <v>275</v>
      </c>
      <c r="P119" s="136"/>
    </row>
    <row r="120" spans="2:20">
      <c r="B120" s="136" t="s">
        <v>332</v>
      </c>
      <c r="C120" s="136"/>
      <c r="D120" s="136" t="s">
        <v>179</v>
      </c>
      <c r="E120" s="136" t="s">
        <v>333</v>
      </c>
      <c r="F120" s="136"/>
      <c r="G120" s="148">
        <v>313</v>
      </c>
      <c r="H120" s="150">
        <v>77</v>
      </c>
      <c r="I120" s="150">
        <v>77</v>
      </c>
      <c r="J120" s="150"/>
      <c r="K120" s="150"/>
      <c r="L120" s="136" t="s">
        <v>275</v>
      </c>
      <c r="M120" s="158" t="s">
        <v>275</v>
      </c>
      <c r="N120" s="136" t="s">
        <v>275</v>
      </c>
      <c r="O120" s="136" t="s">
        <v>275</v>
      </c>
      <c r="P120" s="136"/>
    </row>
    <row r="121" spans="2:20">
      <c r="B121" s="136" t="s">
        <v>246</v>
      </c>
      <c r="C121" s="136"/>
      <c r="D121" s="136" t="s">
        <v>179</v>
      </c>
      <c r="E121" s="136">
        <v>5104</v>
      </c>
      <c r="F121" s="136"/>
      <c r="G121" s="148">
        <v>314</v>
      </c>
      <c r="H121" s="150">
        <v>62</v>
      </c>
      <c r="I121" s="150">
        <v>63.1</v>
      </c>
      <c r="J121" s="150">
        <v>67.8</v>
      </c>
      <c r="K121" s="150">
        <v>67.8</v>
      </c>
      <c r="L121" s="136" t="s">
        <v>275</v>
      </c>
      <c r="M121" s="158" t="s">
        <v>275</v>
      </c>
      <c r="N121" s="136" t="s">
        <v>275</v>
      </c>
      <c r="O121" s="136" t="s">
        <v>275</v>
      </c>
      <c r="P121" s="136"/>
    </row>
    <row r="122" spans="2:20">
      <c r="B122" s="136" t="s">
        <v>247</v>
      </c>
      <c r="C122" s="136"/>
      <c r="D122" s="136" t="s">
        <v>179</v>
      </c>
      <c r="E122" s="136"/>
      <c r="F122" s="136"/>
      <c r="G122" s="148" t="s">
        <v>280</v>
      </c>
      <c r="H122" s="150">
        <v>744</v>
      </c>
      <c r="I122" s="150">
        <v>757.2</v>
      </c>
      <c r="J122" s="150">
        <v>813.6</v>
      </c>
      <c r="K122" s="150">
        <v>813.6</v>
      </c>
      <c r="L122" s="136" t="s">
        <v>275</v>
      </c>
      <c r="M122" s="158" t="s">
        <v>275</v>
      </c>
      <c r="N122" s="136" t="s">
        <v>275</v>
      </c>
      <c r="O122" s="136" t="s">
        <v>275</v>
      </c>
      <c r="P122" s="136"/>
    </row>
    <row r="123" spans="2:20">
      <c r="B123" s="136" t="s">
        <v>334</v>
      </c>
      <c r="C123" s="136"/>
      <c r="D123" s="136"/>
      <c r="E123" s="136"/>
      <c r="F123" s="136"/>
      <c r="G123" s="148">
        <v>271</v>
      </c>
      <c r="H123" s="150">
        <v>0</v>
      </c>
      <c r="I123" s="150">
        <v>0</v>
      </c>
      <c r="J123" s="150"/>
      <c r="K123" s="150"/>
      <c r="L123" s="136" t="s">
        <v>274</v>
      </c>
      <c r="M123" s="158" t="s">
        <v>274</v>
      </c>
      <c r="N123" s="136"/>
      <c r="O123" s="136"/>
      <c r="P123" s="136"/>
    </row>
    <row r="124" spans="2:20">
      <c r="B124"/>
      <c r="C124"/>
      <c r="D124"/>
      <c r="E124"/>
      <c r="F124"/>
      <c r="H124" s="137"/>
    </row>
    <row r="125" spans="2:20">
      <c r="B125"/>
      <c r="C125"/>
      <c r="D125"/>
      <c r="E125"/>
      <c r="F125"/>
      <c r="H125" s="137"/>
    </row>
    <row r="126" spans="2:20">
      <c r="B126"/>
      <c r="C126"/>
      <c r="D126"/>
      <c r="E126"/>
      <c r="F126"/>
      <c r="H126" s="137"/>
      <c r="T126" t="s">
        <v>245</v>
      </c>
    </row>
    <row r="127" spans="2:20">
      <c r="B127"/>
      <c r="C127"/>
      <c r="D127"/>
      <c r="E127"/>
      <c r="F127"/>
      <c r="H127" s="137"/>
      <c r="T127" t="s">
        <v>185</v>
      </c>
    </row>
    <row r="128" spans="2:20">
      <c r="B128"/>
      <c r="C128"/>
      <c r="D128"/>
      <c r="E128"/>
      <c r="F128"/>
      <c r="H128" s="137"/>
    </row>
    <row r="129" spans="2:8">
      <c r="B129"/>
      <c r="C129"/>
      <c r="D129"/>
      <c r="E129"/>
      <c r="F129"/>
      <c r="H129" s="137"/>
    </row>
    <row r="130" spans="2:8">
      <c r="C130"/>
      <c r="D130"/>
      <c r="E130"/>
      <c r="F130"/>
      <c r="H130" s="137"/>
    </row>
    <row r="131" spans="2:8">
      <c r="C131"/>
      <c r="D131"/>
      <c r="E131"/>
      <c r="F131"/>
      <c r="H131" s="137"/>
    </row>
    <row r="132" spans="2:8">
      <c r="C132"/>
      <c r="D132"/>
      <c r="E132"/>
      <c r="F132"/>
    </row>
    <row r="133" spans="2:8">
      <c r="C133"/>
      <c r="D133"/>
      <c r="E133"/>
      <c r="F133"/>
    </row>
    <row r="134" spans="2:8">
      <c r="C134"/>
      <c r="D134"/>
    </row>
    <row r="135" spans="2:8">
      <c r="C135"/>
      <c r="D135"/>
    </row>
    <row r="136" spans="2:8">
      <c r="C136"/>
      <c r="D136"/>
    </row>
    <row r="137" spans="2:8">
      <c r="C137"/>
      <c r="D137"/>
    </row>
    <row r="138" spans="2:8">
      <c r="C138"/>
      <c r="D138"/>
    </row>
    <row r="139" spans="2:8">
      <c r="C139"/>
      <c r="D139"/>
    </row>
    <row r="140" spans="2:8">
      <c r="C140"/>
      <c r="D140"/>
    </row>
    <row r="141" spans="2:8">
      <c r="C141"/>
      <c r="D141"/>
    </row>
    <row r="142" spans="2:8">
      <c r="C142"/>
      <c r="D142"/>
    </row>
    <row r="143" spans="2:8">
      <c r="C143"/>
      <c r="D143"/>
    </row>
    <row r="144" spans="2:8">
      <c r="C144"/>
      <c r="D144"/>
    </row>
    <row r="145" spans="3:4">
      <c r="C145"/>
      <c r="D145"/>
    </row>
    <row r="146" spans="3:4">
      <c r="C146"/>
      <c r="D146"/>
    </row>
    <row r="147" spans="3:4">
      <c r="C147"/>
      <c r="D147"/>
    </row>
    <row r="148" spans="3:4">
      <c r="C148"/>
      <c r="D148"/>
    </row>
    <row r="149" spans="3:4">
      <c r="C149"/>
      <c r="D149"/>
    </row>
    <row r="150" spans="3:4">
      <c r="C150"/>
      <c r="D150"/>
    </row>
    <row r="151" spans="3:4">
      <c r="C151"/>
      <c r="D151"/>
    </row>
    <row r="152" spans="3:4">
      <c r="C152"/>
      <c r="D152"/>
    </row>
    <row r="153" spans="3:4">
      <c r="C153"/>
      <c r="D153"/>
    </row>
    <row r="154" spans="3:4">
      <c r="C154"/>
      <c r="D154"/>
    </row>
    <row r="155" spans="3:4">
      <c r="C155"/>
      <c r="D155"/>
    </row>
    <row r="156" spans="3:4">
      <c r="C156"/>
      <c r="D156"/>
    </row>
  </sheetData>
  <autoFilter ref="B3:T123" xr:uid="{07EE1198-E18C-984E-9CCF-7461ADDF4C63}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936F96-8B1F-3441-9270-A4415784F936}">
  <sheetPr>
    <tabColor rgb="FF92D050"/>
  </sheetPr>
  <dimension ref="A1:P78"/>
  <sheetViews>
    <sheetView workbookViewId="0">
      <selection activeCell="D38" sqref="D38"/>
    </sheetView>
  </sheetViews>
  <sheetFormatPr defaultColWidth="9.125" defaultRowHeight="12.75"/>
  <cols>
    <col min="1" max="1" width="4.875" style="1" customWidth="1"/>
    <col min="2" max="2" width="45.125" style="1" bestFit="1" customWidth="1"/>
    <col min="3" max="3" width="10.375" style="1" bestFit="1" customWidth="1"/>
    <col min="4" max="4" width="16.375" style="1" bestFit="1" customWidth="1"/>
    <col min="5" max="5" width="11.5" style="2" hidden="1" customWidth="1"/>
    <col min="6" max="9" width="15.125" style="2" hidden="1" customWidth="1"/>
    <col min="10" max="11" width="15.125" style="2" customWidth="1"/>
    <col min="12" max="12" width="11.125" style="1" customWidth="1"/>
    <col min="13" max="13" width="11.625" style="1" customWidth="1"/>
    <col min="14" max="15" width="10.875" style="1" customWidth="1"/>
    <col min="16" max="16384" width="9.125" style="1"/>
  </cols>
  <sheetData>
    <row r="1" spans="1:15" ht="13.5" thickBot="1">
      <c r="A1" s="27"/>
    </row>
    <row r="2" spans="1:15">
      <c r="B2" s="28"/>
      <c r="C2" s="29"/>
      <c r="D2" s="29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</row>
    <row r="3" spans="1:15" ht="26.25" thickBot="1">
      <c r="B3" s="31" t="s">
        <v>1</v>
      </c>
      <c r="C3" s="32" t="s">
        <v>2</v>
      </c>
      <c r="D3" s="32" t="s">
        <v>3</v>
      </c>
      <c r="E3" s="33">
        <v>2018</v>
      </c>
      <c r="F3" s="34">
        <v>2019</v>
      </c>
      <c r="G3" s="34">
        <v>2020</v>
      </c>
      <c r="H3" s="34">
        <v>2021</v>
      </c>
      <c r="I3" s="35">
        <v>2022</v>
      </c>
      <c r="J3" s="35">
        <v>2023</v>
      </c>
      <c r="K3" s="160">
        <v>2024</v>
      </c>
      <c r="L3" s="37" t="s">
        <v>5</v>
      </c>
      <c r="M3" s="36" t="s">
        <v>272</v>
      </c>
      <c r="N3" s="36" t="s">
        <v>10</v>
      </c>
      <c r="O3" s="36" t="s">
        <v>11</v>
      </c>
    </row>
    <row r="4" spans="1:15" ht="13.5" thickBot="1">
      <c r="B4" s="38" t="s">
        <v>335</v>
      </c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40"/>
    </row>
    <row r="5" spans="1:15">
      <c r="B5" s="41" t="s">
        <v>336</v>
      </c>
      <c r="C5" s="42" t="s">
        <v>73</v>
      </c>
      <c r="D5" s="42" t="s">
        <v>73</v>
      </c>
      <c r="E5" s="43">
        <v>0.9</v>
      </c>
      <c r="F5" s="43">
        <v>0.96</v>
      </c>
      <c r="G5" s="43">
        <v>0.98</v>
      </c>
      <c r="H5" s="44">
        <v>0.99</v>
      </c>
      <c r="I5" s="45">
        <v>1.01</v>
      </c>
      <c r="J5" s="45">
        <v>1.08</v>
      </c>
      <c r="K5" s="4">
        <f>J5</f>
        <v>1.08</v>
      </c>
      <c r="L5" s="46" t="s">
        <v>274</v>
      </c>
      <c r="M5" s="46" t="s">
        <v>275</v>
      </c>
      <c r="N5" s="46" t="s">
        <v>275</v>
      </c>
      <c r="O5" s="47" t="s">
        <v>275</v>
      </c>
    </row>
    <row r="6" spans="1:15">
      <c r="B6" s="48" t="s">
        <v>337</v>
      </c>
      <c r="C6" s="49" t="s">
        <v>73</v>
      </c>
      <c r="D6" s="49" t="s">
        <v>73</v>
      </c>
      <c r="E6" s="50">
        <v>0.72</v>
      </c>
      <c r="F6" s="51">
        <v>0.77</v>
      </c>
      <c r="G6" s="51">
        <v>0.78</v>
      </c>
      <c r="H6" s="50">
        <v>0.79</v>
      </c>
      <c r="I6" s="52">
        <v>0.81</v>
      </c>
      <c r="J6" s="52">
        <f>0.8*J5</f>
        <v>0.8640000000000001</v>
      </c>
      <c r="K6" s="4">
        <f t="shared" ref="K6:K9" si="0">J6</f>
        <v>0.8640000000000001</v>
      </c>
      <c r="L6" s="53" t="s">
        <v>274</v>
      </c>
      <c r="M6" s="53" t="s">
        <v>275</v>
      </c>
      <c r="N6" s="53" t="s">
        <v>275</v>
      </c>
      <c r="O6" s="54" t="s">
        <v>275</v>
      </c>
    </row>
    <row r="7" spans="1:15">
      <c r="B7" s="48" t="s">
        <v>338</v>
      </c>
      <c r="C7" s="49" t="s">
        <v>73</v>
      </c>
      <c r="D7" s="49" t="s">
        <v>73</v>
      </c>
      <c r="E7" s="50">
        <v>0.59</v>
      </c>
      <c r="F7" s="51">
        <v>0.63</v>
      </c>
      <c r="G7" s="51">
        <v>0.65</v>
      </c>
      <c r="H7" s="50">
        <v>0.65</v>
      </c>
      <c r="I7" s="52">
        <v>0.67</v>
      </c>
      <c r="J7" s="52">
        <f>0.66*J5</f>
        <v>0.7128000000000001</v>
      </c>
      <c r="K7" s="4">
        <f t="shared" si="0"/>
        <v>0.7128000000000001</v>
      </c>
      <c r="L7" s="53" t="s">
        <v>274</v>
      </c>
      <c r="M7" s="53" t="s">
        <v>275</v>
      </c>
      <c r="N7" s="53" t="s">
        <v>275</v>
      </c>
      <c r="O7" s="54" t="s">
        <v>275</v>
      </c>
    </row>
    <row r="8" spans="1:15">
      <c r="B8" s="48" t="s">
        <v>339</v>
      </c>
      <c r="C8" s="49" t="s">
        <v>73</v>
      </c>
      <c r="D8" s="49" t="s">
        <v>73</v>
      </c>
      <c r="E8" s="50">
        <v>0.54</v>
      </c>
      <c r="F8" s="51">
        <v>0.57999999999999996</v>
      </c>
      <c r="G8" s="51">
        <v>0.59</v>
      </c>
      <c r="H8" s="50">
        <v>0.59</v>
      </c>
      <c r="I8" s="52">
        <v>0.61</v>
      </c>
      <c r="J8" s="52">
        <f>0.6*J5</f>
        <v>0.64800000000000002</v>
      </c>
      <c r="K8" s="4">
        <f t="shared" si="0"/>
        <v>0.64800000000000002</v>
      </c>
      <c r="L8" s="53" t="s">
        <v>274</v>
      </c>
      <c r="M8" s="53" t="s">
        <v>275</v>
      </c>
      <c r="N8" s="53" t="s">
        <v>275</v>
      </c>
      <c r="O8" s="54" t="s">
        <v>275</v>
      </c>
    </row>
    <row r="9" spans="1:15" ht="13.5" thickBot="1">
      <c r="B9" s="55" t="s">
        <v>340</v>
      </c>
      <c r="C9" s="56" t="s">
        <v>73</v>
      </c>
      <c r="D9" s="56" t="s">
        <v>73</v>
      </c>
      <c r="E9" s="57">
        <v>0.48</v>
      </c>
      <c r="F9" s="58">
        <v>0.51</v>
      </c>
      <c r="G9" s="58">
        <v>0.52</v>
      </c>
      <c r="H9" s="57">
        <v>0.52</v>
      </c>
      <c r="I9" s="59">
        <v>0.53</v>
      </c>
      <c r="J9" s="59">
        <f>(0.66*J5)*0.8</f>
        <v>0.57024000000000008</v>
      </c>
      <c r="K9" s="4">
        <f t="shared" si="0"/>
        <v>0.57024000000000008</v>
      </c>
      <c r="L9" s="60" t="s">
        <v>274</v>
      </c>
      <c r="M9" s="60" t="s">
        <v>275</v>
      </c>
      <c r="N9" s="60" t="s">
        <v>275</v>
      </c>
      <c r="O9" s="61" t="s">
        <v>275</v>
      </c>
    </row>
    <row r="10" spans="1:15" ht="13.5" thickBot="1">
      <c r="B10" s="62"/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4"/>
    </row>
    <row r="11" spans="1:15">
      <c r="B11" s="65" t="s">
        <v>341</v>
      </c>
      <c r="C11" s="42">
        <v>4010</v>
      </c>
      <c r="D11" s="42">
        <v>4011</v>
      </c>
      <c r="E11" s="9">
        <v>17.5</v>
      </c>
      <c r="F11" s="9">
        <v>19</v>
      </c>
      <c r="G11" s="9">
        <v>19.5</v>
      </c>
      <c r="H11" s="9">
        <v>19.5</v>
      </c>
      <c r="I11" s="15">
        <v>20</v>
      </c>
      <c r="J11" s="15">
        <v>21.55</v>
      </c>
      <c r="K11" s="4">
        <f>J11</f>
        <v>21.55</v>
      </c>
      <c r="L11" s="66" t="s">
        <v>274</v>
      </c>
      <c r="M11" s="67" t="s">
        <v>274</v>
      </c>
      <c r="N11" s="66" t="s">
        <v>274</v>
      </c>
      <c r="O11" s="68" t="s">
        <v>274</v>
      </c>
    </row>
    <row r="12" spans="1:15">
      <c r="B12" s="69" t="s">
        <v>342</v>
      </c>
      <c r="C12" s="18">
        <v>4010</v>
      </c>
      <c r="D12" s="18">
        <v>4012</v>
      </c>
      <c r="E12" s="5">
        <v>17.5</v>
      </c>
      <c r="F12" s="5">
        <v>19</v>
      </c>
      <c r="G12" s="5">
        <v>19.5</v>
      </c>
      <c r="H12" s="5">
        <v>19.5</v>
      </c>
      <c r="I12" s="20">
        <v>20</v>
      </c>
      <c r="J12" s="20">
        <v>21.55</v>
      </c>
      <c r="K12" s="4">
        <f t="shared" ref="K12:K15" si="1">J12</f>
        <v>21.55</v>
      </c>
      <c r="L12" s="70" t="s">
        <v>274</v>
      </c>
      <c r="M12" s="71" t="s">
        <v>274</v>
      </c>
      <c r="N12" s="70" t="s">
        <v>274</v>
      </c>
      <c r="O12" s="72" t="s">
        <v>274</v>
      </c>
    </row>
    <row r="13" spans="1:15" ht="12.75" customHeight="1">
      <c r="B13" s="69" t="s">
        <v>343</v>
      </c>
      <c r="C13" s="18">
        <v>4010</v>
      </c>
      <c r="D13" s="18">
        <v>4013</v>
      </c>
      <c r="E13" s="5">
        <v>17.5</v>
      </c>
      <c r="F13" s="5">
        <v>19</v>
      </c>
      <c r="G13" s="5">
        <v>19.5</v>
      </c>
      <c r="H13" s="5">
        <v>19.5</v>
      </c>
      <c r="I13" s="20">
        <v>20</v>
      </c>
      <c r="J13" s="20">
        <v>21.55</v>
      </c>
      <c r="K13" s="4">
        <f t="shared" si="1"/>
        <v>21.55</v>
      </c>
      <c r="L13" s="70" t="s">
        <v>274</v>
      </c>
      <c r="M13" s="71" t="s">
        <v>274</v>
      </c>
      <c r="N13" s="70" t="s">
        <v>274</v>
      </c>
      <c r="O13" s="72" t="s">
        <v>274</v>
      </c>
    </row>
    <row r="14" spans="1:15">
      <c r="B14" s="69" t="s">
        <v>344</v>
      </c>
      <c r="C14" s="18">
        <v>4010</v>
      </c>
      <c r="D14" s="18">
        <v>4014</v>
      </c>
      <c r="E14" s="5">
        <v>17.5</v>
      </c>
      <c r="F14" s="5">
        <v>19</v>
      </c>
      <c r="G14" s="5">
        <v>19.5</v>
      </c>
      <c r="H14" s="5">
        <v>19.5</v>
      </c>
      <c r="I14" s="20">
        <v>20</v>
      </c>
      <c r="J14" s="20">
        <v>21.55</v>
      </c>
      <c r="K14" s="4">
        <f t="shared" si="1"/>
        <v>21.55</v>
      </c>
      <c r="L14" s="70" t="s">
        <v>274</v>
      </c>
      <c r="M14" s="71" t="s">
        <v>274</v>
      </c>
      <c r="N14" s="70" t="s">
        <v>274</v>
      </c>
      <c r="O14" s="72" t="s">
        <v>274</v>
      </c>
    </row>
    <row r="15" spans="1:15">
      <c r="B15" s="69" t="s">
        <v>345</v>
      </c>
      <c r="C15" s="18">
        <v>4000</v>
      </c>
      <c r="D15" s="18">
        <v>4001</v>
      </c>
      <c r="E15" s="5">
        <v>175</v>
      </c>
      <c r="F15" s="5">
        <v>190</v>
      </c>
      <c r="G15" s="5">
        <v>195</v>
      </c>
      <c r="H15" s="5">
        <v>195</v>
      </c>
      <c r="I15" s="17">
        <f>I14*10</f>
        <v>200</v>
      </c>
      <c r="J15" s="17">
        <v>215.5</v>
      </c>
      <c r="K15" s="4">
        <f t="shared" si="1"/>
        <v>215.5</v>
      </c>
      <c r="L15" s="70" t="s">
        <v>274</v>
      </c>
      <c r="M15" s="71" t="s">
        <v>274</v>
      </c>
      <c r="N15" s="70" t="s">
        <v>274</v>
      </c>
      <c r="O15" s="72" t="s">
        <v>274</v>
      </c>
    </row>
    <row r="16" spans="1:15">
      <c r="B16" s="69" t="s">
        <v>346</v>
      </c>
      <c r="C16" s="18">
        <v>4000</v>
      </c>
      <c r="D16" s="18">
        <v>4002</v>
      </c>
      <c r="E16" s="5">
        <v>175</v>
      </c>
      <c r="F16" s="5">
        <v>190</v>
      </c>
      <c r="G16" s="5">
        <v>195</v>
      </c>
      <c r="H16" s="5">
        <v>195</v>
      </c>
      <c r="I16" s="17">
        <v>200</v>
      </c>
      <c r="J16" s="17">
        <v>215.5</v>
      </c>
      <c r="K16" s="4"/>
      <c r="L16" s="70" t="s">
        <v>274</v>
      </c>
      <c r="M16" s="71" t="s">
        <v>274</v>
      </c>
      <c r="N16" s="70" t="s">
        <v>274</v>
      </c>
      <c r="O16" s="72" t="s">
        <v>274</v>
      </c>
    </row>
    <row r="17" spans="2:16">
      <c r="B17" s="69" t="s">
        <v>347</v>
      </c>
      <c r="C17" s="18">
        <v>4000</v>
      </c>
      <c r="D17" s="18">
        <v>4003</v>
      </c>
      <c r="E17" s="5">
        <v>175</v>
      </c>
      <c r="F17" s="5">
        <v>190</v>
      </c>
      <c r="G17" s="5">
        <v>195</v>
      </c>
      <c r="H17" s="5">
        <v>195</v>
      </c>
      <c r="I17" s="17">
        <v>200</v>
      </c>
      <c r="J17" s="17">
        <v>215.5</v>
      </c>
      <c r="K17" s="4"/>
      <c r="L17" s="70" t="s">
        <v>274</v>
      </c>
      <c r="M17" s="71" t="s">
        <v>274</v>
      </c>
      <c r="N17" s="70" t="s">
        <v>274</v>
      </c>
      <c r="O17" s="72" t="s">
        <v>274</v>
      </c>
    </row>
    <row r="18" spans="2:16" ht="13.5" thickBot="1">
      <c r="B18" s="73" t="s">
        <v>348</v>
      </c>
      <c r="C18" s="19">
        <v>4000</v>
      </c>
      <c r="D18" s="19">
        <v>4004</v>
      </c>
      <c r="E18" s="13">
        <v>175</v>
      </c>
      <c r="F18" s="13">
        <v>190</v>
      </c>
      <c r="G18" s="13">
        <v>195</v>
      </c>
      <c r="H18" s="13">
        <v>195</v>
      </c>
      <c r="I18" s="8">
        <v>200</v>
      </c>
      <c r="J18" s="8">
        <v>215.5</v>
      </c>
      <c r="K18" s="4"/>
      <c r="L18" s="74" t="s">
        <v>274</v>
      </c>
      <c r="M18" s="75" t="s">
        <v>274</v>
      </c>
      <c r="N18" s="74" t="s">
        <v>274</v>
      </c>
      <c r="O18" s="76" t="s">
        <v>274</v>
      </c>
    </row>
    <row r="19" spans="2:16" ht="13.5" thickBot="1">
      <c r="B19" s="62"/>
      <c r="C19" s="63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4"/>
    </row>
    <row r="20" spans="2:16">
      <c r="B20" s="77" t="s">
        <v>349</v>
      </c>
      <c r="C20" s="78">
        <v>600</v>
      </c>
      <c r="D20" s="78">
        <v>600</v>
      </c>
      <c r="E20" s="79">
        <v>666</v>
      </c>
      <c r="F20" s="79">
        <v>704.4</v>
      </c>
      <c r="G20" s="79">
        <v>720</v>
      </c>
      <c r="H20" s="6">
        <v>726.6</v>
      </c>
      <c r="I20" s="80">
        <v>742.2</v>
      </c>
      <c r="J20" s="80">
        <v>796</v>
      </c>
      <c r="K20" s="4">
        <f>J20</f>
        <v>796</v>
      </c>
      <c r="L20" s="82" t="s">
        <v>275</v>
      </c>
      <c r="M20" s="82" t="s">
        <v>275</v>
      </c>
      <c r="N20" s="81" t="s">
        <v>275</v>
      </c>
      <c r="O20" s="83" t="s">
        <v>275</v>
      </c>
    </row>
    <row r="21" spans="2:16">
      <c r="B21" s="48" t="s">
        <v>350</v>
      </c>
      <c r="C21" s="49">
        <v>7</v>
      </c>
      <c r="D21" s="49">
        <v>7</v>
      </c>
      <c r="E21" s="84">
        <v>400.8</v>
      </c>
      <c r="F21" s="84">
        <v>423.6</v>
      </c>
      <c r="G21" s="84">
        <v>433.2</v>
      </c>
      <c r="H21" s="16">
        <v>436.8</v>
      </c>
      <c r="I21" s="17">
        <v>446.40000000000003</v>
      </c>
      <c r="J21" s="17" t="s">
        <v>280</v>
      </c>
      <c r="K21" s="4" t="str">
        <f t="shared" ref="K21:K24" si="2">J21</f>
        <v>-</v>
      </c>
      <c r="L21" s="85" t="s">
        <v>274</v>
      </c>
      <c r="M21" s="86" t="s">
        <v>275</v>
      </c>
      <c r="N21" s="85" t="s">
        <v>275</v>
      </c>
      <c r="O21" s="87" t="s">
        <v>275</v>
      </c>
    </row>
    <row r="22" spans="2:16">
      <c r="B22" s="88" t="s">
        <v>351</v>
      </c>
      <c r="C22" s="18">
        <v>453</v>
      </c>
      <c r="D22" s="18">
        <v>453</v>
      </c>
      <c r="E22" s="84">
        <v>9.5</v>
      </c>
      <c r="F22" s="84">
        <v>9.5</v>
      </c>
      <c r="G22" s="84">
        <v>10</v>
      </c>
      <c r="H22" s="16">
        <v>10</v>
      </c>
      <c r="I22" s="17">
        <v>10</v>
      </c>
      <c r="J22" s="17">
        <v>10</v>
      </c>
      <c r="K22" s="4">
        <f t="shared" si="2"/>
        <v>10</v>
      </c>
      <c r="L22" s="85" t="s">
        <v>274</v>
      </c>
      <c r="M22" s="86" t="s">
        <v>275</v>
      </c>
      <c r="N22" s="85" t="s">
        <v>275</v>
      </c>
      <c r="O22" s="87" t="s">
        <v>275</v>
      </c>
    </row>
    <row r="23" spans="2:16">
      <c r="B23" s="88" t="s">
        <v>352</v>
      </c>
      <c r="C23" s="18">
        <v>440</v>
      </c>
      <c r="D23" s="18">
        <v>440</v>
      </c>
      <c r="E23" s="84">
        <v>7.5</v>
      </c>
      <c r="F23" s="84">
        <v>8</v>
      </c>
      <c r="G23" s="84">
        <v>8.1999999999999993</v>
      </c>
      <c r="H23" s="16">
        <v>8.4499999999999993</v>
      </c>
      <c r="I23" s="17">
        <v>8.6300000000000008</v>
      </c>
      <c r="J23" s="17">
        <v>9.25</v>
      </c>
      <c r="K23" s="4">
        <f t="shared" si="2"/>
        <v>9.25</v>
      </c>
      <c r="L23" s="85" t="s">
        <v>274</v>
      </c>
      <c r="M23" s="86" t="s">
        <v>275</v>
      </c>
      <c r="N23" s="85" t="s">
        <v>275</v>
      </c>
      <c r="O23" s="87" t="s">
        <v>275</v>
      </c>
    </row>
    <row r="24" spans="2:16">
      <c r="B24" s="88" t="s">
        <v>353</v>
      </c>
      <c r="C24" s="18">
        <v>443</v>
      </c>
      <c r="D24" s="18">
        <v>443</v>
      </c>
      <c r="E24" s="84">
        <v>7.5</v>
      </c>
      <c r="F24" s="84">
        <v>8</v>
      </c>
      <c r="G24" s="84">
        <v>8.1999999999999993</v>
      </c>
      <c r="H24" s="16">
        <v>8.4499999999999993</v>
      </c>
      <c r="I24" s="17">
        <v>8.6300000000000008</v>
      </c>
      <c r="J24" s="17">
        <v>9.25</v>
      </c>
      <c r="K24" s="4">
        <f t="shared" si="2"/>
        <v>9.25</v>
      </c>
      <c r="L24" s="85" t="s">
        <v>274</v>
      </c>
      <c r="M24" s="86" t="s">
        <v>275</v>
      </c>
      <c r="N24" s="85" t="s">
        <v>275</v>
      </c>
      <c r="O24" s="87" t="s">
        <v>275</v>
      </c>
    </row>
    <row r="25" spans="2:16">
      <c r="B25" s="88" t="s">
        <v>354</v>
      </c>
      <c r="C25" s="18">
        <v>440</v>
      </c>
      <c r="D25" s="18">
        <v>440</v>
      </c>
      <c r="E25" s="84"/>
      <c r="F25" s="84"/>
      <c r="G25" s="84">
        <v>62</v>
      </c>
      <c r="H25" s="16">
        <v>63</v>
      </c>
      <c r="I25" s="17"/>
      <c r="J25" s="17"/>
      <c r="K25" s="4"/>
      <c r="L25" s="85" t="s">
        <v>274</v>
      </c>
      <c r="M25" s="86" t="s">
        <v>275</v>
      </c>
      <c r="N25" s="85" t="s">
        <v>275</v>
      </c>
      <c r="O25" s="87" t="s">
        <v>275</v>
      </c>
    </row>
    <row r="26" spans="2:16" ht="13.5" thickBot="1">
      <c r="B26" s="88" t="s">
        <v>355</v>
      </c>
      <c r="C26" s="18">
        <v>443</v>
      </c>
      <c r="D26" s="18">
        <v>443</v>
      </c>
      <c r="E26" s="84"/>
      <c r="F26" s="84"/>
      <c r="G26" s="84">
        <v>42</v>
      </c>
      <c r="H26" s="16">
        <v>43</v>
      </c>
      <c r="I26" s="17"/>
      <c r="J26" s="17"/>
      <c r="K26" s="4"/>
      <c r="L26" s="85" t="s">
        <v>274</v>
      </c>
      <c r="M26" s="86" t="s">
        <v>275</v>
      </c>
      <c r="N26" s="85" t="s">
        <v>275</v>
      </c>
      <c r="O26" s="87" t="s">
        <v>275</v>
      </c>
    </row>
    <row r="27" spans="2:16" ht="13.5" thickBot="1">
      <c r="B27" s="88" t="s">
        <v>356</v>
      </c>
      <c r="C27" s="18">
        <v>610</v>
      </c>
      <c r="D27" s="18">
        <v>610</v>
      </c>
      <c r="E27" s="84">
        <v>11</v>
      </c>
      <c r="F27" s="84">
        <v>11.5</v>
      </c>
      <c r="G27" s="84">
        <v>12</v>
      </c>
      <c r="H27" s="16">
        <v>12</v>
      </c>
      <c r="I27" s="17">
        <v>12</v>
      </c>
      <c r="J27" s="17" t="s">
        <v>280</v>
      </c>
      <c r="K27" s="4"/>
      <c r="L27" s="82" t="s">
        <v>275</v>
      </c>
      <c r="M27" s="86" t="s">
        <v>275</v>
      </c>
      <c r="N27" s="85" t="s">
        <v>275</v>
      </c>
      <c r="O27" s="87" t="s">
        <v>275</v>
      </c>
    </row>
    <row r="28" spans="2:16" ht="13.5" thickBot="1">
      <c r="B28" s="89" t="s">
        <v>357</v>
      </c>
      <c r="C28" s="19">
        <v>601</v>
      </c>
      <c r="D28" s="19">
        <v>601</v>
      </c>
      <c r="E28" s="90">
        <v>132</v>
      </c>
      <c r="F28" s="90">
        <v>138</v>
      </c>
      <c r="G28" s="90">
        <v>144</v>
      </c>
      <c r="H28" s="7">
        <v>144</v>
      </c>
      <c r="I28" s="8">
        <f>I27*12</f>
        <v>144</v>
      </c>
      <c r="J28" s="8" t="s">
        <v>280</v>
      </c>
      <c r="K28" s="4"/>
      <c r="L28" s="82" t="s">
        <v>275</v>
      </c>
      <c r="M28" s="92" t="s">
        <v>275</v>
      </c>
      <c r="N28" s="91" t="s">
        <v>275</v>
      </c>
      <c r="O28" s="93" t="s">
        <v>275</v>
      </c>
      <c r="P28" s="94"/>
    </row>
    <row r="29" spans="2:16" ht="13.5" thickBot="1">
      <c r="B29" s="95"/>
      <c r="C29" s="96"/>
      <c r="D29" s="96"/>
      <c r="E29" s="96"/>
      <c r="F29" s="96"/>
      <c r="G29" s="96"/>
      <c r="H29" s="96"/>
      <c r="I29" s="96"/>
      <c r="J29" s="96"/>
      <c r="K29" s="96"/>
      <c r="L29" s="96"/>
      <c r="M29" s="96"/>
      <c r="N29" s="96"/>
      <c r="O29" s="97"/>
    </row>
    <row r="30" spans="2:16">
      <c r="B30" s="98" t="s">
        <v>358</v>
      </c>
      <c r="C30" s="99">
        <v>611</v>
      </c>
      <c r="D30" s="99">
        <v>611</v>
      </c>
      <c r="E30" s="100">
        <v>509</v>
      </c>
      <c r="F30" s="100">
        <v>538</v>
      </c>
      <c r="G30" s="100">
        <v>550</v>
      </c>
      <c r="H30" s="101">
        <v>555</v>
      </c>
      <c r="I30" s="102">
        <v>567</v>
      </c>
      <c r="J30" s="102">
        <v>607.5</v>
      </c>
      <c r="K30" s="4">
        <f t="shared" ref="K30:K32" si="3">J30</f>
        <v>607.5</v>
      </c>
      <c r="L30" s="103" t="s">
        <v>274</v>
      </c>
      <c r="M30" s="82" t="s">
        <v>275</v>
      </c>
      <c r="N30" s="103" t="s">
        <v>275</v>
      </c>
      <c r="O30" s="104" t="s">
        <v>275</v>
      </c>
    </row>
    <row r="31" spans="2:16">
      <c r="B31" s="105" t="s">
        <v>359</v>
      </c>
      <c r="C31" s="106">
        <v>611</v>
      </c>
      <c r="D31" s="106">
        <v>611</v>
      </c>
      <c r="E31" s="107">
        <v>796</v>
      </c>
      <c r="F31" s="107">
        <v>842</v>
      </c>
      <c r="G31" s="107">
        <v>860</v>
      </c>
      <c r="H31" s="108">
        <v>868</v>
      </c>
      <c r="I31" s="109">
        <v>887</v>
      </c>
      <c r="J31" s="109">
        <v>951</v>
      </c>
      <c r="K31" s="4">
        <f t="shared" si="3"/>
        <v>951</v>
      </c>
      <c r="L31" s="110" t="s">
        <v>274</v>
      </c>
      <c r="M31" s="86" t="s">
        <v>275</v>
      </c>
      <c r="N31" s="110" t="s">
        <v>275</v>
      </c>
      <c r="O31" s="111" t="s">
        <v>275</v>
      </c>
    </row>
    <row r="32" spans="2:16" ht="13.5" thickBot="1">
      <c r="B32" s="112" t="s">
        <v>360</v>
      </c>
      <c r="C32" s="113">
        <v>611</v>
      </c>
      <c r="D32" s="113">
        <v>611</v>
      </c>
      <c r="E32" s="114">
        <v>1207</v>
      </c>
      <c r="F32" s="114">
        <v>1276</v>
      </c>
      <c r="G32" s="114">
        <v>1305</v>
      </c>
      <c r="H32" s="115">
        <v>1317</v>
      </c>
      <c r="I32" s="116">
        <v>1345</v>
      </c>
      <c r="J32" s="116">
        <v>1442</v>
      </c>
      <c r="K32" s="4">
        <f t="shared" si="3"/>
        <v>1442</v>
      </c>
      <c r="L32" s="117" t="s">
        <v>274</v>
      </c>
      <c r="M32" s="92" t="s">
        <v>275</v>
      </c>
      <c r="N32" s="117" t="s">
        <v>275</v>
      </c>
      <c r="O32" s="118" t="s">
        <v>275</v>
      </c>
      <c r="P32" s="119"/>
    </row>
    <row r="33" spans="2:16" ht="13.5" thickBot="1">
      <c r="B33" s="120"/>
      <c r="C33" s="121"/>
      <c r="D33" s="121"/>
      <c r="E33" s="121"/>
      <c r="F33" s="121"/>
      <c r="G33" s="121"/>
      <c r="H33" s="121"/>
      <c r="I33" s="121"/>
      <c r="J33" s="121"/>
      <c r="K33" s="121"/>
      <c r="L33" s="121"/>
      <c r="M33" s="121"/>
      <c r="N33" s="121"/>
      <c r="O33" s="122"/>
    </row>
    <row r="34" spans="2:16">
      <c r="B34" s="123" t="s">
        <v>361</v>
      </c>
      <c r="C34" s="225">
        <v>8285</v>
      </c>
      <c r="D34" s="226">
        <v>8288</v>
      </c>
      <c r="E34" s="124">
        <v>280.8</v>
      </c>
      <c r="F34" s="124">
        <v>296.95</v>
      </c>
      <c r="G34" s="124">
        <v>303.55</v>
      </c>
      <c r="H34" s="9">
        <v>306.35000000000002</v>
      </c>
      <c r="I34" s="15">
        <v>312.8</v>
      </c>
      <c r="J34" s="15">
        <v>335.45</v>
      </c>
      <c r="K34" s="4">
        <f t="shared" ref="K34:K46" si="4">J34</f>
        <v>335.45</v>
      </c>
      <c r="L34" s="81" t="s">
        <v>274</v>
      </c>
      <c r="M34" s="81" t="s">
        <v>274</v>
      </c>
      <c r="N34" s="81" t="s">
        <v>274</v>
      </c>
      <c r="O34" s="83" t="s">
        <v>274</v>
      </c>
    </row>
    <row r="35" spans="2:16">
      <c r="B35" s="10" t="s">
        <v>362</v>
      </c>
      <c r="C35" s="225">
        <v>8285</v>
      </c>
      <c r="D35" s="226">
        <v>8286</v>
      </c>
      <c r="E35" s="125">
        <v>185.35</v>
      </c>
      <c r="F35" s="125">
        <v>196</v>
      </c>
      <c r="G35" s="125">
        <v>200.35</v>
      </c>
      <c r="H35" s="5">
        <v>202.2</v>
      </c>
      <c r="I35" s="20">
        <v>206.45000000000002</v>
      </c>
      <c r="J35" s="20">
        <v>221.4</v>
      </c>
      <c r="K35" s="4">
        <f t="shared" si="4"/>
        <v>221.4</v>
      </c>
      <c r="L35" s="85" t="s">
        <v>274</v>
      </c>
      <c r="M35" s="85" t="s">
        <v>274</v>
      </c>
      <c r="N35" s="85" t="s">
        <v>274</v>
      </c>
      <c r="O35" s="87" t="s">
        <v>274</v>
      </c>
    </row>
    <row r="36" spans="2:16">
      <c r="B36" s="10" t="s">
        <v>363</v>
      </c>
      <c r="C36" s="225">
        <v>8285</v>
      </c>
      <c r="D36" s="226">
        <v>8287</v>
      </c>
      <c r="E36" s="125">
        <v>185.35</v>
      </c>
      <c r="F36" s="125">
        <v>196</v>
      </c>
      <c r="G36" s="125">
        <v>200.35</v>
      </c>
      <c r="H36" s="5">
        <v>202.2</v>
      </c>
      <c r="I36" s="20">
        <v>206.45000000000002</v>
      </c>
      <c r="J36" s="20">
        <v>221.4</v>
      </c>
      <c r="K36" s="4">
        <f t="shared" si="4"/>
        <v>221.4</v>
      </c>
      <c r="L36" s="85" t="s">
        <v>274</v>
      </c>
      <c r="M36" s="85" t="s">
        <v>274</v>
      </c>
      <c r="N36" s="85" t="s">
        <v>274</v>
      </c>
      <c r="O36" s="87" t="s">
        <v>274</v>
      </c>
      <c r="P36" s="119"/>
    </row>
    <row r="37" spans="2:16">
      <c r="B37" s="10" t="s">
        <v>364</v>
      </c>
      <c r="C37" s="225">
        <v>8285</v>
      </c>
      <c r="D37" s="226">
        <v>8289</v>
      </c>
      <c r="E37" s="125">
        <v>185.35</v>
      </c>
      <c r="F37" s="125">
        <v>196</v>
      </c>
      <c r="G37" s="125">
        <v>200.35</v>
      </c>
      <c r="H37" s="5">
        <v>202.2</v>
      </c>
      <c r="I37" s="20">
        <v>206.45000000000002</v>
      </c>
      <c r="J37" s="20">
        <v>221.4</v>
      </c>
      <c r="K37" s="4">
        <f t="shared" si="4"/>
        <v>221.4</v>
      </c>
      <c r="L37" s="85" t="s">
        <v>274</v>
      </c>
      <c r="M37" s="85" t="s">
        <v>274</v>
      </c>
      <c r="N37" s="85" t="s">
        <v>274</v>
      </c>
      <c r="O37" s="87" t="s">
        <v>274</v>
      </c>
    </row>
    <row r="38" spans="2:16">
      <c r="B38" s="10" t="s">
        <v>365</v>
      </c>
      <c r="C38" s="225">
        <v>8275</v>
      </c>
      <c r="D38" s="226">
        <v>8278</v>
      </c>
      <c r="E38" s="125">
        <v>2808</v>
      </c>
      <c r="F38" s="125">
        <v>2969.5</v>
      </c>
      <c r="G38" s="125">
        <v>3035.5</v>
      </c>
      <c r="H38" s="5">
        <v>3063.5</v>
      </c>
      <c r="I38" s="20">
        <v>3128</v>
      </c>
      <c r="J38" s="20">
        <v>3354.5</v>
      </c>
      <c r="K38" s="4">
        <f t="shared" si="4"/>
        <v>3354.5</v>
      </c>
      <c r="L38" s="85" t="s">
        <v>274</v>
      </c>
      <c r="M38" s="85" t="s">
        <v>274</v>
      </c>
      <c r="N38" s="85" t="s">
        <v>274</v>
      </c>
      <c r="O38" s="87" t="s">
        <v>274</v>
      </c>
    </row>
    <row r="39" spans="2:16">
      <c r="B39" s="10" t="s">
        <v>366</v>
      </c>
      <c r="C39" s="225">
        <v>8275</v>
      </c>
      <c r="D39" s="226">
        <v>8276</v>
      </c>
      <c r="E39" s="125">
        <v>1853.5</v>
      </c>
      <c r="F39" s="125">
        <v>1960</v>
      </c>
      <c r="G39" s="125">
        <v>2003.5</v>
      </c>
      <c r="H39" s="5">
        <v>2022</v>
      </c>
      <c r="I39" s="20">
        <v>2064.5</v>
      </c>
      <c r="J39" s="20">
        <v>2214</v>
      </c>
      <c r="K39" s="4">
        <f t="shared" si="4"/>
        <v>2214</v>
      </c>
      <c r="L39" s="85" t="s">
        <v>274</v>
      </c>
      <c r="M39" s="85" t="s">
        <v>274</v>
      </c>
      <c r="N39" s="85" t="s">
        <v>274</v>
      </c>
      <c r="O39" s="87" t="s">
        <v>274</v>
      </c>
    </row>
    <row r="40" spans="2:16">
      <c r="B40" s="10" t="s">
        <v>367</v>
      </c>
      <c r="C40" s="225">
        <v>8275</v>
      </c>
      <c r="D40" s="226">
        <v>8277</v>
      </c>
      <c r="E40" s="125">
        <v>1853.5</v>
      </c>
      <c r="F40" s="125">
        <v>1960</v>
      </c>
      <c r="G40" s="125">
        <v>2003.5</v>
      </c>
      <c r="H40" s="5">
        <v>2022</v>
      </c>
      <c r="I40" s="20">
        <v>2064.5</v>
      </c>
      <c r="J40" s="20">
        <v>2214</v>
      </c>
      <c r="K40" s="4">
        <f t="shared" si="4"/>
        <v>2214</v>
      </c>
      <c r="L40" s="85" t="s">
        <v>274</v>
      </c>
      <c r="M40" s="85" t="s">
        <v>274</v>
      </c>
      <c r="N40" s="85" t="s">
        <v>274</v>
      </c>
      <c r="O40" s="87" t="s">
        <v>274</v>
      </c>
    </row>
    <row r="41" spans="2:16" ht="13.5" thickBot="1">
      <c r="B41" s="10" t="s">
        <v>368</v>
      </c>
      <c r="C41" s="225">
        <v>8275</v>
      </c>
      <c r="D41" s="226">
        <v>8279</v>
      </c>
      <c r="E41" s="125">
        <v>1853.5</v>
      </c>
      <c r="F41" s="125">
        <v>1960</v>
      </c>
      <c r="G41" s="125">
        <v>2003.5</v>
      </c>
      <c r="H41" s="5">
        <v>2022</v>
      </c>
      <c r="I41" s="20">
        <v>2064.5</v>
      </c>
      <c r="J41" s="20">
        <v>2214</v>
      </c>
      <c r="K41" s="4">
        <f t="shared" si="4"/>
        <v>2214</v>
      </c>
      <c r="L41" s="85" t="s">
        <v>274</v>
      </c>
      <c r="M41" s="85" t="s">
        <v>274</v>
      </c>
      <c r="N41" s="85" t="s">
        <v>274</v>
      </c>
      <c r="O41" s="87" t="s">
        <v>274</v>
      </c>
    </row>
    <row r="42" spans="2:16" ht="13.5" thickBot="1">
      <c r="B42" s="10" t="s">
        <v>369</v>
      </c>
      <c r="C42" s="227">
        <v>8290</v>
      </c>
      <c r="D42" s="226">
        <v>8293</v>
      </c>
      <c r="E42" s="125">
        <v>1367.8</v>
      </c>
      <c r="F42" s="125">
        <v>2969.5</v>
      </c>
      <c r="G42" s="125">
        <v>3035.5</v>
      </c>
      <c r="H42" s="5">
        <f>H38</f>
        <v>3063.5</v>
      </c>
      <c r="I42" s="20">
        <v>3128</v>
      </c>
      <c r="J42" s="20">
        <f>J38</f>
        <v>3354.5</v>
      </c>
      <c r="K42" s="4">
        <f t="shared" si="4"/>
        <v>3354.5</v>
      </c>
      <c r="L42" s="85" t="s">
        <v>274</v>
      </c>
      <c r="M42" s="85" t="s">
        <v>275</v>
      </c>
      <c r="N42" s="85" t="s">
        <v>275</v>
      </c>
      <c r="O42" s="87" t="s">
        <v>275</v>
      </c>
    </row>
    <row r="43" spans="2:16" ht="13.5" thickBot="1">
      <c r="B43" s="10" t="s">
        <v>370</v>
      </c>
      <c r="C43" s="227">
        <v>8290</v>
      </c>
      <c r="D43" s="226">
        <v>8291</v>
      </c>
      <c r="E43" s="125">
        <v>1367.8</v>
      </c>
      <c r="F43" s="125">
        <v>1960</v>
      </c>
      <c r="G43" s="125">
        <v>2003.5</v>
      </c>
      <c r="H43" s="5">
        <f>H41</f>
        <v>2022</v>
      </c>
      <c r="I43" s="20">
        <v>2064.5</v>
      </c>
      <c r="J43" s="20">
        <v>2214</v>
      </c>
      <c r="K43" s="4">
        <f t="shared" si="4"/>
        <v>2214</v>
      </c>
      <c r="L43" s="85" t="s">
        <v>274</v>
      </c>
      <c r="M43" s="85" t="s">
        <v>275</v>
      </c>
      <c r="N43" s="85" t="s">
        <v>275</v>
      </c>
      <c r="O43" s="87" t="s">
        <v>275</v>
      </c>
    </row>
    <row r="44" spans="2:16" ht="13.5" thickBot="1">
      <c r="B44" s="10" t="s">
        <v>371</v>
      </c>
      <c r="C44" s="227">
        <v>8290</v>
      </c>
      <c r="D44" s="226">
        <v>8292</v>
      </c>
      <c r="E44" s="125">
        <v>1367.8</v>
      </c>
      <c r="F44" s="125">
        <v>1960</v>
      </c>
      <c r="G44" s="125">
        <v>2003.5</v>
      </c>
      <c r="H44" s="5">
        <v>2022</v>
      </c>
      <c r="I44" s="20">
        <v>2064.5</v>
      </c>
      <c r="J44" s="20">
        <v>2214</v>
      </c>
      <c r="K44" s="4">
        <f t="shared" si="4"/>
        <v>2214</v>
      </c>
      <c r="L44" s="85" t="s">
        <v>274</v>
      </c>
      <c r="M44" s="85" t="s">
        <v>275</v>
      </c>
      <c r="N44" s="85" t="s">
        <v>275</v>
      </c>
      <c r="O44" s="87" t="s">
        <v>275</v>
      </c>
      <c r="P44" s="119"/>
    </row>
    <row r="45" spans="2:16" ht="13.5" thickBot="1">
      <c r="B45" s="10" t="s">
        <v>372</v>
      </c>
      <c r="C45" s="227">
        <v>8290</v>
      </c>
      <c r="D45" s="226">
        <v>8294</v>
      </c>
      <c r="E45" s="125">
        <v>1367.8</v>
      </c>
      <c r="F45" s="125">
        <v>1960</v>
      </c>
      <c r="G45" s="125">
        <v>2003.5</v>
      </c>
      <c r="H45" s="5">
        <f t="shared" ref="H45" si="5">H43</f>
        <v>2022</v>
      </c>
      <c r="I45" s="20">
        <v>2064.5</v>
      </c>
      <c r="J45" s="20">
        <v>2214</v>
      </c>
      <c r="K45" s="4">
        <f t="shared" si="4"/>
        <v>2214</v>
      </c>
      <c r="L45" s="85" t="s">
        <v>274</v>
      </c>
      <c r="M45" s="85" t="s">
        <v>275</v>
      </c>
      <c r="N45" s="85" t="s">
        <v>275</v>
      </c>
      <c r="O45" s="87" t="s">
        <v>275</v>
      </c>
      <c r="P45" s="119"/>
    </row>
    <row r="46" spans="2:16" ht="13.5" thickBot="1">
      <c r="B46" s="12" t="s">
        <v>373</v>
      </c>
      <c r="C46" s="225">
        <v>8280</v>
      </c>
      <c r="D46" s="225">
        <v>8280</v>
      </c>
      <c r="E46" s="126">
        <v>1367.8</v>
      </c>
      <c r="F46" s="126">
        <v>1446.5</v>
      </c>
      <c r="G46" s="126">
        <v>1478.7</v>
      </c>
      <c r="H46" s="13">
        <v>1492.2</v>
      </c>
      <c r="I46" s="14">
        <v>1523.8000000000002</v>
      </c>
      <c r="J46" s="14">
        <v>1634</v>
      </c>
      <c r="K46" s="4">
        <f t="shared" si="4"/>
        <v>1634</v>
      </c>
      <c r="L46" s="91" t="s">
        <v>274</v>
      </c>
      <c r="M46" s="91" t="s">
        <v>275</v>
      </c>
      <c r="N46" s="91" t="s">
        <v>274</v>
      </c>
      <c r="O46" s="93" t="s">
        <v>275</v>
      </c>
    </row>
    <row r="47" spans="2:16" ht="13.5" thickBot="1">
      <c r="B47" s="95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6"/>
      <c r="N47" s="96"/>
      <c r="O47" s="97"/>
    </row>
    <row r="48" spans="2:16">
      <c r="B48" s="123" t="s">
        <v>374</v>
      </c>
      <c r="C48" s="42">
        <v>2010</v>
      </c>
      <c r="D48" s="42">
        <v>2011</v>
      </c>
      <c r="E48" s="9">
        <v>0</v>
      </c>
      <c r="F48" s="9">
        <v>0</v>
      </c>
      <c r="G48" s="9">
        <v>0</v>
      </c>
      <c r="H48" s="9">
        <v>0</v>
      </c>
      <c r="I48" s="15">
        <v>0</v>
      </c>
      <c r="J48" s="15"/>
      <c r="K48" s="4"/>
      <c r="L48" s="81" t="s">
        <v>274</v>
      </c>
      <c r="M48" s="127" t="s">
        <v>274</v>
      </c>
      <c r="N48" s="81" t="s">
        <v>275</v>
      </c>
      <c r="O48" s="83" t="s">
        <v>275</v>
      </c>
    </row>
    <row r="49" spans="2:15">
      <c r="B49" s="10" t="s">
        <v>375</v>
      </c>
      <c r="C49" s="18">
        <v>2010</v>
      </c>
      <c r="D49" s="18">
        <v>2012</v>
      </c>
      <c r="E49" s="5">
        <v>0</v>
      </c>
      <c r="F49" s="5">
        <v>0</v>
      </c>
      <c r="G49" s="5">
        <v>0</v>
      </c>
      <c r="H49" s="5">
        <v>0</v>
      </c>
      <c r="I49" s="20">
        <v>0</v>
      </c>
      <c r="J49" s="20"/>
      <c r="K49" s="4"/>
      <c r="L49" s="85" t="s">
        <v>274</v>
      </c>
      <c r="M49" s="128" t="s">
        <v>274</v>
      </c>
      <c r="N49" s="85" t="s">
        <v>275</v>
      </c>
      <c r="O49" s="87" t="s">
        <v>275</v>
      </c>
    </row>
    <row r="50" spans="2:15">
      <c r="B50" s="10" t="s">
        <v>376</v>
      </c>
      <c r="C50" s="18">
        <v>2010</v>
      </c>
      <c r="D50" s="18">
        <v>2013</v>
      </c>
      <c r="E50" s="5">
        <v>0</v>
      </c>
      <c r="F50" s="5">
        <v>0</v>
      </c>
      <c r="G50" s="5">
        <v>0</v>
      </c>
      <c r="H50" s="5">
        <v>0</v>
      </c>
      <c r="I50" s="20">
        <v>0</v>
      </c>
      <c r="J50" s="20"/>
      <c r="K50" s="4"/>
      <c r="L50" s="85" t="s">
        <v>274</v>
      </c>
      <c r="M50" s="128" t="s">
        <v>274</v>
      </c>
      <c r="N50" s="85" t="s">
        <v>275</v>
      </c>
      <c r="O50" s="87" t="s">
        <v>275</v>
      </c>
    </row>
    <row r="51" spans="2:15" ht="13.5" thickBot="1">
      <c r="B51" s="12" t="s">
        <v>377</v>
      </c>
      <c r="C51" s="19">
        <v>2010</v>
      </c>
      <c r="D51" s="19">
        <v>2014</v>
      </c>
      <c r="E51" s="13">
        <v>0</v>
      </c>
      <c r="F51" s="13">
        <v>0</v>
      </c>
      <c r="G51" s="13">
        <v>0</v>
      </c>
      <c r="H51" s="13">
        <v>0</v>
      </c>
      <c r="I51" s="14">
        <v>0</v>
      </c>
      <c r="J51" s="14"/>
      <c r="K51" s="4"/>
      <c r="L51" s="91" t="s">
        <v>274</v>
      </c>
      <c r="M51" s="129" t="s">
        <v>274</v>
      </c>
      <c r="N51" s="91" t="s">
        <v>275</v>
      </c>
      <c r="O51" s="93" t="s">
        <v>275</v>
      </c>
    </row>
    <row r="52" spans="2:15">
      <c r="M52" s="130"/>
    </row>
    <row r="53" spans="2:15">
      <c r="M53" s="130"/>
    </row>
    <row r="54" spans="2:15">
      <c r="M54" s="130"/>
    </row>
    <row r="55" spans="2:15">
      <c r="M55" s="130"/>
    </row>
    <row r="56" spans="2:15">
      <c r="M56" s="131"/>
    </row>
    <row r="57" spans="2:15">
      <c r="M57" s="3"/>
    </row>
    <row r="58" spans="2:15">
      <c r="M58" s="132"/>
    </row>
    <row r="59" spans="2:15">
      <c r="M59" s="132"/>
    </row>
    <row r="60" spans="2:15">
      <c r="M60" s="132"/>
    </row>
    <row r="61" spans="2:15">
      <c r="M61" s="132"/>
    </row>
    <row r="62" spans="2:15">
      <c r="M62" s="132"/>
    </row>
    <row r="63" spans="2:15">
      <c r="M63" s="132"/>
    </row>
    <row r="64" spans="2:15">
      <c r="M64" s="132"/>
    </row>
    <row r="65" spans="13:13">
      <c r="M65" s="132"/>
    </row>
    <row r="66" spans="13:13">
      <c r="M66" s="132"/>
    </row>
    <row r="67" spans="13:13">
      <c r="M67" s="3"/>
    </row>
    <row r="68" spans="13:13">
      <c r="M68" s="3"/>
    </row>
    <row r="69" spans="13:13">
      <c r="M69" s="3"/>
    </row>
    <row r="70" spans="13:13">
      <c r="M70" s="3"/>
    </row>
    <row r="71" spans="13:13">
      <c r="M71" s="3"/>
    </row>
    <row r="72" spans="13:13">
      <c r="M72" s="132"/>
    </row>
    <row r="73" spans="13:13">
      <c r="M73" s="3"/>
    </row>
    <row r="74" spans="13:13">
      <c r="M74" s="131"/>
    </row>
    <row r="75" spans="13:13">
      <c r="M75" s="3"/>
    </row>
    <row r="76" spans="13:13">
      <c r="M76" s="131"/>
    </row>
    <row r="77" spans="13:13">
      <c r="M77" s="3"/>
    </row>
    <row r="78" spans="13:13">
      <c r="M78" s="3"/>
    </row>
  </sheetData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2DCAE-DCC3-49DC-8AFA-70122E42BE7B}">
  <sheetPr>
    <tabColor rgb="FFFF0000"/>
  </sheetPr>
  <dimension ref="A1:L47"/>
  <sheetViews>
    <sheetView topLeftCell="D1" workbookViewId="0">
      <selection activeCell="J1" sqref="J1"/>
    </sheetView>
  </sheetViews>
  <sheetFormatPr defaultColWidth="8.875" defaultRowHeight="15.75"/>
  <cols>
    <col min="1" max="1" width="56" style="177" customWidth="1"/>
    <col min="2" max="2" width="21.875" style="177" customWidth="1"/>
    <col min="3" max="3" width="11.5" style="177" bestFit="1" customWidth="1"/>
    <col min="4" max="4" width="14.875" style="177" customWidth="1"/>
    <col min="5" max="5" width="11.375" style="178" hidden="1" customWidth="1"/>
    <col min="6" max="6" width="11.875" style="178" hidden="1" customWidth="1"/>
    <col min="7" max="7" width="11.375" style="178" hidden="1" customWidth="1"/>
    <col min="8" max="10" width="11.375" style="179" hidden="1" customWidth="1"/>
    <col min="11" max="12" width="11.375" style="179" customWidth="1"/>
  </cols>
  <sheetData>
    <row r="1" spans="1:12" ht="16.5" thickBot="1">
      <c r="J1" s="179" t="s">
        <v>378</v>
      </c>
    </row>
    <row r="2" spans="1:12" ht="16.5" thickBot="1">
      <c r="A2" s="180" t="s">
        <v>1</v>
      </c>
      <c r="B2" s="209" t="s">
        <v>379</v>
      </c>
      <c r="C2" s="181" t="s">
        <v>2</v>
      </c>
      <c r="D2" s="181" t="s">
        <v>3</v>
      </c>
      <c r="E2" s="182">
        <v>2017</v>
      </c>
      <c r="F2" s="183">
        <v>2018</v>
      </c>
      <c r="G2" s="183">
        <v>2019</v>
      </c>
      <c r="H2" s="183">
        <v>2020</v>
      </c>
      <c r="I2" s="183">
        <v>2021</v>
      </c>
      <c r="J2" s="183" t="s">
        <v>380</v>
      </c>
      <c r="K2" s="183">
        <v>2023</v>
      </c>
      <c r="L2" s="187">
        <v>2024</v>
      </c>
    </row>
    <row r="3" spans="1:12" ht="16.5" thickBot="1">
      <c r="A3" s="184" t="s">
        <v>381</v>
      </c>
      <c r="B3" s="185"/>
      <c r="C3" s="185"/>
      <c r="D3" s="185"/>
      <c r="E3" s="185"/>
      <c r="F3" s="186"/>
      <c r="G3" s="186"/>
      <c r="H3" s="185"/>
      <c r="I3" s="185"/>
      <c r="J3" s="185"/>
      <c r="K3" s="185"/>
      <c r="L3" s="185"/>
    </row>
    <row r="4" spans="1:12" ht="16.5" thickBot="1">
      <c r="A4" s="188" t="s">
        <v>382</v>
      </c>
      <c r="B4" s="210" t="s">
        <v>383</v>
      </c>
      <c r="C4" s="189">
        <v>1283</v>
      </c>
      <c r="D4" s="189">
        <v>1283</v>
      </c>
      <c r="E4" s="171">
        <v>1164</v>
      </c>
      <c r="F4" s="171">
        <v>1189</v>
      </c>
      <c r="G4" s="171">
        <v>1269.0999999999999</v>
      </c>
      <c r="H4" s="171">
        <v>1310.1400000000001</v>
      </c>
      <c r="I4" s="171"/>
      <c r="J4" s="171" t="s">
        <v>384</v>
      </c>
      <c r="K4" s="171" t="s">
        <v>384</v>
      </c>
      <c r="L4" s="171"/>
    </row>
    <row r="5" spans="1:12" ht="16.5" thickBot="1">
      <c r="A5" s="168" t="s">
        <v>385</v>
      </c>
      <c r="B5" s="210" t="s">
        <v>383</v>
      </c>
      <c r="C5" s="170">
        <v>8125</v>
      </c>
      <c r="D5" s="170">
        <v>8126</v>
      </c>
      <c r="E5" s="172"/>
      <c r="F5" s="176">
        <v>87.5</v>
      </c>
      <c r="G5" s="190">
        <v>90</v>
      </c>
      <c r="H5" s="172">
        <v>90</v>
      </c>
      <c r="I5" s="172">
        <v>90</v>
      </c>
      <c r="J5" s="172">
        <v>94.5</v>
      </c>
      <c r="K5" s="172">
        <v>101.35</v>
      </c>
      <c r="L5" s="172"/>
    </row>
    <row r="6" spans="1:12" ht="16.5" thickBot="1">
      <c r="A6" s="168" t="s">
        <v>386</v>
      </c>
      <c r="B6" s="210" t="s">
        <v>383</v>
      </c>
      <c r="C6" s="170">
        <v>8125</v>
      </c>
      <c r="D6" s="170">
        <v>8127</v>
      </c>
      <c r="E6" s="172"/>
      <c r="F6" s="176">
        <v>87.5</v>
      </c>
      <c r="G6" s="190">
        <v>90</v>
      </c>
      <c r="H6" s="172">
        <v>90</v>
      </c>
      <c r="I6" s="172">
        <v>90</v>
      </c>
      <c r="J6" s="172">
        <v>94.5</v>
      </c>
      <c r="K6" s="172">
        <v>101.35</v>
      </c>
      <c r="L6" s="172"/>
    </row>
    <row r="7" spans="1:12" ht="16.5" thickBot="1">
      <c r="A7" s="168" t="s">
        <v>387</v>
      </c>
      <c r="B7" s="210" t="s">
        <v>383</v>
      </c>
      <c r="C7" s="170">
        <v>8125</v>
      </c>
      <c r="D7" s="170">
        <v>8128</v>
      </c>
      <c r="E7" s="172"/>
      <c r="F7" s="176">
        <v>87.5</v>
      </c>
      <c r="G7" s="190">
        <v>90</v>
      </c>
      <c r="H7" s="172">
        <v>90</v>
      </c>
      <c r="I7" s="172">
        <v>90</v>
      </c>
      <c r="J7" s="172">
        <v>94.5</v>
      </c>
      <c r="K7" s="172">
        <v>101.35</v>
      </c>
      <c r="L7" s="172"/>
    </row>
    <row r="8" spans="1:12" ht="16.5" thickBot="1">
      <c r="A8" s="168" t="s">
        <v>388</v>
      </c>
      <c r="B8" s="210" t="s">
        <v>383</v>
      </c>
      <c r="C8" s="170">
        <v>8125</v>
      </c>
      <c r="D8" s="170">
        <v>8129</v>
      </c>
      <c r="E8" s="172"/>
      <c r="F8" s="176">
        <v>87.5</v>
      </c>
      <c r="G8" s="190">
        <v>90</v>
      </c>
      <c r="H8" s="172">
        <v>90</v>
      </c>
      <c r="I8" s="172">
        <v>90</v>
      </c>
      <c r="J8" s="172">
        <v>94.5</v>
      </c>
      <c r="K8" s="172">
        <v>101.35</v>
      </c>
      <c r="L8" s="172"/>
    </row>
    <row r="9" spans="1:12" ht="16.5" thickBot="1">
      <c r="A9" s="168" t="s">
        <v>389</v>
      </c>
      <c r="B9" s="210" t="s">
        <v>383</v>
      </c>
      <c r="C9" s="170">
        <v>8130</v>
      </c>
      <c r="D9" s="170">
        <v>8131</v>
      </c>
      <c r="E9" s="172"/>
      <c r="F9" s="176">
        <v>127.5</v>
      </c>
      <c r="G9" s="190">
        <v>131</v>
      </c>
      <c r="H9" s="172">
        <v>131</v>
      </c>
      <c r="I9" s="172">
        <v>131</v>
      </c>
      <c r="J9" s="172">
        <v>137.5</v>
      </c>
      <c r="K9" s="172">
        <v>147.44999999999999</v>
      </c>
      <c r="L9" s="172"/>
    </row>
    <row r="10" spans="1:12" ht="16.5" thickBot="1">
      <c r="A10" s="168" t="s">
        <v>390</v>
      </c>
      <c r="B10" s="210" t="s">
        <v>383</v>
      </c>
      <c r="C10" s="170">
        <v>8130</v>
      </c>
      <c r="D10" s="170">
        <v>8132</v>
      </c>
      <c r="E10" s="172"/>
      <c r="F10" s="176">
        <v>127.5</v>
      </c>
      <c r="G10" s="190">
        <v>131</v>
      </c>
      <c r="H10" s="172">
        <v>131</v>
      </c>
      <c r="I10" s="172">
        <v>131</v>
      </c>
      <c r="J10" s="172">
        <v>137.5</v>
      </c>
      <c r="K10" s="172">
        <v>147.44999999999999</v>
      </c>
      <c r="L10" s="172"/>
    </row>
    <row r="11" spans="1:12" ht="16.5" thickBot="1">
      <c r="A11" s="168" t="s">
        <v>391</v>
      </c>
      <c r="B11" s="210" t="s">
        <v>383</v>
      </c>
      <c r="C11" s="170">
        <v>8130</v>
      </c>
      <c r="D11" s="170">
        <v>8133</v>
      </c>
      <c r="E11" s="172"/>
      <c r="F11" s="176">
        <v>127.5</v>
      </c>
      <c r="G11" s="190">
        <v>131</v>
      </c>
      <c r="H11" s="172">
        <v>131</v>
      </c>
      <c r="I11" s="172">
        <v>131</v>
      </c>
      <c r="J11" s="172">
        <v>137.5</v>
      </c>
      <c r="K11" s="172">
        <v>147.44999999999999</v>
      </c>
      <c r="L11" s="172"/>
    </row>
    <row r="12" spans="1:12" ht="16.5" thickBot="1">
      <c r="A12" s="191" t="s">
        <v>392</v>
      </c>
      <c r="B12" s="210" t="s">
        <v>383</v>
      </c>
      <c r="C12" s="192">
        <v>8130</v>
      </c>
      <c r="D12" s="192">
        <v>8134</v>
      </c>
      <c r="E12" s="193"/>
      <c r="F12" s="194">
        <v>127.5</v>
      </c>
      <c r="G12" s="195">
        <v>131</v>
      </c>
      <c r="H12" s="193">
        <v>131</v>
      </c>
      <c r="I12" s="193">
        <v>131</v>
      </c>
      <c r="J12" s="193">
        <v>137.5</v>
      </c>
      <c r="K12" s="193">
        <v>147.44999999999999</v>
      </c>
      <c r="L12" s="193"/>
    </row>
    <row r="13" spans="1:12" ht="16.5" thickBot="1">
      <c r="A13" s="196" t="s">
        <v>393</v>
      </c>
      <c r="B13" s="210" t="s">
        <v>383</v>
      </c>
      <c r="C13" s="197"/>
      <c r="D13" s="197"/>
      <c r="E13" s="172"/>
      <c r="F13" s="172"/>
      <c r="G13" s="172"/>
      <c r="H13" s="172"/>
      <c r="I13" s="172"/>
      <c r="J13" s="172"/>
      <c r="K13" s="172" t="s">
        <v>384</v>
      </c>
      <c r="L13" s="172"/>
    </row>
    <row r="14" spans="1:12" ht="16.5" thickBot="1">
      <c r="A14" s="196" t="s">
        <v>394</v>
      </c>
      <c r="B14" s="210" t="s">
        <v>383</v>
      </c>
      <c r="C14" s="197"/>
      <c r="D14" s="197"/>
      <c r="E14" s="172"/>
      <c r="F14" s="172"/>
      <c r="G14" s="172"/>
      <c r="H14" s="172"/>
      <c r="I14" s="172"/>
      <c r="J14" s="172"/>
      <c r="K14" s="172" t="s">
        <v>384</v>
      </c>
      <c r="L14" s="172"/>
    </row>
    <row r="15" spans="1:12">
      <c r="A15" s="196" t="s">
        <v>395</v>
      </c>
      <c r="B15" s="210" t="s">
        <v>383</v>
      </c>
      <c r="C15" s="197"/>
      <c r="D15" s="197"/>
      <c r="E15" s="172"/>
      <c r="F15" s="172"/>
      <c r="G15" s="172"/>
      <c r="H15" s="172"/>
      <c r="I15" s="172"/>
      <c r="J15" s="172"/>
      <c r="K15" s="172" t="s">
        <v>384</v>
      </c>
      <c r="L15" s="172"/>
    </row>
    <row r="16" spans="1:12">
      <c r="A16" s="198" t="s">
        <v>382</v>
      </c>
      <c r="B16" s="198" t="s">
        <v>396</v>
      </c>
      <c r="C16" s="199">
        <v>1283</v>
      </c>
      <c r="D16" s="199">
        <v>1283</v>
      </c>
      <c r="E16" s="167">
        <v>1189</v>
      </c>
      <c r="F16" s="169">
        <v>1269.0999999999999</v>
      </c>
      <c r="G16" s="169">
        <v>1310.1400000000001</v>
      </c>
      <c r="H16" s="173"/>
      <c r="I16" s="173"/>
      <c r="J16" s="173" t="s">
        <v>384</v>
      </c>
      <c r="K16" s="173" t="s">
        <v>384</v>
      </c>
      <c r="L16" s="173"/>
    </row>
    <row r="17" spans="1:12">
      <c r="A17" s="174" t="s">
        <v>397</v>
      </c>
      <c r="B17" s="198" t="s">
        <v>396</v>
      </c>
      <c r="C17" s="175">
        <v>8120</v>
      </c>
      <c r="D17" s="175">
        <v>8121</v>
      </c>
      <c r="E17" s="200">
        <v>87.5</v>
      </c>
      <c r="F17" s="201">
        <v>100</v>
      </c>
      <c r="G17" s="200">
        <v>110</v>
      </c>
      <c r="H17" s="202"/>
      <c r="I17" s="202"/>
      <c r="J17" s="202">
        <v>115.5</v>
      </c>
      <c r="K17" s="202">
        <v>125</v>
      </c>
      <c r="L17" s="202"/>
    </row>
    <row r="18" spans="1:12">
      <c r="A18" s="174" t="s">
        <v>398</v>
      </c>
      <c r="B18" s="198" t="s">
        <v>396</v>
      </c>
      <c r="C18" s="175">
        <v>8120</v>
      </c>
      <c r="D18" s="175">
        <v>8122</v>
      </c>
      <c r="E18" s="200">
        <v>87.5</v>
      </c>
      <c r="F18" s="201">
        <v>100</v>
      </c>
      <c r="G18" s="200">
        <v>110</v>
      </c>
      <c r="H18" s="202"/>
      <c r="I18" s="202"/>
      <c r="J18" s="202">
        <v>115.5</v>
      </c>
      <c r="K18" s="202">
        <v>125</v>
      </c>
      <c r="L18" s="202"/>
    </row>
    <row r="19" spans="1:12">
      <c r="A19" s="174" t="s">
        <v>399</v>
      </c>
      <c r="B19" s="198" t="s">
        <v>396</v>
      </c>
      <c r="C19" s="175">
        <v>8120</v>
      </c>
      <c r="D19" s="175">
        <v>8123</v>
      </c>
      <c r="E19" s="200">
        <v>87.5</v>
      </c>
      <c r="F19" s="201">
        <v>100</v>
      </c>
      <c r="G19" s="200">
        <v>110</v>
      </c>
      <c r="H19" s="202"/>
      <c r="I19" s="202"/>
      <c r="J19" s="202">
        <v>115.5</v>
      </c>
      <c r="K19" s="202">
        <v>125</v>
      </c>
      <c r="L19" s="202"/>
    </row>
    <row r="20" spans="1:12">
      <c r="A20" s="174" t="s">
        <v>400</v>
      </c>
      <c r="B20" s="198" t="s">
        <v>396</v>
      </c>
      <c r="C20" s="175">
        <v>8120</v>
      </c>
      <c r="D20" s="175">
        <v>8124</v>
      </c>
      <c r="E20" s="200">
        <v>87.5</v>
      </c>
      <c r="F20" s="201">
        <v>100</v>
      </c>
      <c r="G20" s="200">
        <v>110</v>
      </c>
      <c r="H20" s="202"/>
      <c r="I20" s="202"/>
      <c r="J20" s="202">
        <v>115.5</v>
      </c>
      <c r="K20" s="202">
        <v>125</v>
      </c>
      <c r="L20" s="202"/>
    </row>
    <row r="21" spans="1:12">
      <c r="A21" s="196" t="s">
        <v>393</v>
      </c>
      <c r="B21" s="198" t="s">
        <v>396</v>
      </c>
      <c r="C21" s="203"/>
      <c r="D21" s="203"/>
      <c r="E21" s="172"/>
      <c r="F21" s="172"/>
      <c r="G21" s="172"/>
      <c r="H21" s="172"/>
      <c r="I21" s="172"/>
      <c r="J21" s="172"/>
      <c r="K21" s="172" t="s">
        <v>384</v>
      </c>
      <c r="L21" s="172"/>
    </row>
    <row r="22" spans="1:12">
      <c r="A22" s="196" t="s">
        <v>394</v>
      </c>
      <c r="B22" s="198" t="s">
        <v>396</v>
      </c>
      <c r="C22" s="203"/>
      <c r="D22" s="203"/>
      <c r="E22" s="172"/>
      <c r="F22" s="172"/>
      <c r="G22" s="172"/>
      <c r="H22" s="172"/>
      <c r="I22" s="172"/>
      <c r="J22" s="172"/>
      <c r="K22" s="172" t="s">
        <v>384</v>
      </c>
      <c r="L22" s="172"/>
    </row>
    <row r="23" spans="1:12">
      <c r="A23" s="196" t="s">
        <v>395</v>
      </c>
      <c r="B23" s="198" t="s">
        <v>396</v>
      </c>
      <c r="C23" s="204"/>
      <c r="D23" s="204"/>
      <c r="E23" s="205"/>
      <c r="F23" s="205"/>
      <c r="G23" s="205"/>
      <c r="H23" s="206"/>
      <c r="I23" s="206"/>
      <c r="J23" s="206"/>
      <c r="K23" s="206" t="s">
        <v>384</v>
      </c>
      <c r="L23" s="206"/>
    </row>
    <row r="24" spans="1:12">
      <c r="A24" s="196"/>
      <c r="B24" s="196"/>
      <c r="C24" s="197"/>
      <c r="D24" s="197"/>
      <c r="E24" s="172"/>
      <c r="F24" s="172"/>
      <c r="G24" s="172"/>
      <c r="H24" s="172"/>
      <c r="I24" s="172"/>
      <c r="J24" s="172"/>
      <c r="K24" s="172"/>
      <c r="L24" s="172"/>
    </row>
    <row r="25" spans="1:12">
      <c r="A25" s="196"/>
      <c r="B25" s="196"/>
      <c r="C25" s="197"/>
      <c r="D25" s="197"/>
      <c r="E25" s="172"/>
      <c r="F25" s="172"/>
      <c r="G25" s="172"/>
      <c r="H25" s="172"/>
      <c r="I25" s="172"/>
      <c r="J25" s="172"/>
      <c r="K25" s="172"/>
      <c r="L25" s="172"/>
    </row>
    <row r="26" spans="1:12">
      <c r="A26" s="196"/>
      <c r="B26" s="196"/>
      <c r="C26" s="197"/>
      <c r="D26" s="197"/>
      <c r="E26" s="172"/>
      <c r="F26" s="172"/>
      <c r="G26" s="172"/>
      <c r="H26" s="172"/>
      <c r="I26" s="172"/>
      <c r="J26" s="172"/>
      <c r="K26" s="172"/>
      <c r="L26" s="172"/>
    </row>
    <row r="27" spans="1:12">
      <c r="A27" s="196"/>
      <c r="B27" s="196"/>
      <c r="C27" s="197"/>
      <c r="D27" s="197"/>
      <c r="E27" s="172"/>
      <c r="F27" s="172"/>
      <c r="G27" s="172"/>
      <c r="H27" s="172"/>
      <c r="I27" s="172"/>
      <c r="J27" s="172"/>
      <c r="K27" s="172"/>
      <c r="L27" s="172"/>
    </row>
    <row r="28" spans="1:12">
      <c r="A28" s="196"/>
      <c r="B28" s="196"/>
      <c r="C28" s="197"/>
      <c r="D28" s="197"/>
      <c r="E28" s="172"/>
      <c r="F28" s="172"/>
      <c r="G28" s="172"/>
      <c r="H28" s="172"/>
      <c r="I28" s="172"/>
      <c r="J28" s="172"/>
      <c r="K28" s="172"/>
      <c r="L28" s="172"/>
    </row>
    <row r="29" spans="1:12">
      <c r="A29" s="196"/>
      <c r="B29" s="196"/>
      <c r="C29" s="197"/>
      <c r="D29" s="197"/>
      <c r="E29" s="172"/>
      <c r="F29" s="172"/>
      <c r="G29" s="172"/>
      <c r="H29" s="172"/>
      <c r="I29" s="172"/>
      <c r="J29" s="172"/>
      <c r="K29" s="172"/>
      <c r="L29" s="172"/>
    </row>
    <row r="30" spans="1:12">
      <c r="A30" s="196"/>
      <c r="B30" s="196"/>
      <c r="C30" s="197"/>
      <c r="D30" s="197"/>
      <c r="E30" s="172"/>
      <c r="F30" s="172"/>
      <c r="G30" s="172"/>
      <c r="H30" s="172"/>
      <c r="I30" s="172"/>
      <c r="J30" s="172"/>
      <c r="K30" s="172"/>
      <c r="L30" s="172"/>
    </row>
    <row r="31" spans="1:12">
      <c r="A31" s="196"/>
      <c r="B31" s="196"/>
      <c r="C31" s="197"/>
      <c r="D31" s="197"/>
      <c r="E31" s="172"/>
      <c r="F31" s="172"/>
      <c r="G31" s="172"/>
      <c r="H31" s="172"/>
      <c r="I31" s="172"/>
      <c r="J31" s="172"/>
      <c r="K31" s="172"/>
      <c r="L31" s="172"/>
    </row>
    <row r="32" spans="1:12">
      <c r="A32" s="196"/>
      <c r="B32" s="196"/>
      <c r="C32" s="197"/>
      <c r="D32" s="197"/>
      <c r="E32" s="172"/>
      <c r="F32" s="172"/>
      <c r="G32" s="172"/>
      <c r="H32" s="172"/>
      <c r="I32" s="172"/>
      <c r="J32" s="172"/>
      <c r="K32" s="172"/>
      <c r="L32" s="172"/>
    </row>
    <row r="33" spans="1:12">
      <c r="A33" s="196"/>
      <c r="B33" s="196"/>
      <c r="C33" s="197"/>
      <c r="D33" s="197"/>
      <c r="E33" s="172"/>
      <c r="F33" s="172"/>
      <c r="G33" s="172"/>
      <c r="H33" s="172"/>
      <c r="I33" s="172"/>
      <c r="J33" s="172"/>
      <c r="K33" s="172"/>
      <c r="L33" s="172"/>
    </row>
    <row r="34" spans="1:12">
      <c r="A34" s="196"/>
      <c r="B34" s="196"/>
      <c r="C34" s="197"/>
      <c r="D34" s="197"/>
      <c r="E34" s="172"/>
      <c r="F34" s="172"/>
      <c r="G34" s="172"/>
      <c r="H34" s="172"/>
      <c r="I34" s="172"/>
      <c r="J34" s="172"/>
      <c r="K34" s="172"/>
      <c r="L34" s="172"/>
    </row>
    <row r="35" spans="1:12">
      <c r="A35" s="196"/>
      <c r="B35" s="196"/>
      <c r="C35" s="197"/>
      <c r="D35" s="197"/>
      <c r="E35" s="172"/>
      <c r="F35" s="172"/>
      <c r="G35" s="172"/>
      <c r="H35" s="172"/>
      <c r="I35" s="172"/>
      <c r="J35" s="172"/>
      <c r="K35" s="172"/>
      <c r="L35" s="172"/>
    </row>
    <row r="36" spans="1:12">
      <c r="A36" s="196"/>
      <c r="B36" s="196"/>
      <c r="C36" s="197"/>
      <c r="D36" s="197"/>
      <c r="E36" s="172"/>
      <c r="F36" s="172"/>
      <c r="G36" s="172"/>
      <c r="H36" s="172"/>
      <c r="I36" s="172"/>
      <c r="J36" s="172"/>
      <c r="K36" s="172"/>
      <c r="L36" s="172"/>
    </row>
    <row r="37" spans="1:12">
      <c r="A37" s="196"/>
      <c r="B37" s="196"/>
      <c r="C37" s="197"/>
      <c r="D37" s="197"/>
      <c r="E37" s="172"/>
      <c r="F37" s="172"/>
      <c r="G37" s="172"/>
      <c r="H37" s="172"/>
      <c r="I37" s="172"/>
      <c r="J37" s="172"/>
      <c r="K37" s="172"/>
      <c r="L37" s="172"/>
    </row>
    <row r="38" spans="1:12">
      <c r="A38" s="196"/>
      <c r="B38" s="196"/>
      <c r="C38" s="197"/>
      <c r="D38" s="197"/>
      <c r="E38" s="172"/>
      <c r="F38" s="172"/>
      <c r="G38" s="172"/>
      <c r="H38" s="172"/>
      <c r="I38" s="172"/>
      <c r="J38" s="172"/>
      <c r="K38" s="172"/>
      <c r="L38" s="172"/>
    </row>
    <row r="39" spans="1:12">
      <c r="A39" s="196"/>
      <c r="B39" s="196"/>
      <c r="C39" s="197"/>
      <c r="D39" s="197"/>
      <c r="E39" s="172"/>
      <c r="F39" s="172"/>
      <c r="G39" s="172"/>
      <c r="H39" s="172"/>
      <c r="I39" s="172"/>
      <c r="J39" s="172"/>
      <c r="K39" s="172"/>
      <c r="L39" s="172"/>
    </row>
    <row r="40" spans="1:12">
      <c r="A40" s="196"/>
      <c r="B40" s="196"/>
      <c r="C40" s="197"/>
      <c r="D40" s="197"/>
      <c r="E40" s="172"/>
      <c r="F40" s="172"/>
      <c r="G40" s="172"/>
      <c r="H40" s="172"/>
      <c r="I40" s="172"/>
      <c r="J40" s="172"/>
      <c r="K40" s="172"/>
      <c r="L40" s="172"/>
    </row>
    <row r="41" spans="1:12">
      <c r="A41" s="196"/>
      <c r="B41" s="196"/>
      <c r="C41" s="197"/>
      <c r="D41" s="197"/>
      <c r="E41" s="172"/>
      <c r="F41" s="172"/>
      <c r="G41" s="172"/>
      <c r="H41" s="172"/>
      <c r="I41" s="172"/>
      <c r="J41" s="172"/>
      <c r="K41" s="172"/>
      <c r="L41" s="172"/>
    </row>
    <row r="42" spans="1:12">
      <c r="A42" s="196"/>
      <c r="B42" s="196"/>
      <c r="C42" s="197"/>
      <c r="D42" s="197"/>
      <c r="E42" s="172"/>
      <c r="F42" s="172"/>
      <c r="G42" s="172"/>
      <c r="H42" s="172"/>
      <c r="I42" s="172"/>
      <c r="J42" s="172"/>
      <c r="K42" s="172"/>
      <c r="L42" s="172"/>
    </row>
    <row r="43" spans="1:12">
      <c r="A43" s="196"/>
      <c r="B43" s="196"/>
      <c r="C43" s="197"/>
      <c r="D43" s="197"/>
      <c r="E43" s="172"/>
      <c r="F43" s="172"/>
      <c r="G43" s="172"/>
      <c r="H43" s="172"/>
      <c r="I43" s="172"/>
      <c r="J43" s="172"/>
      <c r="K43" s="172"/>
      <c r="L43" s="172"/>
    </row>
    <row r="44" spans="1:12">
      <c r="A44" s="196"/>
      <c r="B44" s="196"/>
      <c r="C44" s="197"/>
      <c r="D44" s="197"/>
      <c r="E44" s="172"/>
      <c r="F44" s="172"/>
      <c r="G44" s="172"/>
      <c r="H44" s="172"/>
      <c r="I44" s="172"/>
      <c r="J44" s="172"/>
      <c r="K44" s="172"/>
      <c r="L44" s="172"/>
    </row>
    <row r="45" spans="1:12">
      <c r="A45" s="196"/>
      <c r="B45" s="196"/>
      <c r="C45" s="197"/>
      <c r="D45" s="197"/>
      <c r="E45" s="172"/>
      <c r="F45" s="172"/>
      <c r="G45" s="172"/>
      <c r="H45" s="172"/>
      <c r="I45" s="172"/>
      <c r="J45" s="172"/>
      <c r="K45" s="172"/>
      <c r="L45" s="172"/>
    </row>
    <row r="46" spans="1:12">
      <c r="A46" s="196"/>
      <c r="B46" s="196"/>
      <c r="C46" s="197"/>
      <c r="D46" s="197"/>
      <c r="E46" s="172"/>
      <c r="F46" s="172"/>
      <c r="G46" s="172"/>
      <c r="H46" s="172"/>
      <c r="I46" s="172"/>
      <c r="J46" s="172"/>
      <c r="K46" s="172"/>
      <c r="L46" s="172"/>
    </row>
    <row r="47" spans="1:12">
      <c r="A47" s="196"/>
      <c r="B47" s="196"/>
      <c r="C47" s="197"/>
      <c r="D47" s="197"/>
      <c r="E47" s="172"/>
      <c r="F47" s="172"/>
      <c r="G47" s="172"/>
      <c r="H47" s="172"/>
      <c r="I47" s="172"/>
      <c r="J47" s="172"/>
      <c r="K47" s="172"/>
      <c r="L47" s="172"/>
    </row>
  </sheetData>
  <pageMargins left="0.7" right="0.7" top="0.75" bottom="0.75" header="0.3" footer="0.3"/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46C090-83B9-47D2-8CFD-E57DC3D60BE7}">
  <sheetPr>
    <tabColor rgb="FF92D050"/>
  </sheetPr>
  <dimension ref="B1:R36"/>
  <sheetViews>
    <sheetView workbookViewId="0">
      <selection activeCell="M26" sqref="M26:M29"/>
    </sheetView>
  </sheetViews>
  <sheetFormatPr defaultColWidth="9.125" defaultRowHeight="12.75"/>
  <cols>
    <col min="1" max="1" width="3.625" style="382" customWidth="1"/>
    <col min="2" max="2" width="46.5" style="382" customWidth="1"/>
    <col min="3" max="3" width="9.875" style="382" bestFit="1" customWidth="1"/>
    <col min="4" max="4" width="16.375" style="382" bestFit="1" customWidth="1"/>
    <col min="5" max="6" width="13.5" style="383" hidden="1" customWidth="1"/>
    <col min="7" max="10" width="13.5" style="384" hidden="1" customWidth="1"/>
    <col min="11" max="12" width="13.5" style="384" customWidth="1"/>
    <col min="13" max="13" width="24" style="384" bestFit="1" customWidth="1"/>
    <col min="14" max="14" width="15.25" style="384" customWidth="1"/>
    <col min="15" max="17" width="11.5" style="382" customWidth="1"/>
    <col min="18" max="18" width="10.875" style="382" customWidth="1"/>
    <col min="19" max="16384" width="9.125" style="382"/>
  </cols>
  <sheetData>
    <row r="1" spans="2:18" ht="13.5" thickBot="1">
      <c r="L1" s="624">
        <v>3.3399999999999999E-2</v>
      </c>
      <c r="N1" s="408">
        <v>1.1000000000000001E-3</v>
      </c>
    </row>
    <row r="2" spans="2:18" ht="13.5" thickBot="1">
      <c r="B2" s="385" t="s">
        <v>401</v>
      </c>
      <c r="C2" s="386"/>
      <c r="D2" s="386"/>
      <c r="E2" s="387"/>
      <c r="F2" s="387"/>
      <c r="G2" s="386"/>
      <c r="H2" s="386"/>
      <c r="I2" s="386"/>
      <c r="J2" s="386"/>
      <c r="K2" s="386"/>
      <c r="L2" s="386"/>
      <c r="M2" s="386"/>
      <c r="N2" s="386"/>
      <c r="O2" s="386"/>
      <c r="P2" s="386"/>
      <c r="Q2" s="386"/>
      <c r="R2" s="388"/>
    </row>
    <row r="3" spans="2:18" ht="39" thickBot="1">
      <c r="B3" s="389" t="s">
        <v>1</v>
      </c>
      <c r="C3" s="390" t="s">
        <v>2</v>
      </c>
      <c r="D3" s="390" t="s">
        <v>3</v>
      </c>
      <c r="E3" s="391">
        <v>2018</v>
      </c>
      <c r="F3" s="391">
        <v>2019</v>
      </c>
      <c r="G3" s="392">
        <v>2020</v>
      </c>
      <c r="H3" s="393">
        <v>2021</v>
      </c>
      <c r="I3" s="394">
        <v>2022</v>
      </c>
      <c r="J3" s="394">
        <v>2023</v>
      </c>
      <c r="K3" s="394">
        <v>2024</v>
      </c>
      <c r="L3" s="689">
        <v>45658</v>
      </c>
      <c r="M3" s="655" t="s">
        <v>402</v>
      </c>
      <c r="N3" s="655" t="s">
        <v>403</v>
      </c>
      <c r="O3" s="395" t="s">
        <v>5</v>
      </c>
      <c r="P3" s="395" t="s">
        <v>272</v>
      </c>
      <c r="Q3" s="395" t="s">
        <v>10</v>
      </c>
      <c r="R3" s="395" t="s">
        <v>11</v>
      </c>
    </row>
    <row r="4" spans="2:18" ht="13.5" thickBot="1">
      <c r="B4" s="396" t="s">
        <v>404</v>
      </c>
      <c r="C4" s="397"/>
      <c r="D4" s="397"/>
      <c r="E4" s="398"/>
      <c r="F4" s="398"/>
      <c r="G4" s="399"/>
      <c r="H4" s="400"/>
      <c r="I4" s="397"/>
      <c r="J4" s="397"/>
      <c r="K4" s="401"/>
      <c r="L4" s="401"/>
      <c r="M4" s="401"/>
      <c r="N4" s="401"/>
      <c r="O4" s="397"/>
      <c r="P4" s="397"/>
      <c r="Q4" s="397"/>
      <c r="R4" s="402"/>
    </row>
    <row r="5" spans="2:18">
      <c r="B5" s="403" t="s">
        <v>405</v>
      </c>
      <c r="C5" s="404" t="s">
        <v>73</v>
      </c>
      <c r="D5" s="404" t="s">
        <v>73</v>
      </c>
      <c r="E5" s="405">
        <v>0.17399999999999999</v>
      </c>
      <c r="F5" s="405">
        <v>0.184</v>
      </c>
      <c r="G5" s="406">
        <v>0.188</v>
      </c>
      <c r="H5" s="407">
        <v>0.19</v>
      </c>
      <c r="I5" s="408">
        <v>0.19400000000000001</v>
      </c>
      <c r="J5" s="408">
        <v>0.20799999999999999</v>
      </c>
      <c r="K5" s="432">
        <f>J5</f>
        <v>0.20799999999999999</v>
      </c>
      <c r="L5" s="432">
        <f>K5*(1+L1)</f>
        <v>0.2149472</v>
      </c>
      <c r="M5" s="693" t="s">
        <v>406</v>
      </c>
      <c r="N5" s="432">
        <f>L5+N1</f>
        <v>0.21604719999999999</v>
      </c>
      <c r="O5" s="694" t="s">
        <v>274</v>
      </c>
      <c r="P5" s="694" t="s">
        <v>275</v>
      </c>
      <c r="Q5" s="694" t="s">
        <v>275</v>
      </c>
      <c r="R5" s="695" t="s">
        <v>275</v>
      </c>
    </row>
    <row r="6" spans="2:18">
      <c r="B6" s="409" t="s">
        <v>407</v>
      </c>
      <c r="C6" s="410" t="s">
        <v>73</v>
      </c>
      <c r="D6" s="410" t="s">
        <v>73</v>
      </c>
      <c r="E6" s="411">
        <v>0.29699999999999999</v>
      </c>
      <c r="F6" s="411">
        <v>0.315</v>
      </c>
      <c r="G6" s="412">
        <v>0.32200000000000001</v>
      </c>
      <c r="H6" s="413">
        <v>0.32500000000000001</v>
      </c>
      <c r="I6" s="414">
        <v>0.33100000000000002</v>
      </c>
      <c r="J6" s="414">
        <v>0.35499999999999998</v>
      </c>
      <c r="K6" s="432">
        <f>J6</f>
        <v>0.35499999999999998</v>
      </c>
      <c r="L6" s="432">
        <f>K6*(1+L1)</f>
        <v>0.36685699999999999</v>
      </c>
      <c r="M6" s="693" t="s">
        <v>406</v>
      </c>
      <c r="N6" s="432">
        <f>L6+N1</f>
        <v>0.36795699999999998</v>
      </c>
      <c r="O6" s="696" t="s">
        <v>274</v>
      </c>
      <c r="P6" s="696" t="s">
        <v>275</v>
      </c>
      <c r="Q6" s="696" t="s">
        <v>275</v>
      </c>
      <c r="R6" s="697" t="s">
        <v>275</v>
      </c>
    </row>
    <row r="7" spans="2:18" ht="13.5" thickBot="1">
      <c r="B7" s="415" t="s">
        <v>408</v>
      </c>
      <c r="C7" s="416" t="s">
        <v>73</v>
      </c>
      <c r="D7" s="416" t="s">
        <v>73</v>
      </c>
      <c r="E7" s="417"/>
      <c r="F7" s="417"/>
      <c r="G7" s="418"/>
      <c r="H7" s="419"/>
      <c r="I7" s="420"/>
      <c r="J7" s="420">
        <f>J5*1.6</f>
        <v>0.33279999999999998</v>
      </c>
      <c r="K7" s="420">
        <f>J7</f>
        <v>0.33279999999999998</v>
      </c>
      <c r="L7" s="420"/>
      <c r="M7" s="420"/>
      <c r="N7" s="420"/>
      <c r="O7" s="698"/>
      <c r="P7" s="698"/>
      <c r="Q7" s="698"/>
      <c r="R7" s="699"/>
    </row>
    <row r="8" spans="2:18" ht="13.5" thickBot="1">
      <c r="B8" s="421" t="s">
        <v>409</v>
      </c>
      <c r="C8" s="422"/>
      <c r="D8" s="422"/>
      <c r="E8" s="423"/>
      <c r="F8" s="423"/>
      <c r="G8" s="424"/>
      <c r="H8" s="425"/>
      <c r="I8" s="422"/>
      <c r="J8" s="422"/>
      <c r="K8" s="426"/>
      <c r="L8" s="401"/>
      <c r="M8" s="401"/>
      <c r="N8" s="401"/>
      <c r="O8" s="700"/>
      <c r="P8" s="700"/>
      <c r="Q8" s="700"/>
      <c r="R8" s="701"/>
    </row>
    <row r="9" spans="2:18">
      <c r="B9" s="403" t="s">
        <v>410</v>
      </c>
      <c r="C9" s="404">
        <v>7240</v>
      </c>
      <c r="D9" s="404">
        <v>7241</v>
      </c>
      <c r="E9" s="427">
        <v>25</v>
      </c>
      <c r="F9" s="428">
        <v>26</v>
      </c>
      <c r="G9" s="429">
        <v>27</v>
      </c>
      <c r="H9" s="430">
        <v>27</v>
      </c>
      <c r="I9" s="431">
        <v>28</v>
      </c>
      <c r="J9" s="431">
        <v>30</v>
      </c>
      <c r="K9" s="432">
        <f>J9</f>
        <v>30</v>
      </c>
      <c r="L9" s="432">
        <v>31</v>
      </c>
      <c r="M9" s="693" t="s">
        <v>406</v>
      </c>
      <c r="N9" s="693" t="s">
        <v>411</v>
      </c>
      <c r="O9" s="702" t="s">
        <v>274</v>
      </c>
      <c r="P9" s="702" t="s">
        <v>274</v>
      </c>
      <c r="Q9" s="702" t="s">
        <v>274</v>
      </c>
      <c r="R9" s="703" t="s">
        <v>274</v>
      </c>
    </row>
    <row r="10" spans="2:18">
      <c r="B10" s="409" t="s">
        <v>412</v>
      </c>
      <c r="C10" s="410">
        <v>7240</v>
      </c>
      <c r="D10" s="410">
        <v>7242</v>
      </c>
      <c r="E10" s="433">
        <v>25</v>
      </c>
      <c r="F10" s="434">
        <v>26</v>
      </c>
      <c r="G10" s="435">
        <v>27</v>
      </c>
      <c r="H10" s="436">
        <v>27</v>
      </c>
      <c r="I10" s="437">
        <v>28</v>
      </c>
      <c r="J10" s="437">
        <v>30</v>
      </c>
      <c r="K10" s="432">
        <f t="shared" ref="K10:K16" si="0">J10</f>
        <v>30</v>
      </c>
      <c r="L10" s="432">
        <v>31</v>
      </c>
      <c r="M10" s="693" t="s">
        <v>406</v>
      </c>
      <c r="N10" s="693" t="s">
        <v>411</v>
      </c>
      <c r="O10" s="704" t="s">
        <v>274</v>
      </c>
      <c r="P10" s="704" t="s">
        <v>274</v>
      </c>
      <c r="Q10" s="704" t="s">
        <v>274</v>
      </c>
      <c r="R10" s="705" t="s">
        <v>274</v>
      </c>
    </row>
    <row r="11" spans="2:18">
      <c r="B11" s="409" t="s">
        <v>413</v>
      </c>
      <c r="C11" s="410">
        <v>7240</v>
      </c>
      <c r="D11" s="410">
        <v>7243</v>
      </c>
      <c r="E11" s="433">
        <v>25</v>
      </c>
      <c r="F11" s="434">
        <v>26</v>
      </c>
      <c r="G11" s="435">
        <v>27</v>
      </c>
      <c r="H11" s="436">
        <v>27</v>
      </c>
      <c r="I11" s="437">
        <v>28</v>
      </c>
      <c r="J11" s="437">
        <v>30</v>
      </c>
      <c r="K11" s="432">
        <f t="shared" si="0"/>
        <v>30</v>
      </c>
      <c r="L11" s="432">
        <v>31</v>
      </c>
      <c r="M11" s="693" t="s">
        <v>406</v>
      </c>
      <c r="N11" s="693" t="s">
        <v>411</v>
      </c>
      <c r="O11" s="704" t="s">
        <v>274</v>
      </c>
      <c r="P11" s="704" t="s">
        <v>274</v>
      </c>
      <c r="Q11" s="704" t="s">
        <v>274</v>
      </c>
      <c r="R11" s="705" t="s">
        <v>274</v>
      </c>
    </row>
    <row r="12" spans="2:18">
      <c r="B12" s="409" t="s">
        <v>414</v>
      </c>
      <c r="C12" s="410">
        <v>7240</v>
      </c>
      <c r="D12" s="410">
        <v>7244</v>
      </c>
      <c r="E12" s="433">
        <v>25</v>
      </c>
      <c r="F12" s="434">
        <v>26</v>
      </c>
      <c r="G12" s="438">
        <v>27</v>
      </c>
      <c r="H12" s="439">
        <v>27</v>
      </c>
      <c r="I12" s="437">
        <v>28</v>
      </c>
      <c r="J12" s="437">
        <v>30</v>
      </c>
      <c r="K12" s="432">
        <f t="shared" si="0"/>
        <v>30</v>
      </c>
      <c r="L12" s="432">
        <v>31</v>
      </c>
      <c r="M12" s="693" t="s">
        <v>406</v>
      </c>
      <c r="N12" s="693" t="s">
        <v>411</v>
      </c>
      <c r="O12" s="704" t="s">
        <v>274</v>
      </c>
      <c r="P12" s="704" t="s">
        <v>274</v>
      </c>
      <c r="Q12" s="704" t="s">
        <v>274</v>
      </c>
      <c r="R12" s="705" t="s">
        <v>274</v>
      </c>
    </row>
    <row r="13" spans="2:18">
      <c r="B13" s="409" t="s">
        <v>415</v>
      </c>
      <c r="C13" s="410">
        <v>7260</v>
      </c>
      <c r="D13" s="410">
        <v>7261</v>
      </c>
      <c r="E13" s="433">
        <v>75</v>
      </c>
      <c r="F13" s="433">
        <v>79</v>
      </c>
      <c r="G13" s="440">
        <v>81</v>
      </c>
      <c r="H13" s="441">
        <v>81</v>
      </c>
      <c r="I13" s="442">
        <v>83</v>
      </c>
      <c r="J13" s="442">
        <v>89</v>
      </c>
      <c r="K13" s="432">
        <f t="shared" si="0"/>
        <v>89</v>
      </c>
      <c r="L13" s="505">
        <v>92</v>
      </c>
      <c r="M13" s="643" t="s">
        <v>406</v>
      </c>
      <c r="N13" s="643" t="s">
        <v>411</v>
      </c>
      <c r="O13" s="704" t="s">
        <v>274</v>
      </c>
      <c r="P13" s="704" t="s">
        <v>274</v>
      </c>
      <c r="Q13" s="704" t="s">
        <v>274</v>
      </c>
      <c r="R13" s="705" t="s">
        <v>274</v>
      </c>
    </row>
    <row r="14" spans="2:18">
      <c r="B14" s="409" t="s">
        <v>416</v>
      </c>
      <c r="C14" s="410">
        <v>7260</v>
      </c>
      <c r="D14" s="410">
        <v>7262</v>
      </c>
      <c r="E14" s="433">
        <v>75</v>
      </c>
      <c r="F14" s="433">
        <v>79</v>
      </c>
      <c r="G14" s="440">
        <v>81</v>
      </c>
      <c r="H14" s="441">
        <v>81</v>
      </c>
      <c r="I14" s="442">
        <v>83</v>
      </c>
      <c r="J14" s="442">
        <v>89</v>
      </c>
      <c r="K14" s="432">
        <f t="shared" si="0"/>
        <v>89</v>
      </c>
      <c r="L14" s="505">
        <v>92</v>
      </c>
      <c r="M14" s="643" t="s">
        <v>406</v>
      </c>
      <c r="N14" s="643" t="s">
        <v>411</v>
      </c>
      <c r="O14" s="704" t="s">
        <v>274</v>
      </c>
      <c r="P14" s="704" t="s">
        <v>274</v>
      </c>
      <c r="Q14" s="704" t="s">
        <v>274</v>
      </c>
      <c r="R14" s="705" t="s">
        <v>274</v>
      </c>
    </row>
    <row r="15" spans="2:18">
      <c r="B15" s="409" t="s">
        <v>417</v>
      </c>
      <c r="C15" s="410">
        <v>7260</v>
      </c>
      <c r="D15" s="410">
        <v>7263</v>
      </c>
      <c r="E15" s="433">
        <v>75</v>
      </c>
      <c r="F15" s="433">
        <v>79</v>
      </c>
      <c r="G15" s="440">
        <v>81</v>
      </c>
      <c r="H15" s="441">
        <v>81</v>
      </c>
      <c r="I15" s="442">
        <v>83</v>
      </c>
      <c r="J15" s="442">
        <v>89</v>
      </c>
      <c r="K15" s="432">
        <f t="shared" si="0"/>
        <v>89</v>
      </c>
      <c r="L15" s="505">
        <v>92</v>
      </c>
      <c r="M15" s="643" t="s">
        <v>406</v>
      </c>
      <c r="N15" s="643" t="s">
        <v>411</v>
      </c>
      <c r="O15" s="704" t="s">
        <v>274</v>
      </c>
      <c r="P15" s="704" t="s">
        <v>274</v>
      </c>
      <c r="Q15" s="704" t="s">
        <v>274</v>
      </c>
      <c r="R15" s="705" t="s">
        <v>274</v>
      </c>
    </row>
    <row r="16" spans="2:18" ht="13.5" thickBot="1">
      <c r="B16" s="443" t="s">
        <v>418</v>
      </c>
      <c r="C16" s="444">
        <v>7260</v>
      </c>
      <c r="D16" s="444">
        <v>7264</v>
      </c>
      <c r="E16" s="445">
        <v>75</v>
      </c>
      <c r="F16" s="445">
        <v>79</v>
      </c>
      <c r="G16" s="446">
        <v>81</v>
      </c>
      <c r="H16" s="447">
        <v>81</v>
      </c>
      <c r="I16" s="448">
        <v>83</v>
      </c>
      <c r="J16" s="448">
        <v>89</v>
      </c>
      <c r="K16" s="432">
        <f t="shared" si="0"/>
        <v>89</v>
      </c>
      <c r="L16" s="505">
        <v>92</v>
      </c>
      <c r="M16" s="643" t="s">
        <v>406</v>
      </c>
      <c r="N16" s="643" t="s">
        <v>411</v>
      </c>
      <c r="O16" s="706" t="s">
        <v>274</v>
      </c>
      <c r="P16" s="706" t="s">
        <v>274</v>
      </c>
      <c r="Q16" s="706" t="s">
        <v>274</v>
      </c>
      <c r="R16" s="707" t="s">
        <v>274</v>
      </c>
    </row>
    <row r="17" spans="2:18" ht="13.5" thickBot="1">
      <c r="B17" s="449" t="s">
        <v>419</v>
      </c>
      <c r="C17" s="401"/>
      <c r="D17" s="401"/>
      <c r="E17" s="450"/>
      <c r="F17" s="450"/>
      <c r="G17" s="451"/>
      <c r="H17" s="452"/>
      <c r="I17" s="401"/>
      <c r="J17" s="401"/>
      <c r="K17" s="401"/>
      <c r="L17" s="401"/>
      <c r="M17" s="401"/>
      <c r="N17" s="401"/>
      <c r="O17" s="708"/>
      <c r="P17" s="708"/>
      <c r="Q17" s="708"/>
      <c r="R17" s="709"/>
    </row>
    <row r="18" spans="2:18">
      <c r="B18" s="453" t="s">
        <v>410</v>
      </c>
      <c r="C18" s="454">
        <v>7245</v>
      </c>
      <c r="D18" s="454">
        <v>7246</v>
      </c>
      <c r="E18" s="455">
        <v>250</v>
      </c>
      <c r="F18" s="455">
        <v>260</v>
      </c>
      <c r="G18" s="456">
        <v>270</v>
      </c>
      <c r="H18" s="457">
        <v>270</v>
      </c>
      <c r="I18" s="458">
        <v>280</v>
      </c>
      <c r="J18" s="458">
        <v>300</v>
      </c>
      <c r="K18" s="432">
        <v>270</v>
      </c>
      <c r="L18" s="690">
        <v>279</v>
      </c>
      <c r="M18" s="643" t="s">
        <v>406</v>
      </c>
      <c r="N18" s="432"/>
      <c r="O18" s="710" t="s">
        <v>274</v>
      </c>
      <c r="P18" s="710" t="s">
        <v>274</v>
      </c>
      <c r="Q18" s="710" t="s">
        <v>274</v>
      </c>
      <c r="R18" s="711" t="s">
        <v>274</v>
      </c>
    </row>
    <row r="19" spans="2:18">
      <c r="B19" s="409" t="s">
        <v>412</v>
      </c>
      <c r="C19" s="410">
        <v>7245</v>
      </c>
      <c r="D19" s="410">
        <v>7247</v>
      </c>
      <c r="E19" s="433">
        <v>250</v>
      </c>
      <c r="F19" s="433">
        <v>260</v>
      </c>
      <c r="G19" s="440">
        <v>270</v>
      </c>
      <c r="H19" s="441">
        <v>270</v>
      </c>
      <c r="I19" s="442">
        <v>280</v>
      </c>
      <c r="J19" s="442">
        <v>300</v>
      </c>
      <c r="K19" s="459">
        <v>270</v>
      </c>
      <c r="L19" s="690">
        <v>279</v>
      </c>
      <c r="M19" s="643" t="s">
        <v>406</v>
      </c>
      <c r="N19" s="459"/>
      <c r="O19" s="704" t="s">
        <v>274</v>
      </c>
      <c r="P19" s="704" t="s">
        <v>274</v>
      </c>
      <c r="Q19" s="704" t="s">
        <v>274</v>
      </c>
      <c r="R19" s="705" t="s">
        <v>274</v>
      </c>
    </row>
    <row r="20" spans="2:18">
      <c r="B20" s="409" t="s">
        <v>413</v>
      </c>
      <c r="C20" s="410">
        <v>7245</v>
      </c>
      <c r="D20" s="410">
        <v>7248</v>
      </c>
      <c r="E20" s="433">
        <v>250</v>
      </c>
      <c r="F20" s="433">
        <v>260</v>
      </c>
      <c r="G20" s="440">
        <v>270</v>
      </c>
      <c r="H20" s="441">
        <v>270</v>
      </c>
      <c r="I20" s="442">
        <v>280</v>
      </c>
      <c r="J20" s="442">
        <v>300</v>
      </c>
      <c r="K20" s="459">
        <v>270</v>
      </c>
      <c r="L20" s="690">
        <v>279</v>
      </c>
      <c r="M20" s="643" t="s">
        <v>406</v>
      </c>
      <c r="N20" s="459"/>
      <c r="O20" s="704" t="s">
        <v>274</v>
      </c>
      <c r="P20" s="704" t="s">
        <v>274</v>
      </c>
      <c r="Q20" s="704" t="s">
        <v>274</v>
      </c>
      <c r="R20" s="705" t="s">
        <v>274</v>
      </c>
    </row>
    <row r="21" spans="2:18">
      <c r="B21" s="409" t="s">
        <v>414</v>
      </c>
      <c r="C21" s="410">
        <v>7245</v>
      </c>
      <c r="D21" s="410">
        <v>7249</v>
      </c>
      <c r="E21" s="433">
        <v>250</v>
      </c>
      <c r="F21" s="433">
        <v>260</v>
      </c>
      <c r="G21" s="440">
        <v>270</v>
      </c>
      <c r="H21" s="441">
        <v>270</v>
      </c>
      <c r="I21" s="442">
        <v>280</v>
      </c>
      <c r="J21" s="442">
        <v>300</v>
      </c>
      <c r="K21" s="459">
        <v>270</v>
      </c>
      <c r="L21" s="690">
        <v>279</v>
      </c>
      <c r="M21" s="643" t="s">
        <v>406</v>
      </c>
      <c r="N21" s="459"/>
      <c r="O21" s="704" t="s">
        <v>274</v>
      </c>
      <c r="P21" s="704" t="s">
        <v>274</v>
      </c>
      <c r="Q21" s="704" t="s">
        <v>274</v>
      </c>
      <c r="R21" s="705" t="s">
        <v>274</v>
      </c>
    </row>
    <row r="22" spans="2:18">
      <c r="B22" s="409" t="s">
        <v>420</v>
      </c>
      <c r="C22" s="410">
        <v>7225</v>
      </c>
      <c r="D22" s="410">
        <v>7226</v>
      </c>
      <c r="E22" s="433">
        <v>20</v>
      </c>
      <c r="F22" s="433">
        <v>21</v>
      </c>
      <c r="G22" s="440">
        <v>22</v>
      </c>
      <c r="H22" s="441">
        <v>22</v>
      </c>
      <c r="I22" s="442">
        <v>22</v>
      </c>
      <c r="J22" s="442">
        <v>24</v>
      </c>
      <c r="K22" s="459">
        <v>24</v>
      </c>
      <c r="L22" s="459">
        <v>24</v>
      </c>
      <c r="M22" s="692" t="s">
        <v>411</v>
      </c>
      <c r="N22" s="459"/>
      <c r="O22" s="704" t="s">
        <v>274</v>
      </c>
      <c r="P22" s="704" t="s">
        <v>274</v>
      </c>
      <c r="Q22" s="704" t="s">
        <v>274</v>
      </c>
      <c r="R22" s="705" t="s">
        <v>274</v>
      </c>
    </row>
    <row r="23" spans="2:18">
      <c r="B23" s="409" t="s">
        <v>421</v>
      </c>
      <c r="C23" s="410">
        <v>7225</v>
      </c>
      <c r="D23" s="410">
        <v>7227</v>
      </c>
      <c r="E23" s="433">
        <v>20</v>
      </c>
      <c r="F23" s="433">
        <v>21</v>
      </c>
      <c r="G23" s="440">
        <v>22</v>
      </c>
      <c r="H23" s="441">
        <v>22</v>
      </c>
      <c r="I23" s="442">
        <v>22</v>
      </c>
      <c r="J23" s="442">
        <v>24</v>
      </c>
      <c r="K23" s="459">
        <v>24</v>
      </c>
      <c r="L23" s="459">
        <v>24</v>
      </c>
      <c r="M23" s="692" t="s">
        <v>411</v>
      </c>
      <c r="N23" s="459"/>
      <c r="O23" s="704" t="s">
        <v>274</v>
      </c>
      <c r="P23" s="704" t="s">
        <v>274</v>
      </c>
      <c r="Q23" s="704" t="s">
        <v>274</v>
      </c>
      <c r="R23" s="705" t="s">
        <v>274</v>
      </c>
    </row>
    <row r="24" spans="2:18">
      <c r="B24" s="409" t="s">
        <v>422</v>
      </c>
      <c r="C24" s="410">
        <v>7225</v>
      </c>
      <c r="D24" s="410">
        <v>7228</v>
      </c>
      <c r="E24" s="433">
        <v>20</v>
      </c>
      <c r="F24" s="433">
        <v>21</v>
      </c>
      <c r="G24" s="440">
        <v>22</v>
      </c>
      <c r="H24" s="441">
        <v>22</v>
      </c>
      <c r="I24" s="442">
        <v>22</v>
      </c>
      <c r="J24" s="442">
        <v>24</v>
      </c>
      <c r="K24" s="459">
        <v>24</v>
      </c>
      <c r="L24" s="459">
        <v>24</v>
      </c>
      <c r="M24" s="692" t="s">
        <v>411</v>
      </c>
      <c r="N24" s="459"/>
      <c r="O24" s="704" t="s">
        <v>274</v>
      </c>
      <c r="P24" s="704" t="s">
        <v>274</v>
      </c>
      <c r="Q24" s="704" t="s">
        <v>274</v>
      </c>
      <c r="R24" s="705" t="s">
        <v>274</v>
      </c>
    </row>
    <row r="25" spans="2:18">
      <c r="B25" s="409" t="s">
        <v>423</v>
      </c>
      <c r="C25" s="410">
        <v>7225</v>
      </c>
      <c r="D25" s="410">
        <v>7229</v>
      </c>
      <c r="E25" s="433">
        <v>20</v>
      </c>
      <c r="F25" s="433">
        <v>21</v>
      </c>
      <c r="G25" s="440">
        <v>22</v>
      </c>
      <c r="H25" s="441">
        <v>22</v>
      </c>
      <c r="I25" s="442">
        <v>22</v>
      </c>
      <c r="J25" s="442">
        <v>24</v>
      </c>
      <c r="K25" s="459">
        <v>24</v>
      </c>
      <c r="L25" s="459">
        <v>24</v>
      </c>
      <c r="M25" s="692" t="s">
        <v>411</v>
      </c>
      <c r="N25" s="459"/>
      <c r="O25" s="704" t="s">
        <v>274</v>
      </c>
      <c r="P25" s="704" t="s">
        <v>274</v>
      </c>
      <c r="Q25" s="704" t="s">
        <v>274</v>
      </c>
      <c r="R25" s="705" t="s">
        <v>274</v>
      </c>
    </row>
    <row r="26" spans="2:18">
      <c r="B26" s="409" t="s">
        <v>415</v>
      </c>
      <c r="C26" s="410">
        <v>7265</v>
      </c>
      <c r="D26" s="410">
        <v>7266</v>
      </c>
      <c r="E26" s="433">
        <v>750</v>
      </c>
      <c r="F26" s="433">
        <v>790</v>
      </c>
      <c r="G26" s="440">
        <v>810</v>
      </c>
      <c r="H26" s="441">
        <v>810</v>
      </c>
      <c r="I26" s="442">
        <v>830</v>
      </c>
      <c r="J26" s="442">
        <v>890</v>
      </c>
      <c r="K26" s="459">
        <v>801</v>
      </c>
      <c r="L26" s="691">
        <v>828</v>
      </c>
      <c r="M26" s="643" t="s">
        <v>406</v>
      </c>
      <c r="N26" s="459"/>
      <c r="O26" s="704" t="s">
        <v>274</v>
      </c>
      <c r="P26" s="704" t="s">
        <v>274</v>
      </c>
      <c r="Q26" s="704" t="s">
        <v>274</v>
      </c>
      <c r="R26" s="705" t="s">
        <v>274</v>
      </c>
    </row>
    <row r="27" spans="2:18">
      <c r="B27" s="409" t="s">
        <v>416</v>
      </c>
      <c r="C27" s="410">
        <v>7265</v>
      </c>
      <c r="D27" s="410">
        <v>7267</v>
      </c>
      <c r="E27" s="433">
        <v>750</v>
      </c>
      <c r="F27" s="433">
        <v>790</v>
      </c>
      <c r="G27" s="440">
        <v>810</v>
      </c>
      <c r="H27" s="441">
        <v>810</v>
      </c>
      <c r="I27" s="442">
        <v>830</v>
      </c>
      <c r="J27" s="442">
        <v>890</v>
      </c>
      <c r="K27" s="459">
        <v>801</v>
      </c>
      <c r="L27" s="691">
        <v>828</v>
      </c>
      <c r="M27" s="643" t="s">
        <v>406</v>
      </c>
      <c r="N27" s="459"/>
      <c r="O27" s="704" t="s">
        <v>274</v>
      </c>
      <c r="P27" s="704" t="s">
        <v>274</v>
      </c>
      <c r="Q27" s="704" t="s">
        <v>274</v>
      </c>
      <c r="R27" s="705" t="s">
        <v>274</v>
      </c>
    </row>
    <row r="28" spans="2:18">
      <c r="B28" s="409" t="s">
        <v>417</v>
      </c>
      <c r="C28" s="410">
        <v>7265</v>
      </c>
      <c r="D28" s="410">
        <v>7268</v>
      </c>
      <c r="E28" s="433">
        <v>750</v>
      </c>
      <c r="F28" s="433">
        <v>790</v>
      </c>
      <c r="G28" s="440">
        <v>810</v>
      </c>
      <c r="H28" s="441">
        <v>810</v>
      </c>
      <c r="I28" s="442">
        <v>830</v>
      </c>
      <c r="J28" s="442">
        <v>890</v>
      </c>
      <c r="K28" s="459">
        <v>801</v>
      </c>
      <c r="L28" s="691">
        <v>828</v>
      </c>
      <c r="M28" s="643" t="s">
        <v>406</v>
      </c>
      <c r="N28" s="459"/>
      <c r="O28" s="704" t="s">
        <v>274</v>
      </c>
      <c r="P28" s="704" t="s">
        <v>274</v>
      </c>
      <c r="Q28" s="704" t="s">
        <v>274</v>
      </c>
      <c r="R28" s="705" t="s">
        <v>274</v>
      </c>
    </row>
    <row r="29" spans="2:18">
      <c r="B29" s="409" t="s">
        <v>418</v>
      </c>
      <c r="C29" s="410">
        <v>7265</v>
      </c>
      <c r="D29" s="410">
        <v>7269</v>
      </c>
      <c r="E29" s="433">
        <v>750</v>
      </c>
      <c r="F29" s="433">
        <v>790</v>
      </c>
      <c r="G29" s="440">
        <v>810</v>
      </c>
      <c r="H29" s="441">
        <v>810</v>
      </c>
      <c r="I29" s="442">
        <v>830</v>
      </c>
      <c r="J29" s="442">
        <v>890</v>
      </c>
      <c r="K29" s="459">
        <v>801</v>
      </c>
      <c r="L29" s="691">
        <v>828</v>
      </c>
      <c r="M29" s="643" t="s">
        <v>406</v>
      </c>
      <c r="N29" s="459"/>
      <c r="O29" s="704" t="s">
        <v>274</v>
      </c>
      <c r="P29" s="704" t="s">
        <v>274</v>
      </c>
      <c r="Q29" s="704" t="s">
        <v>274</v>
      </c>
      <c r="R29" s="705" t="s">
        <v>274</v>
      </c>
    </row>
    <row r="30" spans="2:18" ht="13.5" thickBot="1">
      <c r="B30" s="449" t="s">
        <v>424</v>
      </c>
      <c r="C30" s="401"/>
      <c r="D30" s="401"/>
      <c r="E30" s="450"/>
      <c r="F30" s="450"/>
      <c r="G30" s="450"/>
      <c r="H30" s="450"/>
      <c r="I30" s="450"/>
      <c r="J30" s="450"/>
      <c r="K30" s="450"/>
      <c r="L30" s="450"/>
      <c r="M30" s="450"/>
      <c r="N30" s="450"/>
      <c r="O30" s="450"/>
      <c r="P30" s="450"/>
      <c r="Q30" s="450"/>
      <c r="R30" s="460"/>
    </row>
    <row r="31" spans="2:18" ht="13.5" thickBot="1">
      <c r="B31" s="396" t="s">
        <v>425</v>
      </c>
      <c r="C31" s="397"/>
      <c r="D31" s="397"/>
      <c r="E31" s="398"/>
      <c r="F31" s="398"/>
      <c r="G31" s="398"/>
      <c r="H31" s="398"/>
      <c r="I31" s="398"/>
      <c r="J31" s="398"/>
      <c r="K31" s="398"/>
      <c r="L31" s="398"/>
      <c r="M31" s="398"/>
      <c r="N31" s="398"/>
      <c r="O31" s="398"/>
      <c r="P31" s="398"/>
      <c r="Q31" s="398"/>
      <c r="R31" s="461"/>
    </row>
    <row r="32" spans="2:18" ht="13.5" thickBot="1">
      <c r="B32" s="802" t="s">
        <v>426</v>
      </c>
      <c r="C32" s="803"/>
      <c r="D32" s="803"/>
      <c r="E32" s="803"/>
      <c r="F32" s="450"/>
      <c r="G32" s="401"/>
      <c r="H32" s="401"/>
      <c r="I32" s="401"/>
      <c r="J32" s="401"/>
      <c r="K32" s="401"/>
      <c r="L32" s="401"/>
      <c r="M32" s="401"/>
      <c r="N32" s="401"/>
      <c r="O32" s="462"/>
      <c r="P32" s="462"/>
      <c r="Q32" s="462"/>
      <c r="R32" s="463"/>
    </row>
    <row r="33" spans="2:17">
      <c r="B33" s="464"/>
      <c r="C33" s="464"/>
      <c r="D33" s="464"/>
      <c r="G33" s="465"/>
      <c r="H33" s="465"/>
      <c r="I33" s="465"/>
      <c r="J33" s="465"/>
      <c r="K33" s="465"/>
      <c r="L33" s="465"/>
      <c r="M33" s="465"/>
      <c r="N33" s="465"/>
      <c r="O33" s="464"/>
      <c r="P33" s="464"/>
      <c r="Q33" s="464"/>
    </row>
    <row r="34" spans="2:17">
      <c r="B34" s="466"/>
      <c r="C34" s="467"/>
      <c r="D34" s="467"/>
      <c r="G34" s="468"/>
      <c r="H34" s="468"/>
      <c r="I34" s="468"/>
      <c r="J34" s="468"/>
      <c r="K34" s="468"/>
      <c r="L34" s="468"/>
      <c r="M34" s="468"/>
      <c r="N34" s="468"/>
      <c r="O34" s="464"/>
      <c r="P34" s="464"/>
      <c r="Q34" s="464"/>
    </row>
    <row r="35" spans="2:17">
      <c r="B35" s="467"/>
      <c r="C35" s="467"/>
      <c r="D35" s="467"/>
      <c r="G35" s="468"/>
      <c r="H35" s="468"/>
      <c r="I35" s="468"/>
      <c r="J35" s="468"/>
      <c r="K35" s="468"/>
      <c r="L35" s="468"/>
      <c r="M35" s="468"/>
      <c r="N35" s="468"/>
      <c r="O35" s="464"/>
      <c r="P35" s="464"/>
      <c r="Q35" s="464"/>
    </row>
    <row r="36" spans="2:17">
      <c r="B36" s="466"/>
      <c r="C36" s="467"/>
      <c r="D36" s="467"/>
      <c r="G36" s="468"/>
      <c r="H36" s="468"/>
      <c r="I36" s="468"/>
      <c r="J36" s="468"/>
      <c r="K36" s="468"/>
      <c r="L36" s="468"/>
      <c r="M36" s="468"/>
      <c r="N36" s="468"/>
      <c r="O36" s="464"/>
      <c r="P36" s="464"/>
      <c r="Q36" s="464"/>
    </row>
  </sheetData>
  <mergeCells count="1">
    <mergeCell ref="B32:E32"/>
  </mergeCells>
  <pageMargins left="0.25" right="0.25" top="0.75" bottom="0.75" header="0.3" footer="0.3"/>
  <pageSetup paperSize="8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1FBB82-40C9-4F51-99F0-0582C7D7955F}">
  <sheetPr>
    <tabColor rgb="FF92D050"/>
  </sheetPr>
  <dimension ref="A2:Z241"/>
  <sheetViews>
    <sheetView tabSelected="1" zoomScale="90" zoomScaleNormal="90" workbookViewId="0">
      <pane ySplit="6" topLeftCell="A87" activePane="bottomLeft" state="frozen"/>
      <selection activeCell="B56" sqref="B56"/>
      <selection pane="bottomLeft" activeCell="M110" sqref="M110:M111"/>
    </sheetView>
  </sheetViews>
  <sheetFormatPr defaultColWidth="9.125" defaultRowHeight="12.75"/>
  <cols>
    <col min="1" max="1" width="4.125" style="479" customWidth="1"/>
    <col min="2" max="2" width="46.5" style="479" customWidth="1"/>
    <col min="3" max="3" width="12.125" style="587" customWidth="1"/>
    <col min="4" max="4" width="15.5" style="587" hidden="1" customWidth="1"/>
    <col min="5" max="8" width="11.875" style="588" hidden="1" customWidth="1"/>
    <col min="9" max="9" width="11.875" style="589" hidden="1" customWidth="1"/>
    <col min="10" max="11" width="11.875" style="588" hidden="1" customWidth="1"/>
    <col min="12" max="13" width="11.875" style="588" customWidth="1"/>
    <col min="14" max="14" width="24.375" style="588" hidden="1" customWidth="1"/>
    <col min="15" max="15" width="13.75" style="588" hidden="1" customWidth="1"/>
    <col min="16" max="16" width="11.5" style="479" hidden="1" customWidth="1"/>
    <col min="17" max="18" width="11.5" style="479" customWidth="1"/>
    <col min="19" max="19" width="10.875" style="479" customWidth="1"/>
    <col min="20" max="20" width="10.875" style="590" customWidth="1"/>
    <col min="21" max="21" width="10.875" style="479" customWidth="1"/>
    <col min="22" max="22" width="32.75" style="479" bestFit="1" customWidth="1"/>
    <col min="23" max="23" width="29.625" style="479" bestFit="1" customWidth="1"/>
    <col min="24" max="24" width="17.5" style="479" customWidth="1"/>
    <col min="25" max="25" width="13.625" style="479" customWidth="1"/>
    <col min="26" max="26" width="24.5" style="479" customWidth="1"/>
    <col min="27" max="27" width="12.5" style="479" bestFit="1" customWidth="1"/>
    <col min="28" max="28" width="9.125" style="479"/>
    <col min="29" max="29" width="12.5" style="479" bestFit="1" customWidth="1"/>
    <col min="30" max="16384" width="9.125" style="479"/>
  </cols>
  <sheetData>
    <row r="2" spans="2:26">
      <c r="O2" s="625">
        <v>8.9999999999999993E-3</v>
      </c>
      <c r="P2" s="479" t="s">
        <v>427</v>
      </c>
    </row>
    <row r="3" spans="2:26">
      <c r="M3" s="624">
        <v>3.3399999999999999E-2</v>
      </c>
      <c r="O3" s="626">
        <v>5.1000000000000004E-3</v>
      </c>
      <c r="P3" s="479" t="s">
        <v>428</v>
      </c>
    </row>
    <row r="4" spans="2:26">
      <c r="O4" s="626">
        <v>1.4E-3</v>
      </c>
      <c r="P4" s="479" t="s">
        <v>429</v>
      </c>
    </row>
    <row r="5" spans="2:26" ht="13.5" thickBot="1">
      <c r="O5" s="479"/>
    </row>
    <row r="6" spans="2:26" ht="38.25">
      <c r="B6" s="469" t="s">
        <v>1</v>
      </c>
      <c r="C6" s="470" t="s">
        <v>2</v>
      </c>
      <c r="D6" s="471" t="s">
        <v>3</v>
      </c>
      <c r="E6" s="472">
        <v>2018</v>
      </c>
      <c r="F6" s="473">
        <v>43466</v>
      </c>
      <c r="G6" s="474">
        <v>43647</v>
      </c>
      <c r="H6" s="473">
        <v>43831</v>
      </c>
      <c r="I6" s="475">
        <v>44013</v>
      </c>
      <c r="J6" s="475">
        <v>44197</v>
      </c>
      <c r="K6" s="476">
        <v>2022</v>
      </c>
      <c r="L6" s="476">
        <v>2024</v>
      </c>
      <c r="M6" s="474">
        <v>45658</v>
      </c>
      <c r="N6" s="655" t="s">
        <v>402</v>
      </c>
      <c r="O6" s="655" t="s">
        <v>403</v>
      </c>
      <c r="P6" s="477" t="s">
        <v>5</v>
      </c>
      <c r="Q6" s="477" t="s">
        <v>430</v>
      </c>
      <c r="R6" s="477" t="s">
        <v>10</v>
      </c>
      <c r="S6" s="477" t="s">
        <v>11</v>
      </c>
      <c r="T6" s="478"/>
      <c r="V6" s="480" t="s">
        <v>431</v>
      </c>
      <c r="W6" s="481" t="s">
        <v>432</v>
      </c>
      <c r="X6" s="481" t="s">
        <v>433</v>
      </c>
      <c r="Y6" s="481" t="s">
        <v>434</v>
      </c>
      <c r="Z6" s="481" t="s">
        <v>435</v>
      </c>
    </row>
    <row r="7" spans="2:26" ht="13.5" thickBot="1">
      <c r="B7" s="804" t="s">
        <v>404</v>
      </c>
      <c r="C7" s="805"/>
      <c r="D7" s="805"/>
      <c r="E7" s="482"/>
      <c r="F7" s="483"/>
      <c r="G7" s="482"/>
      <c r="H7" s="483"/>
      <c r="I7" s="484"/>
      <c r="J7" s="482"/>
      <c r="K7" s="482"/>
      <c r="L7" s="482"/>
      <c r="M7" s="482"/>
      <c r="N7" s="536"/>
      <c r="O7" s="482"/>
      <c r="P7" s="482"/>
      <c r="Q7" s="482"/>
      <c r="R7" s="482"/>
      <c r="S7" s="485"/>
      <c r="T7" s="486"/>
      <c r="V7" s="806"/>
      <c r="W7" s="807"/>
      <c r="X7" s="807"/>
      <c r="Y7" s="807"/>
      <c r="Z7" s="808"/>
    </row>
    <row r="8" spans="2:26">
      <c r="B8" s="487" t="s">
        <v>436</v>
      </c>
      <c r="C8" s="488" t="s">
        <v>73</v>
      </c>
      <c r="D8" s="488" t="s">
        <v>73</v>
      </c>
      <c r="E8" s="489">
        <v>0.16300000000000001</v>
      </c>
      <c r="F8" s="489">
        <v>0.17199999999999999</v>
      </c>
      <c r="G8" s="490">
        <v>0.17100000000000001</v>
      </c>
      <c r="H8" s="489">
        <v>0.17499999999999999</v>
      </c>
      <c r="I8" s="491">
        <v>0.17399999999999999</v>
      </c>
      <c r="J8" s="492">
        <v>0.17499999999999999</v>
      </c>
      <c r="K8" s="490">
        <v>0.17899999999999999</v>
      </c>
      <c r="L8" s="493">
        <v>0.223</v>
      </c>
      <c r="M8" s="614">
        <f>L8*(1+$M$3)</f>
        <v>0.23044820000000002</v>
      </c>
      <c r="N8" s="650" t="s">
        <v>406</v>
      </c>
      <c r="O8" s="493">
        <f>M8+O3</f>
        <v>0.23554820000000001</v>
      </c>
      <c r="P8" s="657" t="s">
        <v>274</v>
      </c>
      <c r="Q8" s="658" t="s">
        <v>275</v>
      </c>
      <c r="R8" s="658" t="s">
        <v>275</v>
      </c>
      <c r="S8" s="659" t="s">
        <v>275</v>
      </c>
      <c r="T8" s="494"/>
      <c r="V8" s="495" t="s">
        <v>437</v>
      </c>
      <c r="W8" s="496"/>
      <c r="X8" s="497"/>
      <c r="Y8" s="496"/>
      <c r="Z8" s="498"/>
    </row>
    <row r="9" spans="2:26">
      <c r="B9" s="499" t="s">
        <v>405</v>
      </c>
      <c r="C9" s="500" t="s">
        <v>73</v>
      </c>
      <c r="D9" s="500" t="s">
        <v>73</v>
      </c>
      <c r="E9" s="501">
        <v>0.192</v>
      </c>
      <c r="F9" s="501">
        <v>0.20399999999999999</v>
      </c>
      <c r="G9" s="502">
        <v>0.20399999999999999</v>
      </c>
      <c r="H9" s="501">
        <v>0.20899999999999999</v>
      </c>
      <c r="I9" s="503">
        <v>0.20699999999999999</v>
      </c>
      <c r="J9" s="504">
        <v>0.20899999999999999</v>
      </c>
      <c r="K9" s="502">
        <v>0.21299999999999999</v>
      </c>
      <c r="L9" s="505">
        <v>0.23400000000000001</v>
      </c>
      <c r="M9" s="505">
        <f>L9*(1+$M$3)</f>
        <v>0.24181560000000005</v>
      </c>
      <c r="N9" s="638" t="s">
        <v>406</v>
      </c>
      <c r="O9" s="505">
        <f>M9+O4</f>
        <v>0.24321560000000006</v>
      </c>
      <c r="P9" s="660" t="s">
        <v>274</v>
      </c>
      <c r="Q9" s="661" t="s">
        <v>275</v>
      </c>
      <c r="R9" s="661" t="s">
        <v>275</v>
      </c>
      <c r="S9" s="662" t="s">
        <v>275</v>
      </c>
      <c r="T9" s="506"/>
      <c r="V9" s="507"/>
      <c r="W9" s="508"/>
      <c r="Y9" s="508"/>
      <c r="Z9" s="509"/>
    </row>
    <row r="10" spans="2:26">
      <c r="B10" s="499" t="s">
        <v>407</v>
      </c>
      <c r="C10" s="500" t="s">
        <v>73</v>
      </c>
      <c r="D10" s="500" t="s">
        <v>73</v>
      </c>
      <c r="E10" s="501">
        <v>0.32600000000000001</v>
      </c>
      <c r="F10" s="501">
        <v>0.34599999999999997</v>
      </c>
      <c r="G10" s="502">
        <v>0.34599999999999997</v>
      </c>
      <c r="H10" s="501">
        <v>0.35499999999999998</v>
      </c>
      <c r="I10" s="503">
        <v>0.35215999999999997</v>
      </c>
      <c r="J10" s="504">
        <v>0.35499999999999998</v>
      </c>
      <c r="K10" s="502">
        <v>0.36299999999999999</v>
      </c>
      <c r="L10" s="510" t="s">
        <v>73</v>
      </c>
      <c r="M10" s="510" t="s">
        <v>73</v>
      </c>
      <c r="N10" s="638" t="s">
        <v>406</v>
      </c>
      <c r="O10" s="510" t="s">
        <v>73</v>
      </c>
      <c r="P10" s="660" t="s">
        <v>274</v>
      </c>
      <c r="Q10" s="661" t="s">
        <v>275</v>
      </c>
      <c r="R10" s="661" t="s">
        <v>275</v>
      </c>
      <c r="S10" s="662" t="s">
        <v>275</v>
      </c>
      <c r="T10" s="511"/>
      <c r="V10" s="507"/>
      <c r="W10" s="508"/>
      <c r="Y10" s="508"/>
      <c r="Z10" s="509"/>
    </row>
    <row r="11" spans="2:26">
      <c r="B11" s="499" t="s">
        <v>438</v>
      </c>
      <c r="C11" s="500" t="s">
        <v>73</v>
      </c>
      <c r="D11" s="500" t="s">
        <v>73</v>
      </c>
      <c r="E11" s="501">
        <v>1.5</v>
      </c>
      <c r="F11" s="501">
        <v>1.5</v>
      </c>
      <c r="G11" s="502">
        <v>1.5</v>
      </c>
      <c r="H11" s="501">
        <v>1.5</v>
      </c>
      <c r="I11" s="503">
        <v>1.5</v>
      </c>
      <c r="J11" s="504">
        <v>1.5</v>
      </c>
      <c r="K11" s="502">
        <v>2.4500000000000002</v>
      </c>
      <c r="L11" s="505">
        <v>0.223</v>
      </c>
      <c r="M11" s="622">
        <f>M8</f>
        <v>0.23044820000000002</v>
      </c>
      <c r="N11" s="638" t="s">
        <v>406</v>
      </c>
      <c r="O11" s="505">
        <f>O8</f>
        <v>0.23554820000000001</v>
      </c>
      <c r="P11" s="660" t="s">
        <v>274</v>
      </c>
      <c r="Q11" s="661" t="s">
        <v>275</v>
      </c>
      <c r="R11" s="661" t="s">
        <v>275</v>
      </c>
      <c r="S11" s="662" t="s">
        <v>275</v>
      </c>
      <c r="T11" s="506"/>
      <c r="V11" s="507"/>
      <c r="W11" s="508"/>
      <c r="Y11" s="508"/>
      <c r="Z11" s="509"/>
    </row>
    <row r="12" spans="2:26">
      <c r="B12" s="499" t="s">
        <v>439</v>
      </c>
      <c r="C12" s="500" t="s">
        <v>73</v>
      </c>
      <c r="D12" s="500" t="s">
        <v>73</v>
      </c>
      <c r="E12" s="501"/>
      <c r="F12" s="501"/>
      <c r="G12" s="502"/>
      <c r="H12" s="501"/>
      <c r="I12" s="503"/>
      <c r="J12" s="504"/>
      <c r="K12" s="502"/>
      <c r="L12" s="505">
        <v>0.192</v>
      </c>
      <c r="M12" s="505">
        <f>L12*(1+$M$3)</f>
        <v>0.19841280000000003</v>
      </c>
      <c r="N12" s="638" t="s">
        <v>406</v>
      </c>
      <c r="O12" s="505">
        <f>M12+O2</f>
        <v>0.20741280000000004</v>
      </c>
      <c r="P12" s="660" t="s">
        <v>274</v>
      </c>
      <c r="Q12" s="661" t="s">
        <v>275</v>
      </c>
      <c r="R12" s="661" t="s">
        <v>275</v>
      </c>
      <c r="S12" s="662" t="s">
        <v>275</v>
      </c>
      <c r="T12" s="506"/>
      <c r="V12" s="507"/>
      <c r="W12" s="508"/>
      <c r="Y12" s="508"/>
      <c r="Z12" s="509"/>
    </row>
    <row r="13" spans="2:26">
      <c r="B13" s="512" t="s">
        <v>409</v>
      </c>
      <c r="C13" s="513"/>
      <c r="D13" s="513"/>
      <c r="E13" s="513"/>
      <c r="F13" s="514"/>
      <c r="G13" s="513"/>
      <c r="H13" s="514"/>
      <c r="I13" s="515"/>
      <c r="J13" s="516"/>
      <c r="K13" s="513"/>
      <c r="L13" s="513"/>
      <c r="M13" s="513"/>
      <c r="N13" s="513"/>
      <c r="O13" s="513"/>
      <c r="P13" s="666"/>
      <c r="Q13" s="666"/>
      <c r="R13" s="666"/>
      <c r="S13" s="667"/>
      <c r="T13" s="486"/>
      <c r="V13" s="507"/>
      <c r="W13" s="508"/>
      <c r="Y13" s="508"/>
      <c r="Z13" s="509"/>
    </row>
    <row r="14" spans="2:26">
      <c r="B14" s="517" t="s">
        <v>440</v>
      </c>
      <c r="C14" s="518">
        <v>7230</v>
      </c>
      <c r="D14" s="518">
        <v>7231</v>
      </c>
      <c r="E14" s="519">
        <v>15</v>
      </c>
      <c r="F14" s="520">
        <v>16</v>
      </c>
      <c r="G14" s="521"/>
      <c r="H14" s="520">
        <v>16</v>
      </c>
      <c r="I14" s="522">
        <v>16</v>
      </c>
      <c r="J14" s="523">
        <v>16</v>
      </c>
      <c r="K14" s="524">
        <v>17</v>
      </c>
      <c r="L14" s="510">
        <v>18</v>
      </c>
      <c r="M14" s="505">
        <v>18</v>
      </c>
      <c r="N14" s="643" t="s">
        <v>406</v>
      </c>
      <c r="O14" s="635" t="s">
        <v>411</v>
      </c>
      <c r="P14" s="668" t="s">
        <v>274</v>
      </c>
      <c r="Q14" s="668" t="s">
        <v>274</v>
      </c>
      <c r="R14" s="668" t="s">
        <v>274</v>
      </c>
      <c r="S14" s="669" t="s">
        <v>274</v>
      </c>
      <c r="T14" s="506"/>
      <c r="V14" s="507"/>
      <c r="W14" s="508"/>
      <c r="Y14" s="508"/>
      <c r="Z14" s="509"/>
    </row>
    <row r="15" spans="2:26">
      <c r="B15" s="517" t="s">
        <v>441</v>
      </c>
      <c r="C15" s="518">
        <v>7230</v>
      </c>
      <c r="D15" s="518">
        <v>7232</v>
      </c>
      <c r="E15" s="519">
        <v>15</v>
      </c>
      <c r="F15" s="520">
        <v>16</v>
      </c>
      <c r="G15" s="521"/>
      <c r="H15" s="520">
        <v>16</v>
      </c>
      <c r="I15" s="522">
        <v>16</v>
      </c>
      <c r="J15" s="523">
        <v>16</v>
      </c>
      <c r="K15" s="524">
        <v>17</v>
      </c>
      <c r="L15" s="510">
        <v>18</v>
      </c>
      <c r="M15" s="505">
        <v>18</v>
      </c>
      <c r="N15" s="643" t="s">
        <v>406</v>
      </c>
      <c r="O15" s="635" t="s">
        <v>411</v>
      </c>
      <c r="P15" s="668" t="s">
        <v>274</v>
      </c>
      <c r="Q15" s="668" t="s">
        <v>274</v>
      </c>
      <c r="R15" s="668" t="s">
        <v>274</v>
      </c>
      <c r="S15" s="669" t="s">
        <v>274</v>
      </c>
      <c r="T15" s="506"/>
      <c r="V15" s="507"/>
      <c r="W15" s="508"/>
      <c r="Y15" s="508"/>
      <c r="Z15" s="509"/>
    </row>
    <row r="16" spans="2:26">
      <c r="B16" s="517" t="s">
        <v>442</v>
      </c>
      <c r="C16" s="518">
        <v>7230</v>
      </c>
      <c r="D16" s="518">
        <v>7233</v>
      </c>
      <c r="E16" s="519">
        <v>15</v>
      </c>
      <c r="F16" s="520">
        <v>16</v>
      </c>
      <c r="G16" s="521"/>
      <c r="H16" s="520">
        <v>16</v>
      </c>
      <c r="I16" s="522">
        <v>16</v>
      </c>
      <c r="J16" s="523">
        <v>16</v>
      </c>
      <c r="K16" s="524">
        <v>17</v>
      </c>
      <c r="L16" s="510">
        <v>18</v>
      </c>
      <c r="M16" s="505">
        <v>18</v>
      </c>
      <c r="N16" s="643" t="s">
        <v>406</v>
      </c>
      <c r="O16" s="635" t="s">
        <v>411</v>
      </c>
      <c r="P16" s="668" t="s">
        <v>274</v>
      </c>
      <c r="Q16" s="668" t="s">
        <v>274</v>
      </c>
      <c r="R16" s="668" t="s">
        <v>274</v>
      </c>
      <c r="S16" s="669" t="s">
        <v>274</v>
      </c>
      <c r="T16" s="506"/>
      <c r="V16" s="507"/>
      <c r="W16" s="508"/>
      <c r="Y16" s="508"/>
      <c r="Z16" s="509"/>
    </row>
    <row r="17" spans="2:26">
      <c r="B17" s="517" t="s">
        <v>443</v>
      </c>
      <c r="C17" s="518">
        <v>7230</v>
      </c>
      <c r="D17" s="518">
        <v>7234</v>
      </c>
      <c r="E17" s="519">
        <v>15</v>
      </c>
      <c r="F17" s="520">
        <v>16</v>
      </c>
      <c r="G17" s="521"/>
      <c r="H17" s="520">
        <v>16</v>
      </c>
      <c r="I17" s="522">
        <v>16</v>
      </c>
      <c r="J17" s="523">
        <v>16</v>
      </c>
      <c r="K17" s="524">
        <v>17</v>
      </c>
      <c r="L17" s="510">
        <v>18</v>
      </c>
      <c r="M17" s="505">
        <v>18</v>
      </c>
      <c r="N17" s="643" t="s">
        <v>406</v>
      </c>
      <c r="O17" s="635" t="s">
        <v>411</v>
      </c>
      <c r="P17" s="668" t="s">
        <v>274</v>
      </c>
      <c r="Q17" s="668" t="s">
        <v>274</v>
      </c>
      <c r="R17" s="668" t="s">
        <v>274</v>
      </c>
      <c r="S17" s="669" t="s">
        <v>274</v>
      </c>
      <c r="T17" s="506"/>
      <c r="V17" s="507"/>
      <c r="W17" s="508"/>
      <c r="Y17" s="508"/>
      <c r="Z17" s="509"/>
    </row>
    <row r="18" spans="2:26">
      <c r="B18" s="517" t="s">
        <v>410</v>
      </c>
      <c r="C18" s="518">
        <v>7240</v>
      </c>
      <c r="D18" s="518">
        <v>7241</v>
      </c>
      <c r="E18" s="519">
        <v>25</v>
      </c>
      <c r="F18" s="520">
        <v>26</v>
      </c>
      <c r="G18" s="521"/>
      <c r="H18" s="520">
        <v>27</v>
      </c>
      <c r="I18" s="522">
        <v>27</v>
      </c>
      <c r="J18" s="523">
        <v>27</v>
      </c>
      <c r="K18" s="524">
        <v>28</v>
      </c>
      <c r="L18" s="510">
        <v>30</v>
      </c>
      <c r="M18" s="505">
        <v>31</v>
      </c>
      <c r="N18" s="643" t="s">
        <v>406</v>
      </c>
      <c r="O18" s="635" t="s">
        <v>411</v>
      </c>
      <c r="P18" s="668" t="s">
        <v>274</v>
      </c>
      <c r="Q18" s="668" t="s">
        <v>274</v>
      </c>
      <c r="R18" s="668" t="s">
        <v>274</v>
      </c>
      <c r="S18" s="669" t="s">
        <v>274</v>
      </c>
      <c r="T18" s="506"/>
      <c r="V18" s="507"/>
      <c r="W18" s="508"/>
      <c r="Y18" s="508"/>
      <c r="Z18" s="509"/>
    </row>
    <row r="19" spans="2:26">
      <c r="B19" s="517" t="s">
        <v>412</v>
      </c>
      <c r="C19" s="518">
        <v>7240</v>
      </c>
      <c r="D19" s="518">
        <v>7242</v>
      </c>
      <c r="E19" s="519">
        <v>25</v>
      </c>
      <c r="F19" s="520">
        <v>26</v>
      </c>
      <c r="G19" s="521"/>
      <c r="H19" s="520">
        <v>27</v>
      </c>
      <c r="I19" s="522">
        <v>27</v>
      </c>
      <c r="J19" s="523">
        <v>27</v>
      </c>
      <c r="K19" s="524">
        <v>28</v>
      </c>
      <c r="L19" s="510">
        <v>30</v>
      </c>
      <c r="M19" s="505">
        <v>31</v>
      </c>
      <c r="N19" s="643" t="s">
        <v>406</v>
      </c>
      <c r="O19" s="635" t="s">
        <v>411</v>
      </c>
      <c r="P19" s="668" t="s">
        <v>274</v>
      </c>
      <c r="Q19" s="668" t="s">
        <v>274</v>
      </c>
      <c r="R19" s="668" t="s">
        <v>274</v>
      </c>
      <c r="S19" s="669" t="s">
        <v>274</v>
      </c>
      <c r="T19" s="506"/>
      <c r="V19" s="507"/>
      <c r="W19" s="508"/>
      <c r="Y19" s="508"/>
      <c r="Z19" s="509"/>
    </row>
    <row r="20" spans="2:26">
      <c r="B20" s="517" t="s">
        <v>413</v>
      </c>
      <c r="C20" s="518">
        <v>7240</v>
      </c>
      <c r="D20" s="518">
        <v>7243</v>
      </c>
      <c r="E20" s="519">
        <v>25</v>
      </c>
      <c r="F20" s="520">
        <v>26</v>
      </c>
      <c r="G20" s="521"/>
      <c r="H20" s="520">
        <v>27</v>
      </c>
      <c r="I20" s="522">
        <v>27</v>
      </c>
      <c r="J20" s="523">
        <v>27</v>
      </c>
      <c r="K20" s="524">
        <v>28</v>
      </c>
      <c r="L20" s="510">
        <v>30</v>
      </c>
      <c r="M20" s="505">
        <v>31</v>
      </c>
      <c r="N20" s="643" t="s">
        <v>406</v>
      </c>
      <c r="O20" s="635" t="s">
        <v>411</v>
      </c>
      <c r="P20" s="668" t="s">
        <v>274</v>
      </c>
      <c r="Q20" s="668" t="s">
        <v>274</v>
      </c>
      <c r="R20" s="668" t="s">
        <v>274</v>
      </c>
      <c r="S20" s="669" t="s">
        <v>274</v>
      </c>
      <c r="T20" s="506"/>
      <c r="V20" s="507"/>
      <c r="W20" s="508"/>
      <c r="Y20" s="508"/>
      <c r="Z20" s="509"/>
    </row>
    <row r="21" spans="2:26">
      <c r="B21" s="517" t="s">
        <v>414</v>
      </c>
      <c r="C21" s="518">
        <v>7240</v>
      </c>
      <c r="D21" s="518">
        <v>7244</v>
      </c>
      <c r="E21" s="519">
        <v>25</v>
      </c>
      <c r="F21" s="520">
        <v>26</v>
      </c>
      <c r="G21" s="521"/>
      <c r="H21" s="520">
        <v>27</v>
      </c>
      <c r="I21" s="522">
        <v>27</v>
      </c>
      <c r="J21" s="523">
        <v>27</v>
      </c>
      <c r="K21" s="524">
        <v>28</v>
      </c>
      <c r="L21" s="510">
        <v>30</v>
      </c>
      <c r="M21" s="505">
        <v>31</v>
      </c>
      <c r="N21" s="643" t="s">
        <v>406</v>
      </c>
      <c r="O21" s="635" t="s">
        <v>411</v>
      </c>
      <c r="P21" s="668" t="s">
        <v>274</v>
      </c>
      <c r="Q21" s="668" t="s">
        <v>274</v>
      </c>
      <c r="R21" s="668" t="s">
        <v>274</v>
      </c>
      <c r="S21" s="669" t="s">
        <v>274</v>
      </c>
      <c r="T21" s="506"/>
      <c r="V21" s="507"/>
      <c r="W21" s="508"/>
      <c r="Y21" s="508"/>
      <c r="Z21" s="509"/>
    </row>
    <row r="22" spans="2:26">
      <c r="B22" s="525" t="s">
        <v>444</v>
      </c>
      <c r="C22" s="526">
        <v>2870</v>
      </c>
      <c r="D22" s="526">
        <v>2870</v>
      </c>
      <c r="E22" s="527">
        <v>133.5</v>
      </c>
      <c r="F22" s="527">
        <v>131.72</v>
      </c>
      <c r="G22" s="528">
        <v>129.54</v>
      </c>
      <c r="H22" s="527">
        <v>129.54</v>
      </c>
      <c r="I22" s="529">
        <v>126.49</v>
      </c>
      <c r="J22" s="530">
        <v>126.49</v>
      </c>
      <c r="K22" s="528">
        <v>129.16999999999999</v>
      </c>
      <c r="L22" s="505">
        <v>138.24</v>
      </c>
      <c r="M22" s="510">
        <f>L22*(1+$M$3)</f>
        <v>142.85721600000002</v>
      </c>
      <c r="N22" s="643" t="s">
        <v>406</v>
      </c>
      <c r="O22" s="635" t="s">
        <v>411</v>
      </c>
      <c r="P22" s="668" t="s">
        <v>274</v>
      </c>
      <c r="Q22" s="668" t="s">
        <v>274</v>
      </c>
      <c r="R22" s="668" t="s">
        <v>274</v>
      </c>
      <c r="S22" s="669" t="s">
        <v>274</v>
      </c>
      <c r="T22" s="506"/>
      <c r="V22" s="507"/>
      <c r="W22" s="508"/>
      <c r="Y22" s="508"/>
      <c r="Z22" s="509"/>
    </row>
    <row r="23" spans="2:26">
      <c r="B23" s="525" t="s">
        <v>445</v>
      </c>
      <c r="C23" s="526">
        <v>2870</v>
      </c>
      <c r="D23" s="526">
        <v>2871</v>
      </c>
      <c r="E23" s="527">
        <v>112.5</v>
      </c>
      <c r="F23" s="527">
        <v>117.32</v>
      </c>
      <c r="G23" s="528">
        <v>122.14</v>
      </c>
      <c r="H23" s="527">
        <v>122.14</v>
      </c>
      <c r="I23" s="529">
        <v>126.49</v>
      </c>
      <c r="J23" s="530">
        <v>126.49</v>
      </c>
      <c r="K23" s="528">
        <v>129.16999999999999</v>
      </c>
      <c r="L23" s="505">
        <v>138.24</v>
      </c>
      <c r="M23" s="510">
        <f t="shared" ref="M23:M31" si="0">L23*(1+$M$3)</f>
        <v>142.85721600000002</v>
      </c>
      <c r="N23" s="643" t="s">
        <v>406</v>
      </c>
      <c r="O23" s="635" t="s">
        <v>411</v>
      </c>
      <c r="P23" s="668" t="s">
        <v>274</v>
      </c>
      <c r="Q23" s="668" t="s">
        <v>274</v>
      </c>
      <c r="R23" s="668" t="s">
        <v>274</v>
      </c>
      <c r="S23" s="669" t="s">
        <v>274</v>
      </c>
      <c r="T23" s="506"/>
      <c r="V23" s="507"/>
      <c r="W23" s="508"/>
      <c r="Y23" s="508"/>
      <c r="Z23" s="509"/>
    </row>
    <row r="24" spans="2:26">
      <c r="B24" s="525" t="s">
        <v>446</v>
      </c>
      <c r="C24" s="526">
        <v>2870</v>
      </c>
      <c r="D24" s="526">
        <v>2872</v>
      </c>
      <c r="E24" s="527">
        <v>112.5</v>
      </c>
      <c r="F24" s="527">
        <v>117.32</v>
      </c>
      <c r="G24" s="528">
        <v>122.14</v>
      </c>
      <c r="H24" s="527">
        <v>122.14</v>
      </c>
      <c r="I24" s="529">
        <v>126.49</v>
      </c>
      <c r="J24" s="530">
        <v>126.49</v>
      </c>
      <c r="K24" s="528">
        <v>129.16999999999999</v>
      </c>
      <c r="L24" s="505">
        <v>138.24</v>
      </c>
      <c r="M24" s="510">
        <f t="shared" si="0"/>
        <v>142.85721600000002</v>
      </c>
      <c r="N24" s="643" t="s">
        <v>406</v>
      </c>
      <c r="O24" s="635" t="s">
        <v>411</v>
      </c>
      <c r="P24" s="668" t="s">
        <v>274</v>
      </c>
      <c r="Q24" s="668" t="s">
        <v>274</v>
      </c>
      <c r="R24" s="668" t="s">
        <v>274</v>
      </c>
      <c r="S24" s="669" t="s">
        <v>274</v>
      </c>
      <c r="T24" s="506"/>
      <c r="V24" s="507"/>
      <c r="W24" s="508"/>
      <c r="Y24" s="508"/>
      <c r="Z24" s="509"/>
    </row>
    <row r="25" spans="2:26">
      <c r="B25" s="525" t="s">
        <v>447</v>
      </c>
      <c r="C25" s="526">
        <v>2870</v>
      </c>
      <c r="D25" s="526">
        <v>2873</v>
      </c>
      <c r="E25" s="527">
        <v>133.5</v>
      </c>
      <c r="F25" s="527">
        <v>131.72</v>
      </c>
      <c r="G25" s="528">
        <v>129.54</v>
      </c>
      <c r="H25" s="527">
        <v>129.54</v>
      </c>
      <c r="I25" s="529">
        <v>126.49</v>
      </c>
      <c r="J25" s="530">
        <v>126.49</v>
      </c>
      <c r="K25" s="528">
        <v>129.16999999999999</v>
      </c>
      <c r="L25" s="505">
        <v>138.24</v>
      </c>
      <c r="M25" s="510">
        <f t="shared" si="0"/>
        <v>142.85721600000002</v>
      </c>
      <c r="N25" s="643" t="s">
        <v>406</v>
      </c>
      <c r="O25" s="635" t="s">
        <v>411</v>
      </c>
      <c r="P25" s="668" t="s">
        <v>274</v>
      </c>
      <c r="Q25" s="668" t="s">
        <v>274</v>
      </c>
      <c r="R25" s="668" t="s">
        <v>274</v>
      </c>
      <c r="S25" s="669" t="s">
        <v>274</v>
      </c>
      <c r="T25" s="506"/>
      <c r="V25" s="507"/>
      <c r="W25" s="508"/>
      <c r="Y25" s="508"/>
      <c r="Z25" s="509"/>
    </row>
    <row r="26" spans="2:26">
      <c r="B26" s="525" t="s">
        <v>448</v>
      </c>
      <c r="C26" s="526">
        <v>2870</v>
      </c>
      <c r="D26" s="526">
        <v>2874</v>
      </c>
      <c r="E26" s="527">
        <v>133.5</v>
      </c>
      <c r="F26" s="527">
        <v>131.72</v>
      </c>
      <c r="G26" s="528">
        <v>129.54</v>
      </c>
      <c r="H26" s="527">
        <v>129.54</v>
      </c>
      <c r="I26" s="529">
        <v>126.49</v>
      </c>
      <c r="J26" s="530">
        <v>126.49</v>
      </c>
      <c r="K26" s="528">
        <v>129.16999999999999</v>
      </c>
      <c r="L26" s="505">
        <v>138.24</v>
      </c>
      <c r="M26" s="510">
        <f t="shared" si="0"/>
        <v>142.85721600000002</v>
      </c>
      <c r="N26" s="643" t="s">
        <v>406</v>
      </c>
      <c r="O26" s="635" t="s">
        <v>411</v>
      </c>
      <c r="P26" s="668" t="s">
        <v>274</v>
      </c>
      <c r="Q26" s="668" t="s">
        <v>274</v>
      </c>
      <c r="R26" s="668" t="s">
        <v>274</v>
      </c>
      <c r="S26" s="669" t="s">
        <v>274</v>
      </c>
      <c r="T26" s="506"/>
      <c r="V26" s="507"/>
      <c r="W26" s="508"/>
      <c r="Y26" s="508"/>
      <c r="Z26" s="509"/>
    </row>
    <row r="27" spans="2:26">
      <c r="B27" s="531" t="s">
        <v>449</v>
      </c>
      <c r="C27" s="532">
        <v>2450</v>
      </c>
      <c r="D27" s="532">
        <v>2450</v>
      </c>
      <c r="E27" s="527">
        <v>170</v>
      </c>
      <c r="F27" s="527">
        <v>164.66</v>
      </c>
      <c r="G27" s="528">
        <v>158.63</v>
      </c>
      <c r="H27" s="527">
        <v>158.63</v>
      </c>
      <c r="I27" s="529">
        <v>151.35</v>
      </c>
      <c r="J27" s="530">
        <v>151.35</v>
      </c>
      <c r="K27" s="528">
        <v>154.56</v>
      </c>
      <c r="L27" s="505">
        <v>165.41</v>
      </c>
      <c r="M27" s="510">
        <f t="shared" si="0"/>
        <v>170.93469400000001</v>
      </c>
      <c r="N27" s="643" t="s">
        <v>406</v>
      </c>
      <c r="O27" s="635" t="s">
        <v>411</v>
      </c>
      <c r="P27" s="668" t="s">
        <v>274</v>
      </c>
      <c r="Q27" s="668" t="s">
        <v>274</v>
      </c>
      <c r="R27" s="668" t="s">
        <v>274</v>
      </c>
      <c r="S27" s="669" t="s">
        <v>274</v>
      </c>
      <c r="T27" s="506"/>
      <c r="V27" s="507"/>
      <c r="W27" s="508"/>
      <c r="Y27" s="508"/>
      <c r="Z27" s="509"/>
    </row>
    <row r="28" spans="2:26">
      <c r="B28" s="525" t="s">
        <v>450</v>
      </c>
      <c r="C28" s="526">
        <v>2450</v>
      </c>
      <c r="D28" s="526">
        <v>2451</v>
      </c>
      <c r="E28" s="527">
        <v>131.75</v>
      </c>
      <c r="F28" s="527">
        <v>138.41</v>
      </c>
      <c r="G28" s="528">
        <v>145.13999999999999</v>
      </c>
      <c r="H28" s="527">
        <v>145.13999999999999</v>
      </c>
      <c r="I28" s="529">
        <v>151.35</v>
      </c>
      <c r="J28" s="530">
        <v>151.35</v>
      </c>
      <c r="K28" s="528">
        <v>154.56</v>
      </c>
      <c r="L28" s="505">
        <v>165.41</v>
      </c>
      <c r="M28" s="510">
        <f t="shared" si="0"/>
        <v>170.93469400000001</v>
      </c>
      <c r="N28" s="643" t="s">
        <v>406</v>
      </c>
      <c r="O28" s="635" t="s">
        <v>411</v>
      </c>
      <c r="P28" s="668" t="s">
        <v>274</v>
      </c>
      <c r="Q28" s="668" t="s">
        <v>274</v>
      </c>
      <c r="R28" s="668" t="s">
        <v>274</v>
      </c>
      <c r="S28" s="669" t="s">
        <v>274</v>
      </c>
      <c r="T28" s="506"/>
      <c r="V28" s="507"/>
      <c r="W28" s="508"/>
      <c r="Y28" s="508"/>
      <c r="Z28" s="509"/>
    </row>
    <row r="29" spans="2:26">
      <c r="B29" s="525" t="s">
        <v>451</v>
      </c>
      <c r="C29" s="526">
        <v>2450</v>
      </c>
      <c r="D29" s="526">
        <v>2452</v>
      </c>
      <c r="E29" s="527">
        <v>131.75</v>
      </c>
      <c r="F29" s="527">
        <v>138.41</v>
      </c>
      <c r="G29" s="528">
        <v>145.13999999999999</v>
      </c>
      <c r="H29" s="527">
        <v>145.13999999999999</v>
      </c>
      <c r="I29" s="529">
        <v>151.35</v>
      </c>
      <c r="J29" s="530">
        <v>151.35</v>
      </c>
      <c r="K29" s="528">
        <v>154.56</v>
      </c>
      <c r="L29" s="505">
        <v>165.41</v>
      </c>
      <c r="M29" s="510">
        <f t="shared" si="0"/>
        <v>170.93469400000001</v>
      </c>
      <c r="N29" s="643" t="s">
        <v>406</v>
      </c>
      <c r="O29" s="635" t="s">
        <v>411</v>
      </c>
      <c r="P29" s="668" t="s">
        <v>274</v>
      </c>
      <c r="Q29" s="668" t="s">
        <v>274</v>
      </c>
      <c r="R29" s="668" t="s">
        <v>274</v>
      </c>
      <c r="S29" s="669" t="s">
        <v>274</v>
      </c>
      <c r="T29" s="506"/>
      <c r="V29" s="507"/>
      <c r="W29" s="508"/>
      <c r="Y29" s="508"/>
      <c r="Z29" s="509"/>
    </row>
    <row r="30" spans="2:26">
      <c r="B30" s="525" t="s">
        <v>452</v>
      </c>
      <c r="C30" s="526">
        <v>2450</v>
      </c>
      <c r="D30" s="526">
        <v>2453</v>
      </c>
      <c r="E30" s="527">
        <v>170</v>
      </c>
      <c r="F30" s="527">
        <v>164.66</v>
      </c>
      <c r="G30" s="528">
        <v>158.63</v>
      </c>
      <c r="H30" s="527">
        <v>158.63</v>
      </c>
      <c r="I30" s="529">
        <v>151.35</v>
      </c>
      <c r="J30" s="530">
        <v>151.35</v>
      </c>
      <c r="K30" s="528">
        <v>154.56</v>
      </c>
      <c r="L30" s="505">
        <v>165.41</v>
      </c>
      <c r="M30" s="510">
        <f t="shared" si="0"/>
        <v>170.93469400000001</v>
      </c>
      <c r="N30" s="643" t="s">
        <v>406</v>
      </c>
      <c r="O30" s="635" t="s">
        <v>411</v>
      </c>
      <c r="P30" s="668" t="s">
        <v>274</v>
      </c>
      <c r="Q30" s="668" t="s">
        <v>274</v>
      </c>
      <c r="R30" s="668" t="s">
        <v>274</v>
      </c>
      <c r="S30" s="669" t="s">
        <v>274</v>
      </c>
      <c r="T30" s="506"/>
      <c r="V30" s="507"/>
      <c r="W30" s="508"/>
      <c r="Y30" s="508"/>
      <c r="Z30" s="509"/>
    </row>
    <row r="31" spans="2:26">
      <c r="B31" s="525" t="s">
        <v>453</v>
      </c>
      <c r="C31" s="526">
        <v>2450</v>
      </c>
      <c r="D31" s="526">
        <v>2454</v>
      </c>
      <c r="E31" s="527">
        <v>170</v>
      </c>
      <c r="F31" s="527">
        <v>164.66</v>
      </c>
      <c r="G31" s="528">
        <v>158.63</v>
      </c>
      <c r="H31" s="527">
        <v>158.63</v>
      </c>
      <c r="I31" s="529">
        <v>151.35</v>
      </c>
      <c r="J31" s="530">
        <v>151.35</v>
      </c>
      <c r="K31" s="528">
        <v>154.56</v>
      </c>
      <c r="L31" s="505">
        <v>165.41</v>
      </c>
      <c r="M31" s="510">
        <f t="shared" si="0"/>
        <v>170.93469400000001</v>
      </c>
      <c r="N31" s="643" t="s">
        <v>406</v>
      </c>
      <c r="O31" s="635" t="s">
        <v>411</v>
      </c>
      <c r="P31" s="668" t="s">
        <v>274</v>
      </c>
      <c r="Q31" s="668" t="s">
        <v>274</v>
      </c>
      <c r="R31" s="668" t="s">
        <v>274</v>
      </c>
      <c r="S31" s="669" t="s">
        <v>274</v>
      </c>
      <c r="T31" s="506"/>
      <c r="V31" s="507"/>
      <c r="W31" s="508"/>
      <c r="Y31" s="508"/>
      <c r="Z31" s="509"/>
    </row>
    <row r="32" spans="2:26">
      <c r="B32" s="499" t="s">
        <v>454</v>
      </c>
      <c r="C32" s="500">
        <v>7250</v>
      </c>
      <c r="D32" s="500">
        <v>7251</v>
      </c>
      <c r="E32" s="519">
        <v>50</v>
      </c>
      <c r="F32" s="519">
        <v>53</v>
      </c>
      <c r="G32" s="524"/>
      <c r="H32" s="519">
        <v>54</v>
      </c>
      <c r="I32" s="522">
        <v>54</v>
      </c>
      <c r="J32" s="523">
        <v>54</v>
      </c>
      <c r="K32" s="524">
        <v>55</v>
      </c>
      <c r="L32" s="510">
        <v>59</v>
      </c>
      <c r="M32" s="505">
        <v>61</v>
      </c>
      <c r="N32" s="643" t="s">
        <v>406</v>
      </c>
      <c r="O32" s="635" t="s">
        <v>411</v>
      </c>
      <c r="P32" s="661" t="s">
        <v>274</v>
      </c>
      <c r="Q32" s="661" t="s">
        <v>275</v>
      </c>
      <c r="R32" s="661" t="s">
        <v>274</v>
      </c>
      <c r="S32" s="662" t="s">
        <v>274</v>
      </c>
      <c r="T32" s="506"/>
      <c r="V32" s="507"/>
      <c r="W32" s="508"/>
      <c r="Y32" s="508"/>
      <c r="Z32" s="509"/>
    </row>
    <row r="33" spans="2:26">
      <c r="B33" s="499" t="s">
        <v>455</v>
      </c>
      <c r="C33" s="500">
        <v>7250</v>
      </c>
      <c r="D33" s="500">
        <v>7252</v>
      </c>
      <c r="E33" s="519">
        <v>50</v>
      </c>
      <c r="F33" s="519">
        <v>53</v>
      </c>
      <c r="G33" s="524"/>
      <c r="H33" s="519">
        <v>54</v>
      </c>
      <c r="I33" s="522">
        <v>54</v>
      </c>
      <c r="J33" s="523">
        <v>54</v>
      </c>
      <c r="K33" s="524">
        <v>55</v>
      </c>
      <c r="L33" s="510">
        <v>59</v>
      </c>
      <c r="M33" s="505">
        <v>61</v>
      </c>
      <c r="N33" s="643" t="s">
        <v>406</v>
      </c>
      <c r="O33" s="635" t="s">
        <v>411</v>
      </c>
      <c r="P33" s="661" t="s">
        <v>274</v>
      </c>
      <c r="Q33" s="661" t="s">
        <v>275</v>
      </c>
      <c r="R33" s="661" t="s">
        <v>274</v>
      </c>
      <c r="S33" s="662" t="s">
        <v>274</v>
      </c>
      <c r="T33" s="506"/>
      <c r="V33" s="507"/>
      <c r="W33" s="508"/>
      <c r="Y33" s="508"/>
      <c r="Z33" s="509"/>
    </row>
    <row r="34" spans="2:26">
      <c r="B34" s="499" t="s">
        <v>456</v>
      </c>
      <c r="C34" s="500">
        <v>7250</v>
      </c>
      <c r="D34" s="500">
        <v>7253</v>
      </c>
      <c r="E34" s="519">
        <v>50</v>
      </c>
      <c r="F34" s="519">
        <v>53</v>
      </c>
      <c r="G34" s="524"/>
      <c r="H34" s="519">
        <v>54</v>
      </c>
      <c r="I34" s="522">
        <v>54</v>
      </c>
      <c r="J34" s="523">
        <v>54</v>
      </c>
      <c r="K34" s="524">
        <v>55</v>
      </c>
      <c r="L34" s="510">
        <v>59</v>
      </c>
      <c r="M34" s="505">
        <v>61</v>
      </c>
      <c r="N34" s="643" t="s">
        <v>406</v>
      </c>
      <c r="O34" s="635" t="s">
        <v>411</v>
      </c>
      <c r="P34" s="661" t="s">
        <v>274</v>
      </c>
      <c r="Q34" s="661" t="s">
        <v>275</v>
      </c>
      <c r="R34" s="661" t="s">
        <v>274</v>
      </c>
      <c r="S34" s="662" t="s">
        <v>274</v>
      </c>
      <c r="T34" s="506"/>
      <c r="V34" s="507"/>
      <c r="W34" s="508"/>
      <c r="Y34" s="508"/>
      <c r="Z34" s="509"/>
    </row>
    <row r="35" spans="2:26">
      <c r="B35" s="499" t="s">
        <v>457</v>
      </c>
      <c r="C35" s="500">
        <v>7250</v>
      </c>
      <c r="D35" s="500">
        <v>7254</v>
      </c>
      <c r="E35" s="519">
        <v>50</v>
      </c>
      <c r="F35" s="519">
        <v>53</v>
      </c>
      <c r="G35" s="524"/>
      <c r="H35" s="519">
        <v>54</v>
      </c>
      <c r="I35" s="522">
        <v>54</v>
      </c>
      <c r="J35" s="523">
        <v>54</v>
      </c>
      <c r="K35" s="524">
        <v>55</v>
      </c>
      <c r="L35" s="510">
        <v>59</v>
      </c>
      <c r="M35" s="505">
        <v>61</v>
      </c>
      <c r="N35" s="643" t="s">
        <v>406</v>
      </c>
      <c r="O35" s="635" t="s">
        <v>411</v>
      </c>
      <c r="P35" s="661" t="s">
        <v>274</v>
      </c>
      <c r="Q35" s="661" t="s">
        <v>275</v>
      </c>
      <c r="R35" s="661" t="s">
        <v>274</v>
      </c>
      <c r="S35" s="662" t="s">
        <v>274</v>
      </c>
      <c r="T35" s="506"/>
      <c r="V35" s="507"/>
      <c r="W35" s="508"/>
      <c r="Y35" s="508"/>
      <c r="Z35" s="509"/>
    </row>
    <row r="36" spans="2:26">
      <c r="B36" s="499" t="s">
        <v>415</v>
      </c>
      <c r="C36" s="500">
        <v>7260</v>
      </c>
      <c r="D36" s="500">
        <v>7261</v>
      </c>
      <c r="E36" s="519">
        <v>75</v>
      </c>
      <c r="F36" s="519">
        <v>79</v>
      </c>
      <c r="G36" s="524"/>
      <c r="H36" s="519">
        <v>81</v>
      </c>
      <c r="I36" s="522">
        <v>81</v>
      </c>
      <c r="J36" s="523">
        <v>81</v>
      </c>
      <c r="K36" s="524">
        <v>83</v>
      </c>
      <c r="L36" s="510">
        <v>89</v>
      </c>
      <c r="M36" s="505">
        <v>92</v>
      </c>
      <c r="N36" s="643" t="s">
        <v>406</v>
      </c>
      <c r="O36" s="635" t="s">
        <v>411</v>
      </c>
      <c r="P36" s="661" t="s">
        <v>274</v>
      </c>
      <c r="Q36" s="661" t="s">
        <v>275</v>
      </c>
      <c r="R36" s="661" t="s">
        <v>274</v>
      </c>
      <c r="S36" s="662" t="s">
        <v>274</v>
      </c>
      <c r="T36" s="506"/>
      <c r="V36" s="507"/>
      <c r="W36" s="508"/>
      <c r="Y36" s="508"/>
      <c r="Z36" s="509"/>
    </row>
    <row r="37" spans="2:26">
      <c r="B37" s="499" t="s">
        <v>416</v>
      </c>
      <c r="C37" s="500">
        <v>7260</v>
      </c>
      <c r="D37" s="500">
        <v>7262</v>
      </c>
      <c r="E37" s="519">
        <v>75</v>
      </c>
      <c r="F37" s="519">
        <v>79</v>
      </c>
      <c r="G37" s="524"/>
      <c r="H37" s="519">
        <v>81</v>
      </c>
      <c r="I37" s="522">
        <v>81</v>
      </c>
      <c r="J37" s="523">
        <v>81</v>
      </c>
      <c r="K37" s="524">
        <v>83</v>
      </c>
      <c r="L37" s="510">
        <v>89</v>
      </c>
      <c r="M37" s="505">
        <v>92</v>
      </c>
      <c r="N37" s="643" t="s">
        <v>406</v>
      </c>
      <c r="O37" s="635" t="s">
        <v>411</v>
      </c>
      <c r="P37" s="661" t="s">
        <v>274</v>
      </c>
      <c r="Q37" s="661" t="s">
        <v>275</v>
      </c>
      <c r="R37" s="661" t="s">
        <v>274</v>
      </c>
      <c r="S37" s="662" t="s">
        <v>274</v>
      </c>
      <c r="T37" s="506"/>
      <c r="V37" s="507"/>
      <c r="W37" s="508"/>
      <c r="Y37" s="508"/>
      <c r="Z37" s="509"/>
    </row>
    <row r="38" spans="2:26">
      <c r="B38" s="499" t="s">
        <v>417</v>
      </c>
      <c r="C38" s="500">
        <v>7260</v>
      </c>
      <c r="D38" s="500">
        <v>7263</v>
      </c>
      <c r="E38" s="519">
        <v>75</v>
      </c>
      <c r="F38" s="519">
        <v>79</v>
      </c>
      <c r="G38" s="524"/>
      <c r="H38" s="519">
        <v>81</v>
      </c>
      <c r="I38" s="522">
        <v>81</v>
      </c>
      <c r="J38" s="523">
        <v>81</v>
      </c>
      <c r="K38" s="524">
        <v>83</v>
      </c>
      <c r="L38" s="510">
        <v>89</v>
      </c>
      <c r="M38" s="505">
        <v>92</v>
      </c>
      <c r="N38" s="643" t="s">
        <v>406</v>
      </c>
      <c r="O38" s="635" t="s">
        <v>411</v>
      </c>
      <c r="P38" s="661" t="s">
        <v>274</v>
      </c>
      <c r="Q38" s="661" t="s">
        <v>275</v>
      </c>
      <c r="R38" s="661" t="s">
        <v>274</v>
      </c>
      <c r="S38" s="662" t="s">
        <v>274</v>
      </c>
      <c r="T38" s="506"/>
      <c r="V38" s="507"/>
      <c r="W38" s="508"/>
      <c r="Y38" s="508"/>
      <c r="Z38" s="509"/>
    </row>
    <row r="39" spans="2:26">
      <c r="B39" s="499" t="s">
        <v>418</v>
      </c>
      <c r="C39" s="500">
        <v>7260</v>
      </c>
      <c r="D39" s="500">
        <v>7264</v>
      </c>
      <c r="E39" s="519">
        <v>75</v>
      </c>
      <c r="F39" s="519">
        <v>79</v>
      </c>
      <c r="G39" s="524"/>
      <c r="H39" s="519">
        <v>81</v>
      </c>
      <c r="I39" s="522">
        <v>81</v>
      </c>
      <c r="J39" s="523">
        <v>81</v>
      </c>
      <c r="K39" s="524">
        <v>83</v>
      </c>
      <c r="L39" s="510">
        <v>89</v>
      </c>
      <c r="M39" s="505">
        <v>92</v>
      </c>
      <c r="N39" s="643" t="s">
        <v>406</v>
      </c>
      <c r="O39" s="635" t="s">
        <v>411</v>
      </c>
      <c r="P39" s="661" t="s">
        <v>274</v>
      </c>
      <c r="Q39" s="661" t="s">
        <v>275</v>
      </c>
      <c r="R39" s="661" t="s">
        <v>274</v>
      </c>
      <c r="S39" s="662" t="s">
        <v>274</v>
      </c>
      <c r="T39" s="506"/>
      <c r="V39" s="507"/>
      <c r="W39" s="508"/>
      <c r="Y39" s="508"/>
      <c r="Z39" s="509"/>
    </row>
    <row r="40" spans="2:26">
      <c r="B40" s="499" t="s">
        <v>458</v>
      </c>
      <c r="C40" s="500">
        <v>3695</v>
      </c>
      <c r="D40" s="500">
        <v>3696</v>
      </c>
      <c r="E40" s="519"/>
      <c r="F40" s="519"/>
      <c r="G40" s="524"/>
      <c r="H40" s="519"/>
      <c r="I40" s="522"/>
      <c r="J40" s="523"/>
      <c r="K40" s="524"/>
      <c r="L40" s="510">
        <v>160</v>
      </c>
      <c r="M40" s="505">
        <v>166</v>
      </c>
      <c r="N40" s="643" t="s">
        <v>406</v>
      </c>
      <c r="O40" s="635" t="s">
        <v>411</v>
      </c>
      <c r="P40" s="661" t="s">
        <v>274</v>
      </c>
      <c r="Q40" s="661" t="s">
        <v>275</v>
      </c>
      <c r="R40" s="661" t="s">
        <v>274</v>
      </c>
      <c r="S40" s="662" t="s">
        <v>274</v>
      </c>
      <c r="T40" s="506"/>
      <c r="V40" s="507"/>
      <c r="W40" s="508"/>
      <c r="Y40" s="508"/>
      <c r="Z40" s="509"/>
    </row>
    <row r="41" spans="2:26">
      <c r="B41" s="499" t="s">
        <v>459</v>
      </c>
      <c r="C41" s="500">
        <v>3695</v>
      </c>
      <c r="D41" s="500">
        <v>3697</v>
      </c>
      <c r="E41" s="519"/>
      <c r="F41" s="519"/>
      <c r="G41" s="524"/>
      <c r="H41" s="519"/>
      <c r="I41" s="522"/>
      <c r="J41" s="523"/>
      <c r="K41" s="524"/>
      <c r="L41" s="510">
        <v>160</v>
      </c>
      <c r="M41" s="505">
        <v>166</v>
      </c>
      <c r="N41" s="643" t="s">
        <v>406</v>
      </c>
      <c r="O41" s="635" t="s">
        <v>411</v>
      </c>
      <c r="P41" s="661" t="s">
        <v>274</v>
      </c>
      <c r="Q41" s="661" t="s">
        <v>275</v>
      </c>
      <c r="R41" s="661" t="s">
        <v>274</v>
      </c>
      <c r="S41" s="662" t="s">
        <v>274</v>
      </c>
      <c r="T41" s="506"/>
      <c r="V41" s="507"/>
      <c r="W41" s="508"/>
      <c r="Y41" s="508"/>
      <c r="Z41" s="509"/>
    </row>
    <row r="42" spans="2:26">
      <c r="B42" s="499" t="s">
        <v>460</v>
      </c>
      <c r="C42" s="500">
        <v>3695</v>
      </c>
      <c r="D42" s="500">
        <v>3698</v>
      </c>
      <c r="E42" s="519"/>
      <c r="F42" s="519"/>
      <c r="G42" s="524"/>
      <c r="H42" s="519"/>
      <c r="I42" s="522"/>
      <c r="J42" s="523"/>
      <c r="K42" s="524"/>
      <c r="L42" s="510">
        <v>160</v>
      </c>
      <c r="M42" s="505">
        <v>166</v>
      </c>
      <c r="N42" s="643" t="s">
        <v>406</v>
      </c>
      <c r="O42" s="635" t="s">
        <v>411</v>
      </c>
      <c r="P42" s="661" t="s">
        <v>274</v>
      </c>
      <c r="Q42" s="661" t="s">
        <v>275</v>
      </c>
      <c r="R42" s="661" t="s">
        <v>274</v>
      </c>
      <c r="S42" s="662" t="s">
        <v>274</v>
      </c>
      <c r="T42" s="506"/>
      <c r="V42" s="507"/>
      <c r="W42" s="508"/>
      <c r="Y42" s="508"/>
      <c r="Z42" s="509"/>
    </row>
    <row r="43" spans="2:26">
      <c r="B43" s="499" t="s">
        <v>461</v>
      </c>
      <c r="C43" s="500">
        <v>3695</v>
      </c>
      <c r="D43" s="500">
        <v>3699</v>
      </c>
      <c r="E43" s="519"/>
      <c r="F43" s="519"/>
      <c r="G43" s="524"/>
      <c r="H43" s="519"/>
      <c r="I43" s="522"/>
      <c r="J43" s="523"/>
      <c r="K43" s="524"/>
      <c r="L43" s="510">
        <v>160</v>
      </c>
      <c r="M43" s="505">
        <v>166</v>
      </c>
      <c r="N43" s="643" t="s">
        <v>406</v>
      </c>
      <c r="O43" s="635" t="s">
        <v>411</v>
      </c>
      <c r="P43" s="661" t="s">
        <v>274</v>
      </c>
      <c r="Q43" s="661" t="s">
        <v>275</v>
      </c>
      <c r="R43" s="661" t="s">
        <v>274</v>
      </c>
      <c r="S43" s="662" t="s">
        <v>274</v>
      </c>
      <c r="T43" s="506"/>
      <c r="V43" s="507"/>
      <c r="W43" s="508"/>
      <c r="Y43" s="508"/>
      <c r="Z43" s="509"/>
    </row>
    <row r="44" spans="2:26">
      <c r="B44" s="499" t="s">
        <v>462</v>
      </c>
      <c r="C44" s="500">
        <v>7485</v>
      </c>
      <c r="D44" s="500">
        <v>7486</v>
      </c>
      <c r="E44" s="519"/>
      <c r="F44" s="519"/>
      <c r="G44" s="524"/>
      <c r="H44" s="519"/>
      <c r="I44" s="522"/>
      <c r="J44" s="523"/>
      <c r="K44" s="524"/>
      <c r="L44" s="510">
        <v>47</v>
      </c>
      <c r="M44" s="505">
        <v>49</v>
      </c>
      <c r="N44" s="643" t="s">
        <v>406</v>
      </c>
      <c r="O44" s="635" t="s">
        <v>411</v>
      </c>
      <c r="P44" s="661" t="s">
        <v>274</v>
      </c>
      <c r="Q44" s="661" t="s">
        <v>275</v>
      </c>
      <c r="R44" s="661" t="s">
        <v>274</v>
      </c>
      <c r="S44" s="662" t="s">
        <v>274</v>
      </c>
      <c r="T44" s="506"/>
      <c r="V44" s="507"/>
      <c r="W44" s="508"/>
      <c r="Y44" s="508"/>
      <c r="Z44" s="509"/>
    </row>
    <row r="45" spans="2:26">
      <c r="B45" s="499" t="s">
        <v>463</v>
      </c>
      <c r="C45" s="500">
        <v>7485</v>
      </c>
      <c r="D45" s="500">
        <v>7487</v>
      </c>
      <c r="E45" s="519"/>
      <c r="F45" s="519"/>
      <c r="G45" s="524"/>
      <c r="H45" s="519"/>
      <c r="I45" s="522"/>
      <c r="J45" s="523"/>
      <c r="K45" s="524"/>
      <c r="L45" s="510">
        <v>47</v>
      </c>
      <c r="M45" s="505">
        <v>49</v>
      </c>
      <c r="N45" s="643" t="s">
        <v>406</v>
      </c>
      <c r="O45" s="635" t="s">
        <v>411</v>
      </c>
      <c r="P45" s="661" t="s">
        <v>274</v>
      </c>
      <c r="Q45" s="661" t="s">
        <v>275</v>
      </c>
      <c r="R45" s="661" t="s">
        <v>274</v>
      </c>
      <c r="S45" s="662" t="s">
        <v>274</v>
      </c>
      <c r="T45" s="506"/>
      <c r="V45" s="507"/>
      <c r="W45" s="508"/>
      <c r="Y45" s="508"/>
      <c r="Z45" s="509"/>
    </row>
    <row r="46" spans="2:26">
      <c r="B46" s="499" t="s">
        <v>464</v>
      </c>
      <c r="C46" s="500">
        <v>7485</v>
      </c>
      <c r="D46" s="500">
        <v>7488</v>
      </c>
      <c r="E46" s="519"/>
      <c r="F46" s="519"/>
      <c r="G46" s="524"/>
      <c r="H46" s="519"/>
      <c r="I46" s="522"/>
      <c r="J46" s="523"/>
      <c r="K46" s="524"/>
      <c r="L46" s="510">
        <v>47</v>
      </c>
      <c r="M46" s="505">
        <v>49</v>
      </c>
      <c r="N46" s="643" t="s">
        <v>406</v>
      </c>
      <c r="O46" s="635" t="s">
        <v>411</v>
      </c>
      <c r="P46" s="661" t="s">
        <v>274</v>
      </c>
      <c r="Q46" s="661" t="s">
        <v>275</v>
      </c>
      <c r="R46" s="661" t="s">
        <v>274</v>
      </c>
      <c r="S46" s="662" t="s">
        <v>274</v>
      </c>
      <c r="T46" s="506"/>
      <c r="V46" s="507"/>
      <c r="W46" s="508"/>
      <c r="Y46" s="508"/>
      <c r="Z46" s="509"/>
    </row>
    <row r="47" spans="2:26" ht="13.5" thickBot="1">
      <c r="B47" s="499" t="s">
        <v>465</v>
      </c>
      <c r="C47" s="500">
        <v>7485</v>
      </c>
      <c r="D47" s="500">
        <v>7489</v>
      </c>
      <c r="E47" s="519"/>
      <c r="F47" s="519"/>
      <c r="G47" s="524"/>
      <c r="H47" s="519"/>
      <c r="I47" s="522"/>
      <c r="J47" s="523"/>
      <c r="K47" s="524"/>
      <c r="L47" s="510">
        <v>47</v>
      </c>
      <c r="M47" s="505">
        <v>49</v>
      </c>
      <c r="N47" s="643" t="s">
        <v>406</v>
      </c>
      <c r="O47" s="635" t="s">
        <v>411</v>
      </c>
      <c r="P47" s="661" t="s">
        <v>274</v>
      </c>
      <c r="Q47" s="661" t="s">
        <v>275</v>
      </c>
      <c r="R47" s="661" t="s">
        <v>274</v>
      </c>
      <c r="S47" s="662" t="s">
        <v>274</v>
      </c>
      <c r="T47" s="506"/>
      <c r="V47" s="507"/>
      <c r="W47" s="508"/>
      <c r="Y47" s="508"/>
      <c r="Z47" s="509"/>
    </row>
    <row r="48" spans="2:26" ht="13.5" thickBot="1">
      <c r="B48" s="534" t="s">
        <v>466</v>
      </c>
      <c r="C48" s="482"/>
      <c r="D48" s="482"/>
      <c r="E48" s="482"/>
      <c r="F48" s="483"/>
      <c r="G48" s="482"/>
      <c r="H48" s="483"/>
      <c r="I48" s="484"/>
      <c r="J48" s="535"/>
      <c r="K48" s="482"/>
      <c r="L48" s="536"/>
      <c r="M48" s="536"/>
      <c r="N48" s="536"/>
      <c r="O48" s="536"/>
      <c r="P48" s="683"/>
      <c r="Q48" s="670"/>
      <c r="R48" s="683"/>
      <c r="S48" s="684"/>
      <c r="T48" s="486"/>
      <c r="V48" s="507"/>
      <c r="W48" s="508"/>
      <c r="Y48" s="508"/>
      <c r="Z48" s="509"/>
    </row>
    <row r="49" spans="2:26">
      <c r="B49" s="487" t="s">
        <v>444</v>
      </c>
      <c r="C49" s="537">
        <v>2875</v>
      </c>
      <c r="D49" s="537">
        <v>2875</v>
      </c>
      <c r="E49" s="538">
        <v>360.23</v>
      </c>
      <c r="F49" s="538">
        <v>355.5</v>
      </c>
      <c r="G49" s="539">
        <v>349.69</v>
      </c>
      <c r="H49" s="538">
        <v>349.69</v>
      </c>
      <c r="I49" s="540">
        <v>341.51</v>
      </c>
      <c r="J49" s="541">
        <v>341.51</v>
      </c>
      <c r="K49" s="542">
        <v>348.75</v>
      </c>
      <c r="L49" s="543">
        <v>373.23</v>
      </c>
      <c r="M49" s="543">
        <v>321.41750000000002</v>
      </c>
      <c r="N49" s="643" t="s">
        <v>406</v>
      </c>
      <c r="O49" s="635" t="s">
        <v>411</v>
      </c>
      <c r="P49" s="658" t="s">
        <v>274</v>
      </c>
      <c r="Q49" s="672" t="s">
        <v>275</v>
      </c>
      <c r="R49" s="658" t="s">
        <v>274</v>
      </c>
      <c r="S49" s="659" t="s">
        <v>274</v>
      </c>
      <c r="T49" s="506"/>
      <c r="V49" s="507"/>
      <c r="W49" s="508"/>
      <c r="Y49" s="508"/>
      <c r="Z49" s="509"/>
    </row>
    <row r="50" spans="2:26">
      <c r="B50" s="499" t="s">
        <v>445</v>
      </c>
      <c r="C50" s="526">
        <v>2875</v>
      </c>
      <c r="D50" s="526">
        <v>2876</v>
      </c>
      <c r="E50" s="519">
        <v>304.35000000000002</v>
      </c>
      <c r="F50" s="519">
        <v>317.17</v>
      </c>
      <c r="G50" s="524">
        <v>329.99</v>
      </c>
      <c r="H50" s="519">
        <v>329.99</v>
      </c>
      <c r="I50" s="522">
        <v>341.51</v>
      </c>
      <c r="J50" s="523">
        <v>341.51</v>
      </c>
      <c r="K50" s="524">
        <v>348.75</v>
      </c>
      <c r="L50" s="543">
        <v>373.23</v>
      </c>
      <c r="M50" s="543">
        <v>321.41750000000002</v>
      </c>
      <c r="N50" s="643" t="s">
        <v>406</v>
      </c>
      <c r="O50" s="635" t="s">
        <v>411</v>
      </c>
      <c r="P50" s="661" t="s">
        <v>274</v>
      </c>
      <c r="Q50" s="661" t="s">
        <v>275</v>
      </c>
      <c r="R50" s="661" t="s">
        <v>274</v>
      </c>
      <c r="S50" s="662" t="s">
        <v>274</v>
      </c>
      <c r="T50" s="506"/>
      <c r="V50" s="507"/>
      <c r="W50" s="508"/>
      <c r="Y50" s="508"/>
      <c r="Z50" s="509"/>
    </row>
    <row r="51" spans="2:26">
      <c r="B51" s="499" t="s">
        <v>446</v>
      </c>
      <c r="C51" s="526">
        <v>2875</v>
      </c>
      <c r="D51" s="526">
        <v>2877</v>
      </c>
      <c r="E51" s="519">
        <v>304.35000000000002</v>
      </c>
      <c r="F51" s="519">
        <v>317.17</v>
      </c>
      <c r="G51" s="524">
        <v>329.99</v>
      </c>
      <c r="H51" s="519">
        <v>329.99</v>
      </c>
      <c r="I51" s="522">
        <v>341.51</v>
      </c>
      <c r="J51" s="523">
        <v>341.51</v>
      </c>
      <c r="K51" s="524">
        <v>348.75</v>
      </c>
      <c r="L51" s="543">
        <v>373.23</v>
      </c>
      <c r="M51" s="543">
        <v>321.41750000000002</v>
      </c>
      <c r="N51" s="643" t="s">
        <v>406</v>
      </c>
      <c r="O51" s="635" t="s">
        <v>411</v>
      </c>
      <c r="P51" s="661" t="s">
        <v>274</v>
      </c>
      <c r="Q51" s="661" t="s">
        <v>275</v>
      </c>
      <c r="R51" s="661" t="s">
        <v>274</v>
      </c>
      <c r="S51" s="662" t="s">
        <v>274</v>
      </c>
      <c r="T51" s="506"/>
      <c r="V51" s="507"/>
      <c r="W51" s="508"/>
      <c r="Y51" s="508"/>
      <c r="Z51" s="509"/>
    </row>
    <row r="52" spans="2:26">
      <c r="B52" s="499" t="s">
        <v>447</v>
      </c>
      <c r="C52" s="526">
        <v>2875</v>
      </c>
      <c r="D52" s="526">
        <v>2878</v>
      </c>
      <c r="E52" s="519">
        <v>360.23</v>
      </c>
      <c r="F52" s="519">
        <v>355.5</v>
      </c>
      <c r="G52" s="524">
        <v>349.69</v>
      </c>
      <c r="H52" s="519">
        <v>349.69</v>
      </c>
      <c r="I52" s="522">
        <v>341.51</v>
      </c>
      <c r="J52" s="523">
        <v>341.51</v>
      </c>
      <c r="K52" s="524">
        <v>348.75</v>
      </c>
      <c r="L52" s="543">
        <v>373.23</v>
      </c>
      <c r="M52" s="543">
        <v>321.41750000000002</v>
      </c>
      <c r="N52" s="643" t="s">
        <v>406</v>
      </c>
      <c r="O52" s="635" t="s">
        <v>411</v>
      </c>
      <c r="P52" s="661" t="s">
        <v>274</v>
      </c>
      <c r="Q52" s="661" t="s">
        <v>275</v>
      </c>
      <c r="R52" s="661" t="s">
        <v>274</v>
      </c>
      <c r="S52" s="662" t="s">
        <v>274</v>
      </c>
      <c r="T52" s="506"/>
      <c r="V52" s="507"/>
      <c r="W52" s="508"/>
      <c r="Y52" s="508"/>
      <c r="Z52" s="509"/>
    </row>
    <row r="53" spans="2:26">
      <c r="B53" s="499" t="s">
        <v>448</v>
      </c>
      <c r="C53" s="526">
        <v>2875</v>
      </c>
      <c r="D53" s="526">
        <v>2879</v>
      </c>
      <c r="E53" s="519">
        <v>360.23</v>
      </c>
      <c r="F53" s="519">
        <v>355.5</v>
      </c>
      <c r="G53" s="524">
        <v>349.69</v>
      </c>
      <c r="H53" s="519">
        <v>349.69</v>
      </c>
      <c r="I53" s="522">
        <v>341.51</v>
      </c>
      <c r="J53" s="523">
        <v>341.51</v>
      </c>
      <c r="K53" s="544">
        <v>348.75</v>
      </c>
      <c r="L53" s="543">
        <v>373.23</v>
      </c>
      <c r="M53" s="543">
        <v>321.41750000000002</v>
      </c>
      <c r="N53" s="643" t="s">
        <v>406</v>
      </c>
      <c r="O53" s="635" t="s">
        <v>411</v>
      </c>
      <c r="P53" s="661" t="s">
        <v>274</v>
      </c>
      <c r="Q53" s="661" t="s">
        <v>275</v>
      </c>
      <c r="R53" s="661" t="s">
        <v>274</v>
      </c>
      <c r="S53" s="662" t="s">
        <v>274</v>
      </c>
      <c r="T53" s="506"/>
      <c r="V53" s="507"/>
      <c r="W53" s="508"/>
      <c r="Y53" s="508"/>
      <c r="Z53" s="509"/>
    </row>
    <row r="54" spans="2:26">
      <c r="B54" s="499" t="s">
        <v>449</v>
      </c>
      <c r="C54" s="526">
        <v>2885</v>
      </c>
      <c r="D54" s="526">
        <v>2885</v>
      </c>
      <c r="E54" s="519">
        <v>445.5</v>
      </c>
      <c r="F54" s="519">
        <v>435.31</v>
      </c>
      <c r="G54" s="524">
        <v>423.53</v>
      </c>
      <c r="H54" s="519">
        <v>423.53</v>
      </c>
      <c r="I54" s="522">
        <v>408.65</v>
      </c>
      <c r="J54" s="523">
        <v>408.65</v>
      </c>
      <c r="K54" s="524">
        <v>417.31</v>
      </c>
      <c r="L54" s="510">
        <v>446.61</v>
      </c>
      <c r="M54" s="510">
        <v>427.34</v>
      </c>
      <c r="N54" s="643" t="s">
        <v>406</v>
      </c>
      <c r="O54" s="635" t="s">
        <v>411</v>
      </c>
      <c r="P54" s="661" t="s">
        <v>274</v>
      </c>
      <c r="Q54" s="661" t="s">
        <v>275</v>
      </c>
      <c r="R54" s="661" t="s">
        <v>274</v>
      </c>
      <c r="S54" s="662" t="s">
        <v>274</v>
      </c>
      <c r="T54" s="506"/>
      <c r="V54" s="507"/>
      <c r="W54" s="508"/>
      <c r="Y54" s="508"/>
      <c r="Z54" s="509"/>
    </row>
    <row r="55" spans="2:26">
      <c r="B55" s="499" t="s">
        <v>450</v>
      </c>
      <c r="C55" s="526">
        <v>2885</v>
      </c>
      <c r="D55" s="526">
        <v>2886</v>
      </c>
      <c r="E55" s="519">
        <v>343.88</v>
      </c>
      <c r="F55" s="519">
        <v>365.59</v>
      </c>
      <c r="G55" s="524">
        <v>387.71</v>
      </c>
      <c r="H55" s="519">
        <v>387.71</v>
      </c>
      <c r="I55" s="522">
        <v>408.65</v>
      </c>
      <c r="J55" s="523">
        <v>408.65</v>
      </c>
      <c r="K55" s="524">
        <v>417.31</v>
      </c>
      <c r="L55" s="510">
        <v>446.61</v>
      </c>
      <c r="M55" s="510">
        <v>427.34</v>
      </c>
      <c r="N55" s="643" t="s">
        <v>406</v>
      </c>
      <c r="O55" s="635" t="s">
        <v>411</v>
      </c>
      <c r="P55" s="661" t="s">
        <v>274</v>
      </c>
      <c r="Q55" s="661" t="s">
        <v>275</v>
      </c>
      <c r="R55" s="661" t="s">
        <v>274</v>
      </c>
      <c r="S55" s="662" t="s">
        <v>274</v>
      </c>
      <c r="T55" s="506"/>
      <c r="V55" s="507"/>
      <c r="W55" s="508"/>
      <c r="Y55" s="508"/>
      <c r="Z55" s="509"/>
    </row>
    <row r="56" spans="2:26">
      <c r="B56" s="499" t="s">
        <v>451</v>
      </c>
      <c r="C56" s="526">
        <v>2885</v>
      </c>
      <c r="D56" s="526">
        <v>2887</v>
      </c>
      <c r="E56" s="519">
        <v>343.88</v>
      </c>
      <c r="F56" s="519">
        <v>365.59</v>
      </c>
      <c r="G56" s="524">
        <v>387.71</v>
      </c>
      <c r="H56" s="519">
        <v>387.71</v>
      </c>
      <c r="I56" s="522">
        <v>408.65</v>
      </c>
      <c r="J56" s="523">
        <v>408.65</v>
      </c>
      <c r="K56" s="524">
        <v>417.31</v>
      </c>
      <c r="L56" s="510">
        <v>446.61</v>
      </c>
      <c r="M56" s="510">
        <v>427.34</v>
      </c>
      <c r="N56" s="643" t="s">
        <v>406</v>
      </c>
      <c r="O56" s="635" t="s">
        <v>411</v>
      </c>
      <c r="P56" s="661" t="s">
        <v>274</v>
      </c>
      <c r="Q56" s="661" t="s">
        <v>275</v>
      </c>
      <c r="R56" s="661" t="s">
        <v>274</v>
      </c>
      <c r="S56" s="662" t="s">
        <v>274</v>
      </c>
      <c r="T56" s="506"/>
      <c r="V56" s="507"/>
      <c r="W56" s="508"/>
      <c r="Y56" s="508"/>
      <c r="Z56" s="509"/>
    </row>
    <row r="57" spans="2:26">
      <c r="B57" s="499" t="s">
        <v>452</v>
      </c>
      <c r="C57" s="526">
        <v>2885</v>
      </c>
      <c r="D57" s="526">
        <v>2888</v>
      </c>
      <c r="E57" s="519">
        <v>445.5</v>
      </c>
      <c r="F57" s="519">
        <v>435.31</v>
      </c>
      <c r="G57" s="524">
        <v>423.53</v>
      </c>
      <c r="H57" s="519">
        <v>423.53</v>
      </c>
      <c r="I57" s="522">
        <v>408.65</v>
      </c>
      <c r="J57" s="523">
        <v>408.65</v>
      </c>
      <c r="K57" s="524">
        <v>417.31</v>
      </c>
      <c r="L57" s="510">
        <v>446.61</v>
      </c>
      <c r="M57" s="510">
        <v>427.34</v>
      </c>
      <c r="N57" s="643" t="s">
        <v>406</v>
      </c>
      <c r="O57" s="635" t="s">
        <v>411</v>
      </c>
      <c r="P57" s="661" t="s">
        <v>274</v>
      </c>
      <c r="Q57" s="661" t="s">
        <v>275</v>
      </c>
      <c r="R57" s="661" t="s">
        <v>274</v>
      </c>
      <c r="S57" s="662" t="s">
        <v>274</v>
      </c>
      <c r="T57" s="506"/>
      <c r="V57" s="507"/>
      <c r="W57" s="508"/>
      <c r="Y57" s="508"/>
      <c r="Z57" s="509"/>
    </row>
    <row r="58" spans="2:26" ht="13.5" thickBot="1">
      <c r="B58" s="545" t="s">
        <v>453</v>
      </c>
      <c r="C58" s="546">
        <v>2885</v>
      </c>
      <c r="D58" s="546">
        <v>2889</v>
      </c>
      <c r="E58" s="547">
        <v>445.5</v>
      </c>
      <c r="F58" s="547">
        <v>435.31</v>
      </c>
      <c r="G58" s="548">
        <v>423.53</v>
      </c>
      <c r="H58" s="547">
        <v>423.53</v>
      </c>
      <c r="I58" s="549">
        <v>408.65</v>
      </c>
      <c r="J58" s="550">
        <v>408.65</v>
      </c>
      <c r="K58" s="548">
        <v>417.31</v>
      </c>
      <c r="L58" s="510">
        <v>446.61</v>
      </c>
      <c r="M58" s="649">
        <v>427.34</v>
      </c>
      <c r="N58" s="643" t="s">
        <v>406</v>
      </c>
      <c r="O58" s="635" t="s">
        <v>411</v>
      </c>
      <c r="P58" s="685" t="s">
        <v>274</v>
      </c>
      <c r="Q58" s="685" t="s">
        <v>275</v>
      </c>
      <c r="R58" s="664" t="s">
        <v>274</v>
      </c>
      <c r="S58" s="665" t="s">
        <v>274</v>
      </c>
      <c r="T58" s="506"/>
      <c r="V58" s="507"/>
      <c r="W58" s="508"/>
      <c r="Y58" s="508"/>
      <c r="Z58" s="509"/>
    </row>
    <row r="59" spans="2:26" ht="13.5" thickBot="1">
      <c r="B59" s="512" t="s">
        <v>419</v>
      </c>
      <c r="C59" s="513"/>
      <c r="D59" s="513"/>
      <c r="E59" s="513"/>
      <c r="F59" s="514"/>
      <c r="G59" s="513"/>
      <c r="H59" s="514"/>
      <c r="I59" s="515"/>
      <c r="J59" s="516"/>
      <c r="K59" s="513"/>
      <c r="L59" s="536"/>
      <c r="M59" s="536"/>
      <c r="N59" s="536"/>
      <c r="O59" s="536"/>
      <c r="P59" s="670"/>
      <c r="Q59" s="670"/>
      <c r="R59" s="666"/>
      <c r="S59" s="667"/>
      <c r="T59" s="479"/>
      <c r="V59" s="507"/>
      <c r="W59" s="508"/>
      <c r="Y59" s="508"/>
      <c r="Z59" s="509"/>
    </row>
    <row r="60" spans="2:26">
      <c r="B60" s="551" t="s">
        <v>440</v>
      </c>
      <c r="C60" s="552">
        <v>7235</v>
      </c>
      <c r="D60" s="552">
        <v>7236</v>
      </c>
      <c r="E60" s="538">
        <v>150</v>
      </c>
      <c r="F60" s="538">
        <v>160</v>
      </c>
      <c r="G60" s="539"/>
      <c r="H60" s="538">
        <v>160</v>
      </c>
      <c r="I60" s="540">
        <v>160</v>
      </c>
      <c r="J60" s="541">
        <v>160</v>
      </c>
      <c r="K60" s="542">
        <v>170</v>
      </c>
      <c r="L60" s="543">
        <v>162</v>
      </c>
      <c r="M60" s="651">
        <v>162</v>
      </c>
      <c r="N60" s="643" t="s">
        <v>406</v>
      </c>
      <c r="O60" s="543"/>
      <c r="P60" s="658" t="s">
        <v>274</v>
      </c>
      <c r="Q60" s="658" t="s">
        <v>274</v>
      </c>
      <c r="R60" s="658" t="s">
        <v>274</v>
      </c>
      <c r="S60" s="659" t="s">
        <v>274</v>
      </c>
      <c r="T60" s="479"/>
      <c r="V60" s="507"/>
      <c r="W60" s="508"/>
      <c r="Y60" s="508"/>
      <c r="Z60" s="509"/>
    </row>
    <row r="61" spans="2:26">
      <c r="B61" s="517" t="s">
        <v>441</v>
      </c>
      <c r="C61" s="518">
        <v>7235</v>
      </c>
      <c r="D61" s="518">
        <v>7237</v>
      </c>
      <c r="E61" s="519">
        <v>150</v>
      </c>
      <c r="F61" s="519">
        <v>160</v>
      </c>
      <c r="G61" s="524"/>
      <c r="H61" s="520">
        <v>160</v>
      </c>
      <c r="I61" s="522">
        <v>160</v>
      </c>
      <c r="J61" s="523">
        <v>160</v>
      </c>
      <c r="K61" s="524">
        <v>170</v>
      </c>
      <c r="L61" s="543">
        <v>162</v>
      </c>
      <c r="M61" s="651">
        <v>162</v>
      </c>
      <c r="N61" s="643" t="s">
        <v>406</v>
      </c>
      <c r="O61" s="543"/>
      <c r="P61" s="661" t="s">
        <v>274</v>
      </c>
      <c r="Q61" s="661" t="s">
        <v>274</v>
      </c>
      <c r="R61" s="661" t="s">
        <v>274</v>
      </c>
      <c r="S61" s="662" t="s">
        <v>274</v>
      </c>
      <c r="T61" s="479"/>
      <c r="V61" s="507"/>
      <c r="W61" s="508"/>
      <c r="Y61" s="508"/>
      <c r="Z61" s="509"/>
    </row>
    <row r="62" spans="2:26">
      <c r="B62" s="517" t="s">
        <v>442</v>
      </c>
      <c r="C62" s="518">
        <v>7235</v>
      </c>
      <c r="D62" s="518">
        <v>7238</v>
      </c>
      <c r="E62" s="519">
        <v>150</v>
      </c>
      <c r="F62" s="519">
        <v>160</v>
      </c>
      <c r="G62" s="524"/>
      <c r="H62" s="520">
        <v>160</v>
      </c>
      <c r="I62" s="522">
        <v>160</v>
      </c>
      <c r="J62" s="523">
        <v>160</v>
      </c>
      <c r="K62" s="524">
        <v>170</v>
      </c>
      <c r="L62" s="543">
        <v>162</v>
      </c>
      <c r="M62" s="651">
        <v>162</v>
      </c>
      <c r="N62" s="643" t="s">
        <v>406</v>
      </c>
      <c r="O62" s="543"/>
      <c r="P62" s="661" t="s">
        <v>274</v>
      </c>
      <c r="Q62" s="661" t="s">
        <v>274</v>
      </c>
      <c r="R62" s="661" t="s">
        <v>274</v>
      </c>
      <c r="S62" s="662" t="s">
        <v>274</v>
      </c>
      <c r="T62" s="479"/>
      <c r="V62" s="507"/>
      <c r="W62" s="508"/>
      <c r="Y62" s="508"/>
      <c r="Z62" s="509"/>
    </row>
    <row r="63" spans="2:26">
      <c r="B63" s="517" t="s">
        <v>443</v>
      </c>
      <c r="C63" s="518">
        <v>7235</v>
      </c>
      <c r="D63" s="518">
        <v>7239</v>
      </c>
      <c r="E63" s="519">
        <v>150</v>
      </c>
      <c r="F63" s="519">
        <v>160</v>
      </c>
      <c r="G63" s="524"/>
      <c r="H63" s="520">
        <v>160</v>
      </c>
      <c r="I63" s="522">
        <v>160</v>
      </c>
      <c r="J63" s="523">
        <v>160</v>
      </c>
      <c r="K63" s="524">
        <v>170</v>
      </c>
      <c r="L63" s="543">
        <v>162</v>
      </c>
      <c r="M63" s="651">
        <v>162</v>
      </c>
      <c r="N63" s="643" t="s">
        <v>406</v>
      </c>
      <c r="O63" s="543"/>
      <c r="P63" s="661" t="s">
        <v>274</v>
      </c>
      <c r="Q63" s="661" t="s">
        <v>274</v>
      </c>
      <c r="R63" s="661" t="s">
        <v>274</v>
      </c>
      <c r="S63" s="662" t="s">
        <v>274</v>
      </c>
      <c r="T63" s="479"/>
      <c r="V63" s="507"/>
      <c r="W63" s="508"/>
      <c r="Y63" s="508"/>
      <c r="Z63" s="509"/>
    </row>
    <row r="64" spans="2:26">
      <c r="B64" s="517" t="s">
        <v>410</v>
      </c>
      <c r="C64" s="518">
        <v>7245</v>
      </c>
      <c r="D64" s="518">
        <v>7246</v>
      </c>
      <c r="E64" s="519">
        <v>250</v>
      </c>
      <c r="F64" s="519">
        <v>260</v>
      </c>
      <c r="G64" s="524"/>
      <c r="H64" s="520">
        <v>270</v>
      </c>
      <c r="I64" s="522">
        <v>270</v>
      </c>
      <c r="J64" s="523">
        <v>270</v>
      </c>
      <c r="K64" s="524">
        <v>280</v>
      </c>
      <c r="L64" s="510">
        <v>270</v>
      </c>
      <c r="M64" s="632">
        <v>279</v>
      </c>
      <c r="N64" s="643" t="s">
        <v>406</v>
      </c>
      <c r="O64" s="510"/>
      <c r="P64" s="661" t="s">
        <v>274</v>
      </c>
      <c r="Q64" s="661" t="s">
        <v>274</v>
      </c>
      <c r="R64" s="661" t="s">
        <v>274</v>
      </c>
      <c r="S64" s="662" t="s">
        <v>274</v>
      </c>
      <c r="T64" s="479"/>
      <c r="V64" s="507"/>
      <c r="W64" s="508"/>
      <c r="Y64" s="508"/>
      <c r="Z64" s="509"/>
    </row>
    <row r="65" spans="2:26">
      <c r="B65" s="517" t="s">
        <v>412</v>
      </c>
      <c r="C65" s="518">
        <v>7245</v>
      </c>
      <c r="D65" s="518">
        <v>7247</v>
      </c>
      <c r="E65" s="519">
        <v>250</v>
      </c>
      <c r="F65" s="519">
        <v>260</v>
      </c>
      <c r="G65" s="524"/>
      <c r="H65" s="520">
        <v>270</v>
      </c>
      <c r="I65" s="522">
        <v>270</v>
      </c>
      <c r="J65" s="523">
        <v>270</v>
      </c>
      <c r="K65" s="524">
        <v>280</v>
      </c>
      <c r="L65" s="510">
        <v>270</v>
      </c>
      <c r="M65" s="632">
        <v>279</v>
      </c>
      <c r="N65" s="643" t="s">
        <v>406</v>
      </c>
      <c r="O65" s="510"/>
      <c r="P65" s="661" t="s">
        <v>274</v>
      </c>
      <c r="Q65" s="661" t="s">
        <v>274</v>
      </c>
      <c r="R65" s="661" t="s">
        <v>274</v>
      </c>
      <c r="S65" s="662" t="s">
        <v>274</v>
      </c>
      <c r="T65" s="479"/>
      <c r="V65" s="507"/>
      <c r="W65" s="508"/>
      <c r="Y65" s="508"/>
      <c r="Z65" s="509"/>
    </row>
    <row r="66" spans="2:26">
      <c r="B66" s="517" t="s">
        <v>413</v>
      </c>
      <c r="C66" s="518">
        <v>7245</v>
      </c>
      <c r="D66" s="518">
        <v>7248</v>
      </c>
      <c r="E66" s="519">
        <v>250</v>
      </c>
      <c r="F66" s="519">
        <v>260</v>
      </c>
      <c r="G66" s="524"/>
      <c r="H66" s="520">
        <v>270</v>
      </c>
      <c r="I66" s="522">
        <v>270</v>
      </c>
      <c r="J66" s="523">
        <v>270</v>
      </c>
      <c r="K66" s="524">
        <v>280</v>
      </c>
      <c r="L66" s="510">
        <v>270</v>
      </c>
      <c r="M66" s="632">
        <v>279</v>
      </c>
      <c r="N66" s="643" t="s">
        <v>406</v>
      </c>
      <c r="O66" s="510"/>
      <c r="P66" s="661" t="s">
        <v>274</v>
      </c>
      <c r="Q66" s="661" t="s">
        <v>274</v>
      </c>
      <c r="R66" s="661" t="s">
        <v>274</v>
      </c>
      <c r="S66" s="662" t="s">
        <v>274</v>
      </c>
      <c r="T66" s="479"/>
      <c r="V66" s="507"/>
      <c r="W66" s="508"/>
      <c r="Y66" s="508"/>
      <c r="Z66" s="509"/>
    </row>
    <row r="67" spans="2:26">
      <c r="B67" s="517" t="s">
        <v>414</v>
      </c>
      <c r="C67" s="518">
        <v>7245</v>
      </c>
      <c r="D67" s="518">
        <v>7249</v>
      </c>
      <c r="E67" s="519">
        <v>250</v>
      </c>
      <c r="F67" s="519">
        <v>260</v>
      </c>
      <c r="G67" s="524"/>
      <c r="H67" s="520">
        <v>270</v>
      </c>
      <c r="I67" s="522">
        <v>270</v>
      </c>
      <c r="J67" s="523">
        <v>270</v>
      </c>
      <c r="K67" s="524">
        <v>280</v>
      </c>
      <c r="L67" s="510">
        <v>270</v>
      </c>
      <c r="M67" s="632">
        <v>279</v>
      </c>
      <c r="N67" s="643" t="s">
        <v>406</v>
      </c>
      <c r="O67" s="510"/>
      <c r="P67" s="661" t="s">
        <v>274</v>
      </c>
      <c r="Q67" s="661" t="s">
        <v>274</v>
      </c>
      <c r="R67" s="661" t="s">
        <v>274</v>
      </c>
      <c r="S67" s="662" t="s">
        <v>274</v>
      </c>
      <c r="T67" s="479"/>
      <c r="V67" s="507"/>
      <c r="W67" s="508"/>
      <c r="Y67" s="508"/>
      <c r="Z67" s="509"/>
    </row>
    <row r="68" spans="2:26">
      <c r="B68" s="517" t="s">
        <v>444</v>
      </c>
      <c r="C68" s="532">
        <v>2880</v>
      </c>
      <c r="D68" s="532">
        <v>2880</v>
      </c>
      <c r="E68" s="519">
        <v>1186.75</v>
      </c>
      <c r="F68" s="519">
        <v>1221.28</v>
      </c>
      <c r="G68" s="524">
        <v>1184.27</v>
      </c>
      <c r="H68" s="519">
        <v>1184.27</v>
      </c>
      <c r="I68" s="522">
        <v>1138.3800000000001</v>
      </c>
      <c r="J68" s="523">
        <v>1138.3800000000001</v>
      </c>
      <c r="K68" s="524">
        <v>1162.51</v>
      </c>
      <c r="L68" s="510">
        <v>1244.1199999999999</v>
      </c>
      <c r="M68" s="632">
        <v>1285.67</v>
      </c>
      <c r="N68" s="643" t="s">
        <v>406</v>
      </c>
      <c r="O68" s="510"/>
      <c r="P68" s="661" t="s">
        <v>274</v>
      </c>
      <c r="Q68" s="661" t="s">
        <v>275</v>
      </c>
      <c r="R68" s="661" t="s">
        <v>274</v>
      </c>
      <c r="S68" s="662" t="s">
        <v>274</v>
      </c>
      <c r="T68" s="479"/>
      <c r="V68" s="507"/>
      <c r="W68" s="508"/>
      <c r="Y68" s="508"/>
      <c r="Z68" s="509"/>
    </row>
    <row r="69" spans="2:26">
      <c r="B69" s="517" t="s">
        <v>445</v>
      </c>
      <c r="C69" s="532">
        <v>2880</v>
      </c>
      <c r="D69" s="532">
        <v>2881</v>
      </c>
      <c r="E69" s="519">
        <v>1055.25</v>
      </c>
      <c r="F69" s="519">
        <v>1085.19</v>
      </c>
      <c r="G69" s="524">
        <v>1114.3399999999999</v>
      </c>
      <c r="H69" s="519">
        <v>1114.3399999999999</v>
      </c>
      <c r="I69" s="522">
        <v>1138.3800000000001</v>
      </c>
      <c r="J69" s="523">
        <v>1138.3800000000001</v>
      </c>
      <c r="K69" s="524">
        <v>1162.51</v>
      </c>
      <c r="L69" s="510">
        <v>1244.1199999999999</v>
      </c>
      <c r="M69" s="632">
        <v>1285.67</v>
      </c>
      <c r="N69" s="643" t="s">
        <v>406</v>
      </c>
      <c r="O69" s="510"/>
      <c r="P69" s="661" t="s">
        <v>274</v>
      </c>
      <c r="Q69" s="661" t="s">
        <v>275</v>
      </c>
      <c r="R69" s="661" t="s">
        <v>274</v>
      </c>
      <c r="S69" s="662" t="s">
        <v>274</v>
      </c>
      <c r="T69" s="479"/>
      <c r="V69" s="507"/>
      <c r="W69" s="508"/>
      <c r="Y69" s="508"/>
      <c r="Z69" s="509"/>
    </row>
    <row r="70" spans="2:26">
      <c r="B70" s="517" t="s">
        <v>446</v>
      </c>
      <c r="C70" s="532">
        <v>2880</v>
      </c>
      <c r="D70" s="532">
        <v>2882</v>
      </c>
      <c r="E70" s="519">
        <v>1055.25</v>
      </c>
      <c r="F70" s="519">
        <v>1085.19</v>
      </c>
      <c r="G70" s="524">
        <v>1114.3399999999999</v>
      </c>
      <c r="H70" s="519">
        <v>1114.3399999999999</v>
      </c>
      <c r="I70" s="522">
        <v>1138.3800000000001</v>
      </c>
      <c r="J70" s="523">
        <v>1138.3800000000001</v>
      </c>
      <c r="K70" s="524">
        <v>1162.51</v>
      </c>
      <c r="L70" s="510">
        <v>1244.1199999999999</v>
      </c>
      <c r="M70" s="632">
        <v>1285.67</v>
      </c>
      <c r="N70" s="643" t="s">
        <v>406</v>
      </c>
      <c r="O70" s="510"/>
      <c r="P70" s="661" t="s">
        <v>274</v>
      </c>
      <c r="Q70" s="661" t="s">
        <v>275</v>
      </c>
      <c r="R70" s="661" t="s">
        <v>274</v>
      </c>
      <c r="S70" s="662" t="s">
        <v>274</v>
      </c>
      <c r="T70" s="479"/>
      <c r="V70" s="507"/>
      <c r="W70" s="508"/>
      <c r="Y70" s="508"/>
      <c r="Z70" s="509"/>
    </row>
    <row r="71" spans="2:26">
      <c r="B71" s="517" t="s">
        <v>447</v>
      </c>
      <c r="C71" s="532">
        <v>2880</v>
      </c>
      <c r="D71" s="532">
        <v>2883</v>
      </c>
      <c r="E71" s="519">
        <v>1253.6300000000001</v>
      </c>
      <c r="F71" s="519">
        <v>1221.28</v>
      </c>
      <c r="G71" s="524">
        <v>1184.27</v>
      </c>
      <c r="H71" s="519">
        <v>1184.27</v>
      </c>
      <c r="I71" s="522">
        <v>1138.3800000000001</v>
      </c>
      <c r="J71" s="523">
        <v>1138.3800000000001</v>
      </c>
      <c r="K71" s="524">
        <v>1162.51</v>
      </c>
      <c r="L71" s="510">
        <v>1244.1199999999999</v>
      </c>
      <c r="M71" s="632">
        <v>1285.67</v>
      </c>
      <c r="N71" s="643" t="s">
        <v>406</v>
      </c>
      <c r="O71" s="510"/>
      <c r="P71" s="661" t="s">
        <v>274</v>
      </c>
      <c r="Q71" s="661" t="s">
        <v>275</v>
      </c>
      <c r="R71" s="661" t="s">
        <v>274</v>
      </c>
      <c r="S71" s="662" t="s">
        <v>274</v>
      </c>
      <c r="T71" s="479"/>
      <c r="V71" s="507"/>
      <c r="W71" s="508"/>
      <c r="Y71" s="508"/>
      <c r="Z71" s="509"/>
    </row>
    <row r="72" spans="2:26">
      <c r="B72" s="517" t="s">
        <v>448</v>
      </c>
      <c r="C72" s="532">
        <v>2880</v>
      </c>
      <c r="D72" s="532">
        <v>2884</v>
      </c>
      <c r="E72" s="519">
        <v>1253.6300000000001</v>
      </c>
      <c r="F72" s="519">
        <v>1221.28</v>
      </c>
      <c r="G72" s="524">
        <v>1184.27</v>
      </c>
      <c r="H72" s="519">
        <v>1184.27</v>
      </c>
      <c r="I72" s="522">
        <v>1138.3800000000001</v>
      </c>
      <c r="J72" s="523">
        <v>1138.3800000000001</v>
      </c>
      <c r="K72" s="524">
        <v>1162.51</v>
      </c>
      <c r="L72" s="510">
        <v>1244.1199999999999</v>
      </c>
      <c r="M72" s="632">
        <v>1285.67</v>
      </c>
      <c r="N72" s="643" t="s">
        <v>406</v>
      </c>
      <c r="O72" s="510"/>
      <c r="P72" s="661" t="s">
        <v>274</v>
      </c>
      <c r="Q72" s="661" t="s">
        <v>275</v>
      </c>
      <c r="R72" s="661" t="s">
        <v>274</v>
      </c>
      <c r="S72" s="662" t="s">
        <v>274</v>
      </c>
      <c r="T72" s="479"/>
      <c r="V72" s="507"/>
      <c r="W72" s="508"/>
      <c r="Y72" s="508"/>
      <c r="Z72" s="509"/>
    </row>
    <row r="73" spans="2:26">
      <c r="B73" s="517" t="s">
        <v>449</v>
      </c>
      <c r="C73" s="532">
        <v>2455</v>
      </c>
      <c r="D73" s="532">
        <v>2455</v>
      </c>
      <c r="E73" s="519">
        <v>1565</v>
      </c>
      <c r="F73" s="519">
        <v>1553.94</v>
      </c>
      <c r="G73" s="524">
        <v>1538.66</v>
      </c>
      <c r="H73" s="519">
        <v>1538.66</v>
      </c>
      <c r="I73" s="522">
        <v>1513.52</v>
      </c>
      <c r="J73" s="523">
        <v>1513.52</v>
      </c>
      <c r="K73" s="524">
        <v>1545.61</v>
      </c>
      <c r="L73" s="510">
        <v>1654.11</v>
      </c>
      <c r="M73" s="632">
        <v>1709.36</v>
      </c>
      <c r="N73" s="643" t="s">
        <v>406</v>
      </c>
      <c r="O73" s="510"/>
      <c r="P73" s="661" t="s">
        <v>274</v>
      </c>
      <c r="Q73" s="661" t="s">
        <v>275</v>
      </c>
      <c r="R73" s="661" t="s">
        <v>274</v>
      </c>
      <c r="S73" s="662" t="s">
        <v>274</v>
      </c>
      <c r="T73" s="479"/>
      <c r="V73" s="507"/>
      <c r="W73" s="508"/>
      <c r="Y73" s="508"/>
      <c r="Z73" s="509"/>
    </row>
    <row r="74" spans="2:26">
      <c r="B74" s="517" t="s">
        <v>450</v>
      </c>
      <c r="C74" s="532">
        <v>2455</v>
      </c>
      <c r="D74" s="532">
        <v>2456</v>
      </c>
      <c r="E74" s="519">
        <v>1244.3800000000001</v>
      </c>
      <c r="F74" s="519">
        <v>1333.97</v>
      </c>
      <c r="G74" s="524">
        <v>1425.64</v>
      </c>
      <c r="H74" s="519">
        <v>1425.64</v>
      </c>
      <c r="I74" s="522">
        <v>1513.52</v>
      </c>
      <c r="J74" s="523">
        <v>1513.52</v>
      </c>
      <c r="K74" s="524">
        <v>1545.61</v>
      </c>
      <c r="L74" s="510">
        <v>1654.11</v>
      </c>
      <c r="M74" s="632">
        <v>1709.36</v>
      </c>
      <c r="N74" s="643" t="s">
        <v>406</v>
      </c>
      <c r="O74" s="510"/>
      <c r="P74" s="661" t="s">
        <v>274</v>
      </c>
      <c r="Q74" s="661" t="s">
        <v>275</v>
      </c>
      <c r="R74" s="661" t="s">
        <v>274</v>
      </c>
      <c r="S74" s="662" t="s">
        <v>274</v>
      </c>
      <c r="T74" s="479"/>
      <c r="V74" s="507"/>
      <c r="W74" s="508"/>
      <c r="Y74" s="508"/>
      <c r="Z74" s="509"/>
    </row>
    <row r="75" spans="2:26">
      <c r="B75" s="517" t="s">
        <v>451</v>
      </c>
      <c r="C75" s="532">
        <v>2455</v>
      </c>
      <c r="D75" s="532">
        <v>2457</v>
      </c>
      <c r="E75" s="519">
        <v>1244.3800000000001</v>
      </c>
      <c r="F75" s="519">
        <v>1333.97</v>
      </c>
      <c r="G75" s="524">
        <v>1425.64</v>
      </c>
      <c r="H75" s="519">
        <v>1425.64</v>
      </c>
      <c r="I75" s="522">
        <v>1513.52</v>
      </c>
      <c r="J75" s="523">
        <v>1513.52</v>
      </c>
      <c r="K75" s="524">
        <v>1545.61</v>
      </c>
      <c r="L75" s="510">
        <v>1654.11</v>
      </c>
      <c r="M75" s="632">
        <v>1709.36</v>
      </c>
      <c r="N75" s="643" t="s">
        <v>406</v>
      </c>
      <c r="O75" s="510"/>
      <c r="P75" s="661" t="s">
        <v>274</v>
      </c>
      <c r="Q75" s="661" t="s">
        <v>275</v>
      </c>
      <c r="R75" s="661" t="s">
        <v>274</v>
      </c>
      <c r="S75" s="662" t="s">
        <v>274</v>
      </c>
      <c r="T75" s="479"/>
      <c r="V75" s="507"/>
      <c r="W75" s="508"/>
      <c r="Y75" s="508"/>
      <c r="Z75" s="509"/>
    </row>
    <row r="76" spans="2:26">
      <c r="B76" s="517" t="s">
        <v>452</v>
      </c>
      <c r="C76" s="532">
        <v>2455</v>
      </c>
      <c r="D76" s="532">
        <v>2458</v>
      </c>
      <c r="E76" s="519">
        <v>1565</v>
      </c>
      <c r="F76" s="519">
        <v>1553.94</v>
      </c>
      <c r="G76" s="524">
        <v>1538.66</v>
      </c>
      <c r="H76" s="519">
        <v>1538.66</v>
      </c>
      <c r="I76" s="522">
        <v>1513.52</v>
      </c>
      <c r="J76" s="523">
        <v>1513.52</v>
      </c>
      <c r="K76" s="524">
        <v>1545.61</v>
      </c>
      <c r="L76" s="510">
        <v>1654.11</v>
      </c>
      <c r="M76" s="632">
        <v>1709.36</v>
      </c>
      <c r="N76" s="643" t="s">
        <v>406</v>
      </c>
      <c r="O76" s="510"/>
      <c r="P76" s="661" t="s">
        <v>274</v>
      </c>
      <c r="Q76" s="661" t="s">
        <v>275</v>
      </c>
      <c r="R76" s="661" t="s">
        <v>274</v>
      </c>
      <c r="S76" s="662" t="s">
        <v>274</v>
      </c>
      <c r="T76" s="479"/>
      <c r="V76" s="507"/>
      <c r="W76" s="508"/>
      <c r="Y76" s="508"/>
      <c r="Z76" s="509"/>
    </row>
    <row r="77" spans="2:26">
      <c r="B77" s="517" t="s">
        <v>453</v>
      </c>
      <c r="C77" s="532">
        <v>2455</v>
      </c>
      <c r="D77" s="532">
        <v>2459</v>
      </c>
      <c r="E77" s="519">
        <v>1565</v>
      </c>
      <c r="F77" s="519">
        <v>1553.94</v>
      </c>
      <c r="G77" s="524">
        <v>1538.66</v>
      </c>
      <c r="H77" s="519">
        <v>1538.66</v>
      </c>
      <c r="I77" s="522">
        <v>1513.52</v>
      </c>
      <c r="J77" s="523">
        <v>1513.52</v>
      </c>
      <c r="K77" s="524">
        <v>1545.61</v>
      </c>
      <c r="L77" s="510">
        <v>1654.11</v>
      </c>
      <c r="M77" s="632">
        <v>1709.36</v>
      </c>
      <c r="N77" s="643" t="s">
        <v>406</v>
      </c>
      <c r="O77" s="510"/>
      <c r="P77" s="661" t="s">
        <v>274</v>
      </c>
      <c r="Q77" s="661" t="s">
        <v>275</v>
      </c>
      <c r="R77" s="661" t="s">
        <v>274</v>
      </c>
      <c r="S77" s="662" t="s">
        <v>274</v>
      </c>
      <c r="T77" s="479"/>
      <c r="V77" s="507"/>
      <c r="W77" s="508"/>
      <c r="Y77" s="508"/>
      <c r="Z77" s="509"/>
    </row>
    <row r="78" spans="2:26">
      <c r="B78" s="517" t="s">
        <v>467</v>
      </c>
      <c r="C78" s="532">
        <v>8035</v>
      </c>
      <c r="D78" s="532">
        <v>8035</v>
      </c>
      <c r="E78" s="519"/>
      <c r="F78" s="519"/>
      <c r="G78" s="524"/>
      <c r="H78" s="519"/>
      <c r="I78" s="522"/>
      <c r="J78" s="523"/>
      <c r="K78" s="524"/>
      <c r="L78" s="510">
        <v>0.21</v>
      </c>
      <c r="M78" s="510"/>
      <c r="N78" s="643" t="s">
        <v>406</v>
      </c>
      <c r="O78" s="510"/>
      <c r="P78" s="661" t="s">
        <v>274</v>
      </c>
      <c r="Q78" s="661" t="s">
        <v>274</v>
      </c>
      <c r="R78" s="661" t="s">
        <v>274</v>
      </c>
      <c r="S78" s="662" t="s">
        <v>274</v>
      </c>
      <c r="T78" s="479"/>
      <c r="V78" s="507"/>
      <c r="W78" s="508"/>
      <c r="Y78" s="508"/>
      <c r="Z78" s="509"/>
    </row>
    <row r="79" spans="2:26">
      <c r="B79" s="517" t="s">
        <v>467</v>
      </c>
      <c r="C79" s="532">
        <v>8035</v>
      </c>
      <c r="D79" s="532">
        <v>8036</v>
      </c>
      <c r="E79" s="519"/>
      <c r="F79" s="519"/>
      <c r="G79" s="524"/>
      <c r="H79" s="519"/>
      <c r="I79" s="522"/>
      <c r="J79" s="523"/>
      <c r="K79" s="524"/>
      <c r="L79" s="510">
        <v>0.14000000000000001</v>
      </c>
      <c r="M79" s="510"/>
      <c r="N79" s="643" t="s">
        <v>406</v>
      </c>
      <c r="O79" s="510"/>
      <c r="P79" s="661" t="s">
        <v>274</v>
      </c>
      <c r="Q79" s="661" t="s">
        <v>274</v>
      </c>
      <c r="R79" s="661" t="s">
        <v>274</v>
      </c>
      <c r="S79" s="662" t="s">
        <v>274</v>
      </c>
      <c r="T79" s="479"/>
      <c r="V79" s="507"/>
      <c r="W79" s="508"/>
      <c r="Y79" s="508"/>
      <c r="Z79" s="509"/>
    </row>
    <row r="80" spans="2:26">
      <c r="B80" s="517" t="s">
        <v>467</v>
      </c>
      <c r="C80" s="532">
        <v>8035</v>
      </c>
      <c r="D80" s="532">
        <v>8037</v>
      </c>
      <c r="E80" s="519"/>
      <c r="F80" s="519"/>
      <c r="G80" s="524"/>
      <c r="H80" s="519"/>
      <c r="I80" s="522"/>
      <c r="J80" s="523"/>
      <c r="K80" s="524"/>
      <c r="L80" s="510">
        <v>0.1</v>
      </c>
      <c r="M80" s="510"/>
      <c r="N80" s="643" t="s">
        <v>406</v>
      </c>
      <c r="O80" s="510"/>
      <c r="P80" s="661" t="s">
        <v>274</v>
      </c>
      <c r="Q80" s="661" t="s">
        <v>274</v>
      </c>
      <c r="R80" s="661" t="s">
        <v>274</v>
      </c>
      <c r="S80" s="662" t="s">
        <v>274</v>
      </c>
      <c r="T80" s="479"/>
      <c r="V80" s="507"/>
      <c r="W80" s="508"/>
      <c r="Y80" s="508"/>
      <c r="Z80" s="509"/>
    </row>
    <row r="81" spans="2:26">
      <c r="B81" s="517" t="s">
        <v>467</v>
      </c>
      <c r="C81" s="532">
        <v>8035</v>
      </c>
      <c r="D81" s="532">
        <v>8038</v>
      </c>
      <c r="E81" s="519"/>
      <c r="F81" s="519"/>
      <c r="G81" s="524"/>
      <c r="H81" s="519"/>
      <c r="I81" s="522"/>
      <c r="J81" s="523"/>
      <c r="K81" s="524"/>
      <c r="L81" s="510">
        <v>0.21</v>
      </c>
      <c r="M81" s="510"/>
      <c r="N81" s="643" t="s">
        <v>406</v>
      </c>
      <c r="O81" s="510"/>
      <c r="P81" s="661" t="s">
        <v>274</v>
      </c>
      <c r="Q81" s="661" t="s">
        <v>274</v>
      </c>
      <c r="R81" s="661" t="s">
        <v>274</v>
      </c>
      <c r="S81" s="662" t="s">
        <v>274</v>
      </c>
      <c r="T81" s="479"/>
      <c r="V81" s="507"/>
      <c r="W81" s="508"/>
      <c r="Y81" s="508"/>
      <c r="Z81" s="509"/>
    </row>
    <row r="82" spans="2:26">
      <c r="B82" s="517" t="s">
        <v>467</v>
      </c>
      <c r="C82" s="532">
        <v>8035</v>
      </c>
      <c r="D82" s="532">
        <v>8039</v>
      </c>
      <c r="E82" s="519"/>
      <c r="F82" s="519"/>
      <c r="G82" s="524"/>
      <c r="H82" s="519"/>
      <c r="I82" s="522"/>
      <c r="J82" s="523"/>
      <c r="K82" s="524"/>
      <c r="L82" s="510">
        <v>0.14000000000000001</v>
      </c>
      <c r="M82" s="510"/>
      <c r="N82" s="643" t="s">
        <v>406</v>
      </c>
      <c r="O82" s="510"/>
      <c r="P82" s="661" t="s">
        <v>274</v>
      </c>
      <c r="Q82" s="661" t="s">
        <v>274</v>
      </c>
      <c r="R82" s="661" t="s">
        <v>274</v>
      </c>
      <c r="S82" s="662" t="s">
        <v>274</v>
      </c>
      <c r="T82" s="479"/>
      <c r="V82" s="507"/>
      <c r="W82" s="508"/>
      <c r="Y82" s="508"/>
      <c r="Z82" s="509"/>
    </row>
    <row r="83" spans="2:26">
      <c r="B83" s="499" t="s">
        <v>468</v>
      </c>
      <c r="C83" s="500">
        <v>7220</v>
      </c>
      <c r="D83" s="500">
        <v>7221</v>
      </c>
      <c r="E83" s="519">
        <v>15</v>
      </c>
      <c r="F83" s="519">
        <v>16</v>
      </c>
      <c r="G83" s="524"/>
      <c r="H83" s="519">
        <v>16</v>
      </c>
      <c r="I83" s="522">
        <v>16</v>
      </c>
      <c r="J83" s="523">
        <v>16</v>
      </c>
      <c r="K83" s="524">
        <v>17</v>
      </c>
      <c r="L83" s="510">
        <v>18</v>
      </c>
      <c r="M83" s="510">
        <v>18</v>
      </c>
      <c r="N83" s="654" t="s">
        <v>411</v>
      </c>
      <c r="O83" s="510"/>
      <c r="P83" s="661" t="s">
        <v>274</v>
      </c>
      <c r="Q83" s="661" t="s">
        <v>274</v>
      </c>
      <c r="R83" s="661" t="s">
        <v>274</v>
      </c>
      <c r="S83" s="662" t="s">
        <v>274</v>
      </c>
      <c r="T83" s="479"/>
      <c r="V83" s="507"/>
      <c r="W83" s="508"/>
      <c r="Y83" s="508"/>
      <c r="Z83" s="509"/>
    </row>
    <row r="84" spans="2:26">
      <c r="B84" s="499" t="s">
        <v>469</v>
      </c>
      <c r="C84" s="500">
        <v>7220</v>
      </c>
      <c r="D84" s="500">
        <v>7222</v>
      </c>
      <c r="E84" s="519">
        <v>15</v>
      </c>
      <c r="F84" s="519">
        <v>16</v>
      </c>
      <c r="G84" s="524"/>
      <c r="H84" s="519">
        <v>16</v>
      </c>
      <c r="I84" s="522">
        <v>16</v>
      </c>
      <c r="J84" s="523">
        <v>16</v>
      </c>
      <c r="K84" s="524">
        <v>17</v>
      </c>
      <c r="L84" s="510">
        <v>18</v>
      </c>
      <c r="M84" s="510">
        <v>18</v>
      </c>
      <c r="N84" s="654" t="s">
        <v>411</v>
      </c>
      <c r="O84" s="510"/>
      <c r="P84" s="661" t="s">
        <v>274</v>
      </c>
      <c r="Q84" s="661" t="s">
        <v>274</v>
      </c>
      <c r="R84" s="661" t="s">
        <v>274</v>
      </c>
      <c r="S84" s="662" t="s">
        <v>274</v>
      </c>
      <c r="T84" s="479"/>
      <c r="V84" s="507"/>
      <c r="W84" s="508"/>
      <c r="Y84" s="508"/>
      <c r="Z84" s="509"/>
    </row>
    <row r="85" spans="2:26">
      <c r="B85" s="499" t="s">
        <v>470</v>
      </c>
      <c r="C85" s="500">
        <v>7220</v>
      </c>
      <c r="D85" s="500">
        <v>7223</v>
      </c>
      <c r="E85" s="519">
        <v>15</v>
      </c>
      <c r="F85" s="519">
        <v>16</v>
      </c>
      <c r="G85" s="524"/>
      <c r="H85" s="519">
        <v>16</v>
      </c>
      <c r="I85" s="522">
        <v>16</v>
      </c>
      <c r="J85" s="523">
        <v>16</v>
      </c>
      <c r="K85" s="524">
        <v>17</v>
      </c>
      <c r="L85" s="510">
        <v>18</v>
      </c>
      <c r="M85" s="510">
        <v>18</v>
      </c>
      <c r="N85" s="654" t="s">
        <v>411</v>
      </c>
      <c r="O85" s="510"/>
      <c r="P85" s="661" t="s">
        <v>274</v>
      </c>
      <c r="Q85" s="661" t="s">
        <v>274</v>
      </c>
      <c r="R85" s="661" t="s">
        <v>274</v>
      </c>
      <c r="S85" s="662" t="s">
        <v>274</v>
      </c>
      <c r="T85" s="479"/>
      <c r="V85" s="507"/>
      <c r="W85" s="508"/>
      <c r="Y85" s="508"/>
      <c r="Z85" s="509"/>
    </row>
    <row r="86" spans="2:26">
      <c r="B86" s="499" t="s">
        <v>471</v>
      </c>
      <c r="C86" s="500">
        <v>7220</v>
      </c>
      <c r="D86" s="500">
        <v>7224</v>
      </c>
      <c r="E86" s="519">
        <v>15</v>
      </c>
      <c r="F86" s="519">
        <v>16</v>
      </c>
      <c r="G86" s="524"/>
      <c r="H86" s="519">
        <v>16</v>
      </c>
      <c r="I86" s="522">
        <v>16</v>
      </c>
      <c r="J86" s="523">
        <v>16</v>
      </c>
      <c r="K86" s="524">
        <v>17</v>
      </c>
      <c r="L86" s="510">
        <v>18</v>
      </c>
      <c r="M86" s="510">
        <v>18</v>
      </c>
      <c r="N86" s="654" t="s">
        <v>411</v>
      </c>
      <c r="O86" s="510"/>
      <c r="P86" s="661" t="s">
        <v>274</v>
      </c>
      <c r="Q86" s="661" t="s">
        <v>274</v>
      </c>
      <c r="R86" s="661" t="s">
        <v>274</v>
      </c>
      <c r="S86" s="662" t="s">
        <v>274</v>
      </c>
      <c r="T86" s="479"/>
      <c r="V86" s="507"/>
      <c r="W86" s="508"/>
      <c r="Y86" s="508"/>
      <c r="Z86" s="509"/>
    </row>
    <row r="87" spans="2:26">
      <c r="B87" s="499" t="s">
        <v>420</v>
      </c>
      <c r="C87" s="500">
        <v>7225</v>
      </c>
      <c r="D87" s="500">
        <v>7226</v>
      </c>
      <c r="E87" s="519">
        <v>20</v>
      </c>
      <c r="F87" s="519">
        <v>21</v>
      </c>
      <c r="G87" s="524"/>
      <c r="H87" s="519">
        <v>22</v>
      </c>
      <c r="I87" s="522">
        <v>22</v>
      </c>
      <c r="J87" s="523">
        <v>22</v>
      </c>
      <c r="K87" s="524">
        <v>22</v>
      </c>
      <c r="L87" s="510">
        <v>24</v>
      </c>
      <c r="M87" s="510">
        <v>24</v>
      </c>
      <c r="N87" s="654" t="s">
        <v>411</v>
      </c>
      <c r="O87" s="510"/>
      <c r="P87" s="661" t="s">
        <v>274</v>
      </c>
      <c r="Q87" s="661" t="s">
        <v>274</v>
      </c>
      <c r="R87" s="661" t="s">
        <v>274</v>
      </c>
      <c r="S87" s="662" t="s">
        <v>274</v>
      </c>
      <c r="T87" s="479"/>
      <c r="V87" s="507"/>
      <c r="W87" s="508"/>
      <c r="Y87" s="508"/>
      <c r="Z87" s="509"/>
    </row>
    <row r="88" spans="2:26">
      <c r="B88" s="499" t="s">
        <v>421</v>
      </c>
      <c r="C88" s="500">
        <v>7225</v>
      </c>
      <c r="D88" s="500">
        <v>7227</v>
      </c>
      <c r="E88" s="519">
        <v>20</v>
      </c>
      <c r="F88" s="519">
        <v>21</v>
      </c>
      <c r="G88" s="524"/>
      <c r="H88" s="519">
        <v>22</v>
      </c>
      <c r="I88" s="522">
        <v>22</v>
      </c>
      <c r="J88" s="523">
        <v>22</v>
      </c>
      <c r="K88" s="524">
        <v>22</v>
      </c>
      <c r="L88" s="510">
        <v>24</v>
      </c>
      <c r="M88" s="510">
        <v>24</v>
      </c>
      <c r="N88" s="654" t="s">
        <v>411</v>
      </c>
      <c r="O88" s="510"/>
      <c r="P88" s="661" t="s">
        <v>274</v>
      </c>
      <c r="Q88" s="661" t="s">
        <v>274</v>
      </c>
      <c r="R88" s="661" t="s">
        <v>274</v>
      </c>
      <c r="S88" s="662" t="s">
        <v>274</v>
      </c>
      <c r="T88" s="479"/>
      <c r="V88" s="507"/>
      <c r="W88" s="508"/>
      <c r="Y88" s="508"/>
      <c r="Z88" s="509"/>
    </row>
    <row r="89" spans="2:26">
      <c r="B89" s="499" t="s">
        <v>422</v>
      </c>
      <c r="C89" s="500">
        <v>7225</v>
      </c>
      <c r="D89" s="500">
        <v>7228</v>
      </c>
      <c r="E89" s="519">
        <v>20</v>
      </c>
      <c r="F89" s="519">
        <v>21</v>
      </c>
      <c r="G89" s="524"/>
      <c r="H89" s="519">
        <v>22</v>
      </c>
      <c r="I89" s="522">
        <v>22</v>
      </c>
      <c r="J89" s="523">
        <v>22</v>
      </c>
      <c r="K89" s="524">
        <v>22</v>
      </c>
      <c r="L89" s="510">
        <v>24</v>
      </c>
      <c r="M89" s="510">
        <v>24</v>
      </c>
      <c r="N89" s="654" t="s">
        <v>411</v>
      </c>
      <c r="O89" s="510"/>
      <c r="P89" s="661" t="s">
        <v>274</v>
      </c>
      <c r="Q89" s="661" t="s">
        <v>274</v>
      </c>
      <c r="R89" s="661" t="s">
        <v>274</v>
      </c>
      <c r="S89" s="662" t="s">
        <v>274</v>
      </c>
      <c r="T89" s="479"/>
      <c r="V89" s="507"/>
      <c r="W89" s="508"/>
      <c r="Y89" s="508"/>
      <c r="Z89" s="509"/>
    </row>
    <row r="90" spans="2:26">
      <c r="B90" s="499" t="s">
        <v>423</v>
      </c>
      <c r="C90" s="500">
        <v>7225</v>
      </c>
      <c r="D90" s="500">
        <v>7229</v>
      </c>
      <c r="E90" s="519">
        <v>20</v>
      </c>
      <c r="F90" s="519">
        <v>21</v>
      </c>
      <c r="G90" s="524"/>
      <c r="H90" s="519">
        <v>22</v>
      </c>
      <c r="I90" s="522">
        <v>22</v>
      </c>
      <c r="J90" s="523">
        <v>22</v>
      </c>
      <c r="K90" s="524">
        <v>22</v>
      </c>
      <c r="L90" s="510">
        <v>24</v>
      </c>
      <c r="M90" s="510">
        <v>24</v>
      </c>
      <c r="N90" s="654" t="s">
        <v>411</v>
      </c>
      <c r="O90" s="510"/>
      <c r="P90" s="661" t="s">
        <v>274</v>
      </c>
      <c r="Q90" s="661" t="s">
        <v>274</v>
      </c>
      <c r="R90" s="661" t="s">
        <v>274</v>
      </c>
      <c r="S90" s="662" t="s">
        <v>274</v>
      </c>
      <c r="T90" s="479"/>
      <c r="V90" s="507"/>
      <c r="W90" s="508"/>
      <c r="Y90" s="508"/>
      <c r="Z90" s="509"/>
    </row>
    <row r="91" spans="2:26">
      <c r="B91" s="499" t="s">
        <v>454</v>
      </c>
      <c r="C91" s="526">
        <v>7255</v>
      </c>
      <c r="D91" s="526">
        <v>7256</v>
      </c>
      <c r="E91" s="519">
        <v>500</v>
      </c>
      <c r="F91" s="519">
        <v>530</v>
      </c>
      <c r="G91" s="524"/>
      <c r="H91" s="519">
        <v>540</v>
      </c>
      <c r="I91" s="522">
        <v>540</v>
      </c>
      <c r="J91" s="523">
        <v>540</v>
      </c>
      <c r="K91" s="524">
        <v>550</v>
      </c>
      <c r="L91" s="510">
        <v>531</v>
      </c>
      <c r="M91" s="632">
        <v>549</v>
      </c>
      <c r="N91" s="643" t="s">
        <v>406</v>
      </c>
      <c r="O91" s="510"/>
      <c r="P91" s="661" t="s">
        <v>274</v>
      </c>
      <c r="Q91" s="661" t="s">
        <v>274</v>
      </c>
      <c r="R91" s="661" t="s">
        <v>274</v>
      </c>
      <c r="S91" s="662" t="s">
        <v>274</v>
      </c>
      <c r="T91" s="479"/>
      <c r="V91" s="507"/>
      <c r="W91" s="508"/>
      <c r="Y91" s="508"/>
      <c r="Z91" s="509"/>
    </row>
    <row r="92" spans="2:26">
      <c r="B92" s="499" t="s">
        <v>455</v>
      </c>
      <c r="C92" s="526">
        <v>7255</v>
      </c>
      <c r="D92" s="526">
        <v>7257</v>
      </c>
      <c r="E92" s="519">
        <v>500</v>
      </c>
      <c r="F92" s="519">
        <v>530</v>
      </c>
      <c r="G92" s="524"/>
      <c r="H92" s="519">
        <v>540</v>
      </c>
      <c r="I92" s="522">
        <v>540</v>
      </c>
      <c r="J92" s="523">
        <v>540</v>
      </c>
      <c r="K92" s="524">
        <v>550</v>
      </c>
      <c r="L92" s="510">
        <v>531</v>
      </c>
      <c r="M92" s="632">
        <v>549</v>
      </c>
      <c r="N92" s="643" t="s">
        <v>406</v>
      </c>
      <c r="O92" s="510"/>
      <c r="P92" s="661" t="s">
        <v>274</v>
      </c>
      <c r="Q92" s="661" t="s">
        <v>274</v>
      </c>
      <c r="R92" s="661" t="s">
        <v>274</v>
      </c>
      <c r="S92" s="662" t="s">
        <v>274</v>
      </c>
      <c r="T92" s="479"/>
      <c r="V92" s="507"/>
      <c r="W92" s="508"/>
      <c r="Y92" s="508"/>
      <c r="Z92" s="509"/>
    </row>
    <row r="93" spans="2:26">
      <c r="B93" s="499" t="s">
        <v>456</v>
      </c>
      <c r="C93" s="526">
        <v>7255</v>
      </c>
      <c r="D93" s="526">
        <v>7258</v>
      </c>
      <c r="E93" s="519">
        <v>500</v>
      </c>
      <c r="F93" s="519">
        <v>530</v>
      </c>
      <c r="G93" s="524"/>
      <c r="H93" s="519">
        <v>540</v>
      </c>
      <c r="I93" s="522">
        <v>540</v>
      </c>
      <c r="J93" s="523">
        <v>540</v>
      </c>
      <c r="K93" s="524">
        <v>550</v>
      </c>
      <c r="L93" s="510">
        <v>531</v>
      </c>
      <c r="M93" s="632">
        <v>549</v>
      </c>
      <c r="N93" s="643" t="s">
        <v>406</v>
      </c>
      <c r="O93" s="510"/>
      <c r="P93" s="661" t="s">
        <v>274</v>
      </c>
      <c r="Q93" s="661" t="s">
        <v>274</v>
      </c>
      <c r="R93" s="661" t="s">
        <v>274</v>
      </c>
      <c r="S93" s="662" t="s">
        <v>274</v>
      </c>
      <c r="T93" s="479"/>
      <c r="V93" s="507"/>
      <c r="W93" s="508"/>
      <c r="Y93" s="508"/>
      <c r="Z93" s="509"/>
    </row>
    <row r="94" spans="2:26">
      <c r="B94" s="499" t="s">
        <v>457</v>
      </c>
      <c r="C94" s="526">
        <v>7255</v>
      </c>
      <c r="D94" s="526">
        <v>7259</v>
      </c>
      <c r="E94" s="519">
        <v>500</v>
      </c>
      <c r="F94" s="519">
        <v>530</v>
      </c>
      <c r="G94" s="524"/>
      <c r="H94" s="519">
        <v>540</v>
      </c>
      <c r="I94" s="522">
        <v>540</v>
      </c>
      <c r="J94" s="523">
        <v>540</v>
      </c>
      <c r="K94" s="524">
        <v>550</v>
      </c>
      <c r="L94" s="510">
        <v>531</v>
      </c>
      <c r="M94" s="632">
        <v>549</v>
      </c>
      <c r="N94" s="643" t="s">
        <v>406</v>
      </c>
      <c r="O94" s="510"/>
      <c r="P94" s="661" t="s">
        <v>274</v>
      </c>
      <c r="Q94" s="661" t="s">
        <v>274</v>
      </c>
      <c r="R94" s="661" t="s">
        <v>274</v>
      </c>
      <c r="S94" s="662" t="s">
        <v>274</v>
      </c>
      <c r="T94" s="479"/>
      <c r="V94" s="507"/>
      <c r="W94" s="508"/>
      <c r="Y94" s="508"/>
      <c r="Z94" s="509"/>
    </row>
    <row r="95" spans="2:26">
      <c r="B95" s="499" t="s">
        <v>415</v>
      </c>
      <c r="C95" s="526">
        <v>7265</v>
      </c>
      <c r="D95" s="526">
        <v>7266</v>
      </c>
      <c r="E95" s="519">
        <v>750</v>
      </c>
      <c r="F95" s="519">
        <v>790</v>
      </c>
      <c r="G95" s="524"/>
      <c r="H95" s="519">
        <v>810</v>
      </c>
      <c r="I95" s="522">
        <v>810</v>
      </c>
      <c r="J95" s="523">
        <v>810</v>
      </c>
      <c r="K95" s="524">
        <v>830</v>
      </c>
      <c r="L95" s="510">
        <v>801</v>
      </c>
      <c r="M95" s="632">
        <v>828</v>
      </c>
      <c r="N95" s="643" t="s">
        <v>406</v>
      </c>
      <c r="O95" s="510"/>
      <c r="P95" s="661" t="s">
        <v>274</v>
      </c>
      <c r="Q95" s="661" t="s">
        <v>274</v>
      </c>
      <c r="R95" s="661" t="s">
        <v>274</v>
      </c>
      <c r="S95" s="662" t="s">
        <v>274</v>
      </c>
      <c r="T95" s="479"/>
      <c r="V95" s="507"/>
      <c r="W95" s="508"/>
      <c r="Y95" s="508"/>
      <c r="Z95" s="509"/>
    </row>
    <row r="96" spans="2:26">
      <c r="B96" s="499" t="s">
        <v>416</v>
      </c>
      <c r="C96" s="526">
        <v>7265</v>
      </c>
      <c r="D96" s="526">
        <v>7267</v>
      </c>
      <c r="E96" s="519">
        <v>750</v>
      </c>
      <c r="F96" s="519">
        <v>790</v>
      </c>
      <c r="G96" s="524"/>
      <c r="H96" s="519">
        <v>810</v>
      </c>
      <c r="I96" s="522">
        <v>810</v>
      </c>
      <c r="J96" s="523">
        <v>810</v>
      </c>
      <c r="K96" s="524">
        <v>830</v>
      </c>
      <c r="L96" s="510">
        <v>801</v>
      </c>
      <c r="M96" s="632">
        <v>828</v>
      </c>
      <c r="N96" s="643" t="s">
        <v>406</v>
      </c>
      <c r="O96" s="510"/>
      <c r="P96" s="661" t="s">
        <v>274</v>
      </c>
      <c r="Q96" s="661" t="s">
        <v>274</v>
      </c>
      <c r="R96" s="661" t="s">
        <v>274</v>
      </c>
      <c r="S96" s="662" t="s">
        <v>274</v>
      </c>
      <c r="T96" s="479"/>
      <c r="V96" s="507"/>
      <c r="W96" s="508"/>
      <c r="Y96" s="508"/>
      <c r="Z96" s="509"/>
    </row>
    <row r="97" spans="2:26">
      <c r="B97" s="499" t="s">
        <v>417</v>
      </c>
      <c r="C97" s="526">
        <v>7265</v>
      </c>
      <c r="D97" s="526">
        <v>7268</v>
      </c>
      <c r="E97" s="519">
        <v>750</v>
      </c>
      <c r="F97" s="519">
        <v>790</v>
      </c>
      <c r="G97" s="524"/>
      <c r="H97" s="519">
        <v>810</v>
      </c>
      <c r="I97" s="522">
        <v>810</v>
      </c>
      <c r="J97" s="523">
        <v>810</v>
      </c>
      <c r="K97" s="524">
        <v>830</v>
      </c>
      <c r="L97" s="510">
        <v>801</v>
      </c>
      <c r="M97" s="632">
        <v>828</v>
      </c>
      <c r="N97" s="643" t="s">
        <v>406</v>
      </c>
      <c r="O97" s="510"/>
      <c r="P97" s="661" t="s">
        <v>274</v>
      </c>
      <c r="Q97" s="661" t="s">
        <v>274</v>
      </c>
      <c r="R97" s="661" t="s">
        <v>274</v>
      </c>
      <c r="S97" s="662" t="s">
        <v>274</v>
      </c>
      <c r="T97" s="479"/>
      <c r="V97" s="507"/>
      <c r="W97" s="508"/>
      <c r="Y97" s="508"/>
      <c r="Z97" s="509"/>
    </row>
    <row r="98" spans="2:26">
      <c r="B98" s="499" t="s">
        <v>418</v>
      </c>
      <c r="C98" s="526">
        <v>7265</v>
      </c>
      <c r="D98" s="526">
        <v>7269</v>
      </c>
      <c r="E98" s="519">
        <v>750</v>
      </c>
      <c r="F98" s="519">
        <v>790</v>
      </c>
      <c r="G98" s="524"/>
      <c r="H98" s="519">
        <v>810</v>
      </c>
      <c r="I98" s="522">
        <v>810</v>
      </c>
      <c r="J98" s="523">
        <v>810</v>
      </c>
      <c r="K98" s="524">
        <v>830</v>
      </c>
      <c r="L98" s="510">
        <v>801</v>
      </c>
      <c r="M98" s="632">
        <v>828</v>
      </c>
      <c r="N98" s="643" t="s">
        <v>406</v>
      </c>
      <c r="O98" s="510"/>
      <c r="P98" s="661" t="s">
        <v>274</v>
      </c>
      <c r="Q98" s="661" t="s">
        <v>274</v>
      </c>
      <c r="R98" s="661" t="s">
        <v>274</v>
      </c>
      <c r="S98" s="662" t="s">
        <v>274</v>
      </c>
      <c r="T98" s="479"/>
      <c r="V98" s="507"/>
      <c r="W98" s="508"/>
      <c r="Y98" s="508"/>
      <c r="Z98" s="509"/>
    </row>
    <row r="99" spans="2:26">
      <c r="B99" s="499" t="s">
        <v>458</v>
      </c>
      <c r="C99" s="526">
        <v>3690</v>
      </c>
      <c r="D99" s="526">
        <v>3691</v>
      </c>
      <c r="E99" s="519"/>
      <c r="F99" s="519"/>
      <c r="G99" s="524"/>
      <c r="H99" s="519"/>
      <c r="I99" s="522"/>
      <c r="J99" s="523"/>
      <c r="K99" s="524"/>
      <c r="L99" s="510">
        <v>1440</v>
      </c>
      <c r="M99" s="632">
        <v>1494</v>
      </c>
      <c r="N99" s="643" t="s">
        <v>406</v>
      </c>
      <c r="O99" s="510"/>
      <c r="P99" s="661" t="s">
        <v>274</v>
      </c>
      <c r="Q99" s="661" t="s">
        <v>275</v>
      </c>
      <c r="R99" s="661" t="s">
        <v>274</v>
      </c>
      <c r="S99" s="662" t="s">
        <v>274</v>
      </c>
      <c r="T99" s="479"/>
      <c r="V99" s="507"/>
      <c r="W99" s="508"/>
      <c r="Y99" s="508"/>
      <c r="Z99" s="509"/>
    </row>
    <row r="100" spans="2:26">
      <c r="B100" s="499" t="s">
        <v>459</v>
      </c>
      <c r="C100" s="526">
        <v>3690</v>
      </c>
      <c r="D100" s="526">
        <v>3692</v>
      </c>
      <c r="E100" s="519"/>
      <c r="F100" s="519"/>
      <c r="G100" s="524"/>
      <c r="H100" s="519"/>
      <c r="I100" s="522"/>
      <c r="J100" s="523"/>
      <c r="K100" s="524"/>
      <c r="L100" s="510">
        <v>1440</v>
      </c>
      <c r="M100" s="632">
        <v>1494</v>
      </c>
      <c r="N100" s="643" t="s">
        <v>406</v>
      </c>
      <c r="O100" s="510"/>
      <c r="P100" s="661" t="s">
        <v>274</v>
      </c>
      <c r="Q100" s="661" t="s">
        <v>275</v>
      </c>
      <c r="R100" s="661" t="s">
        <v>274</v>
      </c>
      <c r="S100" s="662" t="s">
        <v>274</v>
      </c>
      <c r="T100" s="479"/>
      <c r="V100" s="507"/>
      <c r="W100" s="508"/>
      <c r="Y100" s="508"/>
      <c r="Z100" s="509"/>
    </row>
    <row r="101" spans="2:26">
      <c r="B101" s="499" t="s">
        <v>460</v>
      </c>
      <c r="C101" s="526">
        <v>3690</v>
      </c>
      <c r="D101" s="526">
        <v>3693</v>
      </c>
      <c r="E101" s="519"/>
      <c r="F101" s="519"/>
      <c r="G101" s="524"/>
      <c r="H101" s="519"/>
      <c r="I101" s="522"/>
      <c r="J101" s="523"/>
      <c r="K101" s="524"/>
      <c r="L101" s="510">
        <v>1440</v>
      </c>
      <c r="M101" s="632">
        <v>1494</v>
      </c>
      <c r="N101" s="643" t="s">
        <v>406</v>
      </c>
      <c r="O101" s="510"/>
      <c r="P101" s="661" t="s">
        <v>274</v>
      </c>
      <c r="Q101" s="661" t="s">
        <v>275</v>
      </c>
      <c r="R101" s="661" t="s">
        <v>274</v>
      </c>
      <c r="S101" s="662" t="s">
        <v>274</v>
      </c>
      <c r="T101" s="479"/>
      <c r="V101" s="507"/>
      <c r="W101" s="508"/>
      <c r="Y101" s="508"/>
      <c r="Z101" s="509"/>
    </row>
    <row r="102" spans="2:26">
      <c r="B102" s="499" t="s">
        <v>461</v>
      </c>
      <c r="C102" s="526">
        <v>3690</v>
      </c>
      <c r="D102" s="526">
        <v>3694</v>
      </c>
      <c r="E102" s="519"/>
      <c r="F102" s="519"/>
      <c r="G102" s="524"/>
      <c r="H102" s="519"/>
      <c r="I102" s="522"/>
      <c r="J102" s="523"/>
      <c r="K102" s="524"/>
      <c r="L102" s="510">
        <v>1440</v>
      </c>
      <c r="M102" s="632">
        <v>1494</v>
      </c>
      <c r="N102" s="643" t="s">
        <v>406</v>
      </c>
      <c r="O102" s="510"/>
      <c r="P102" s="661" t="s">
        <v>274</v>
      </c>
      <c r="Q102" s="661" t="s">
        <v>275</v>
      </c>
      <c r="R102" s="661" t="s">
        <v>274</v>
      </c>
      <c r="S102" s="662" t="s">
        <v>274</v>
      </c>
      <c r="T102" s="479"/>
      <c r="V102" s="507"/>
      <c r="W102" s="508"/>
      <c r="Y102" s="508"/>
      <c r="Z102" s="509"/>
    </row>
    <row r="103" spans="2:26">
      <c r="B103" s="499" t="s">
        <v>462</v>
      </c>
      <c r="C103" s="526">
        <v>8230</v>
      </c>
      <c r="D103" s="526">
        <v>8230</v>
      </c>
      <c r="E103" s="519"/>
      <c r="F103" s="519"/>
      <c r="G103" s="524"/>
      <c r="H103" s="519"/>
      <c r="I103" s="522"/>
      <c r="J103" s="523"/>
      <c r="K103" s="524"/>
      <c r="L103" s="510">
        <v>470</v>
      </c>
      <c r="M103" s="632">
        <v>490</v>
      </c>
      <c r="N103" s="643" t="s">
        <v>406</v>
      </c>
      <c r="O103" s="510"/>
      <c r="P103" s="661" t="s">
        <v>274</v>
      </c>
      <c r="Q103" s="661" t="s">
        <v>275</v>
      </c>
      <c r="R103" s="661" t="s">
        <v>274</v>
      </c>
      <c r="S103" s="662" t="s">
        <v>274</v>
      </c>
      <c r="T103" s="479"/>
      <c r="V103" s="507"/>
      <c r="W103" s="508"/>
      <c r="Y103" s="508"/>
      <c r="Z103" s="509"/>
    </row>
    <row r="104" spans="2:26">
      <c r="B104" s="499" t="s">
        <v>463</v>
      </c>
      <c r="C104" s="526">
        <v>8230</v>
      </c>
      <c r="D104" s="526">
        <v>8231</v>
      </c>
      <c r="E104" s="519"/>
      <c r="F104" s="519"/>
      <c r="G104" s="524"/>
      <c r="H104" s="519"/>
      <c r="I104" s="522"/>
      <c r="J104" s="523"/>
      <c r="K104" s="524"/>
      <c r="L104" s="510">
        <v>470</v>
      </c>
      <c r="M104" s="632">
        <v>490</v>
      </c>
      <c r="N104" s="643" t="s">
        <v>406</v>
      </c>
      <c r="O104" s="510"/>
      <c r="P104" s="661" t="s">
        <v>274</v>
      </c>
      <c r="Q104" s="661" t="s">
        <v>275</v>
      </c>
      <c r="R104" s="661" t="s">
        <v>274</v>
      </c>
      <c r="S104" s="662" t="s">
        <v>274</v>
      </c>
      <c r="T104" s="479"/>
      <c r="V104" s="507"/>
      <c r="W104" s="508"/>
      <c r="Y104" s="508"/>
      <c r="Z104" s="509"/>
    </row>
    <row r="105" spans="2:26">
      <c r="B105" s="499" t="s">
        <v>464</v>
      </c>
      <c r="C105" s="526">
        <v>8230</v>
      </c>
      <c r="D105" s="526">
        <v>8232</v>
      </c>
      <c r="E105" s="519"/>
      <c r="F105" s="519"/>
      <c r="G105" s="524"/>
      <c r="H105" s="519"/>
      <c r="I105" s="522"/>
      <c r="J105" s="523"/>
      <c r="K105" s="524"/>
      <c r="L105" s="510">
        <v>470</v>
      </c>
      <c r="M105" s="632">
        <v>490</v>
      </c>
      <c r="N105" s="643" t="s">
        <v>406</v>
      </c>
      <c r="O105" s="510"/>
      <c r="P105" s="661" t="s">
        <v>274</v>
      </c>
      <c r="Q105" s="661" t="s">
        <v>275</v>
      </c>
      <c r="R105" s="661" t="s">
        <v>274</v>
      </c>
      <c r="S105" s="662" t="s">
        <v>274</v>
      </c>
      <c r="T105" s="479"/>
      <c r="V105" s="507"/>
      <c r="W105" s="508"/>
      <c r="Y105" s="508"/>
      <c r="Z105" s="509"/>
    </row>
    <row r="106" spans="2:26" ht="13.5" thickBot="1">
      <c r="B106" s="499" t="s">
        <v>465</v>
      </c>
      <c r="C106" s="526">
        <v>8230</v>
      </c>
      <c r="D106" s="526">
        <v>8233</v>
      </c>
      <c r="E106" s="519"/>
      <c r="F106" s="519"/>
      <c r="G106" s="524"/>
      <c r="H106" s="519"/>
      <c r="I106" s="522"/>
      <c r="J106" s="523"/>
      <c r="K106" s="524"/>
      <c r="L106" s="510">
        <v>470</v>
      </c>
      <c r="M106" s="632">
        <v>490</v>
      </c>
      <c r="N106" s="643" t="s">
        <v>406</v>
      </c>
      <c r="O106" s="510"/>
      <c r="P106" s="661" t="s">
        <v>274</v>
      </c>
      <c r="Q106" s="661" t="s">
        <v>275</v>
      </c>
      <c r="R106" s="661" t="s">
        <v>274</v>
      </c>
      <c r="S106" s="662" t="s">
        <v>274</v>
      </c>
      <c r="T106" s="479"/>
      <c r="V106" s="507"/>
      <c r="W106" s="508"/>
      <c r="Y106" s="508"/>
      <c r="Z106" s="509"/>
    </row>
    <row r="107" spans="2:26" ht="13.5" thickBot="1">
      <c r="B107" s="809" t="s">
        <v>424</v>
      </c>
      <c r="C107" s="810"/>
      <c r="D107" s="810"/>
      <c r="E107" s="536"/>
      <c r="F107" s="616"/>
      <c r="G107" s="536"/>
      <c r="H107" s="616"/>
      <c r="I107" s="617"/>
      <c r="J107" s="618"/>
      <c r="K107" s="536"/>
      <c r="L107" s="536"/>
      <c r="M107" s="536"/>
      <c r="N107" s="536"/>
      <c r="O107" s="536"/>
      <c r="P107" s="670"/>
      <c r="Q107" s="670"/>
      <c r="R107" s="670"/>
      <c r="S107" s="671"/>
      <c r="T107" s="479"/>
      <c r="V107" s="507"/>
      <c r="W107" s="508"/>
      <c r="Y107" s="508"/>
      <c r="Z107" s="509"/>
    </row>
    <row r="108" spans="2:26">
      <c r="B108" s="487" t="s">
        <v>472</v>
      </c>
      <c r="C108" s="488">
        <v>8800</v>
      </c>
      <c r="D108" s="488" t="s">
        <v>73</v>
      </c>
      <c r="E108" s="539">
        <v>1</v>
      </c>
      <c r="F108" s="538">
        <v>1.1000000000000001</v>
      </c>
      <c r="G108" s="539"/>
      <c r="H108" s="540">
        <v>1.1499999999999999</v>
      </c>
      <c r="I108" s="540">
        <v>1.1499999999999999</v>
      </c>
      <c r="J108" s="541">
        <v>1.1499999999999999</v>
      </c>
      <c r="K108" s="539">
        <v>1.2</v>
      </c>
      <c r="L108" s="510">
        <v>1.25</v>
      </c>
      <c r="M108" s="510">
        <v>1.3</v>
      </c>
      <c r="N108" s="643" t="s">
        <v>406</v>
      </c>
      <c r="O108" s="643" t="s">
        <v>406</v>
      </c>
      <c r="P108" s="658" t="s">
        <v>275</v>
      </c>
      <c r="Q108" s="658" t="s">
        <v>73</v>
      </c>
      <c r="R108" s="658" t="s">
        <v>73</v>
      </c>
      <c r="S108" s="659" t="s">
        <v>73</v>
      </c>
      <c r="T108" s="479"/>
      <c r="V108" s="507"/>
      <c r="W108" s="508"/>
      <c r="Y108" s="508"/>
      <c r="Z108" s="509"/>
    </row>
    <row r="109" spans="2:26">
      <c r="B109" s="499" t="s">
        <v>473</v>
      </c>
      <c r="C109" s="500">
        <v>8806</v>
      </c>
      <c r="D109" s="500" t="s">
        <v>73</v>
      </c>
      <c r="E109" s="524">
        <v>16.5</v>
      </c>
      <c r="F109" s="519">
        <v>17.5</v>
      </c>
      <c r="G109" s="524"/>
      <c r="H109" s="522">
        <v>18</v>
      </c>
      <c r="I109" s="522">
        <v>18</v>
      </c>
      <c r="J109" s="523">
        <v>18</v>
      </c>
      <c r="K109" s="524">
        <v>18.5</v>
      </c>
      <c r="L109" s="510">
        <v>20</v>
      </c>
      <c r="M109" s="510">
        <v>20.5</v>
      </c>
      <c r="N109" s="643" t="s">
        <v>406</v>
      </c>
      <c r="O109" s="643" t="s">
        <v>406</v>
      </c>
      <c r="P109" s="661" t="s">
        <v>275</v>
      </c>
      <c r="Q109" s="661" t="s">
        <v>73</v>
      </c>
      <c r="R109" s="661" t="s">
        <v>73</v>
      </c>
      <c r="S109" s="662" t="s">
        <v>73</v>
      </c>
      <c r="T109" s="479"/>
      <c r="V109" s="507"/>
      <c r="W109" s="508"/>
      <c r="Y109" s="508"/>
      <c r="Z109" s="509"/>
    </row>
    <row r="110" spans="2:26">
      <c r="B110" s="499" t="s">
        <v>474</v>
      </c>
      <c r="C110" s="500">
        <v>8807</v>
      </c>
      <c r="D110" s="500" t="s">
        <v>73</v>
      </c>
      <c r="E110" s="524">
        <v>10</v>
      </c>
      <c r="F110" s="519">
        <v>11.5</v>
      </c>
      <c r="G110" s="524"/>
      <c r="H110" s="522">
        <v>12</v>
      </c>
      <c r="I110" s="522">
        <v>11.75</v>
      </c>
      <c r="J110" s="523">
        <v>12</v>
      </c>
      <c r="K110" s="524">
        <v>12</v>
      </c>
      <c r="L110" s="510">
        <v>13</v>
      </c>
      <c r="M110" s="510">
        <v>13.5</v>
      </c>
      <c r="N110" s="643" t="s">
        <v>406</v>
      </c>
      <c r="O110" s="643" t="s">
        <v>406</v>
      </c>
      <c r="P110" s="661" t="s">
        <v>275</v>
      </c>
      <c r="Q110" s="661" t="s">
        <v>73</v>
      </c>
      <c r="R110" s="661" t="s">
        <v>73</v>
      </c>
      <c r="S110" s="662" t="s">
        <v>73</v>
      </c>
      <c r="T110" s="479"/>
      <c r="V110" s="507"/>
      <c r="W110" s="508"/>
      <c r="Y110" s="508"/>
      <c r="Z110" s="509"/>
    </row>
    <row r="111" spans="2:26">
      <c r="B111" s="499" t="s">
        <v>475</v>
      </c>
      <c r="C111" s="500">
        <v>8801</v>
      </c>
      <c r="D111" s="500" t="s">
        <v>73</v>
      </c>
      <c r="E111" s="524">
        <v>2</v>
      </c>
      <c r="F111" s="519">
        <v>2.2999999999999998</v>
      </c>
      <c r="G111" s="524"/>
      <c r="H111" s="522">
        <v>2.35</v>
      </c>
      <c r="I111" s="522">
        <v>2.35</v>
      </c>
      <c r="J111" s="523">
        <v>2.4</v>
      </c>
      <c r="K111" s="524">
        <v>2.4500000000000002</v>
      </c>
      <c r="L111" s="510">
        <v>2.6</v>
      </c>
      <c r="M111" s="510">
        <v>2.7</v>
      </c>
      <c r="N111" s="643" t="s">
        <v>406</v>
      </c>
      <c r="O111" s="643" t="s">
        <v>406</v>
      </c>
      <c r="P111" s="661" t="s">
        <v>275</v>
      </c>
      <c r="Q111" s="661" t="s">
        <v>73</v>
      </c>
      <c r="R111" s="661" t="s">
        <v>73</v>
      </c>
      <c r="S111" s="662" t="s">
        <v>73</v>
      </c>
      <c r="T111" s="479"/>
      <c r="V111" s="507"/>
      <c r="W111" s="508"/>
      <c r="Y111" s="508"/>
      <c r="Z111" s="509"/>
    </row>
    <row r="112" spans="2:26">
      <c r="B112" s="499" t="s">
        <v>476</v>
      </c>
      <c r="C112" s="500">
        <v>8810</v>
      </c>
      <c r="D112" s="500" t="s">
        <v>73</v>
      </c>
      <c r="E112" s="524">
        <v>2</v>
      </c>
      <c r="F112" s="519">
        <v>2.2999999999999998</v>
      </c>
      <c r="G112" s="524"/>
      <c r="H112" s="522">
        <v>2.35</v>
      </c>
      <c r="I112" s="522">
        <v>2.35</v>
      </c>
      <c r="J112" s="523">
        <v>2.4</v>
      </c>
      <c r="K112" s="524">
        <v>2.4500000000000002</v>
      </c>
      <c r="L112" s="510">
        <v>2.36</v>
      </c>
      <c r="M112" s="510">
        <v>2.4500000000000002</v>
      </c>
      <c r="N112" s="643" t="s">
        <v>406</v>
      </c>
      <c r="O112" s="643" t="s">
        <v>406</v>
      </c>
      <c r="P112" s="661" t="s">
        <v>275</v>
      </c>
      <c r="Q112" s="661" t="s">
        <v>73</v>
      </c>
      <c r="R112" s="661" t="s">
        <v>73</v>
      </c>
      <c r="S112" s="662" t="s">
        <v>73</v>
      </c>
      <c r="T112" s="479"/>
      <c r="V112" s="507"/>
      <c r="W112" s="508"/>
      <c r="Y112" s="508"/>
      <c r="Z112" s="509"/>
    </row>
    <row r="113" spans="1:26">
      <c r="A113" s="553"/>
      <c r="B113" s="499" t="s">
        <v>477</v>
      </c>
      <c r="C113" s="500" t="s">
        <v>73</v>
      </c>
      <c r="D113" s="500" t="s">
        <v>73</v>
      </c>
      <c r="E113" s="524">
        <v>2.5</v>
      </c>
      <c r="F113" s="519">
        <v>2.2999999999999998</v>
      </c>
      <c r="G113" s="524"/>
      <c r="H113" s="522">
        <v>2.35</v>
      </c>
      <c r="I113" s="522">
        <v>2.35</v>
      </c>
      <c r="J113" s="523">
        <v>2.4</v>
      </c>
      <c r="K113" s="524">
        <v>2.4500000000000002</v>
      </c>
      <c r="L113" s="510">
        <v>2.25</v>
      </c>
      <c r="M113" s="510">
        <v>2.35</v>
      </c>
      <c r="N113" s="643" t="s">
        <v>406</v>
      </c>
      <c r="O113" s="643" t="s">
        <v>406</v>
      </c>
      <c r="P113" s="661" t="s">
        <v>275</v>
      </c>
      <c r="Q113" s="661" t="s">
        <v>73</v>
      </c>
      <c r="R113" s="661" t="s">
        <v>73</v>
      </c>
      <c r="S113" s="662" t="s">
        <v>73</v>
      </c>
      <c r="T113" s="479"/>
      <c r="V113" s="507"/>
      <c r="W113" s="508"/>
      <c r="Y113" s="508"/>
      <c r="Z113" s="509"/>
    </row>
    <row r="114" spans="1:26" ht="13.5" thickBot="1">
      <c r="A114" s="553"/>
      <c r="B114" s="499" t="s">
        <v>478</v>
      </c>
      <c r="C114" s="500" t="s">
        <v>73</v>
      </c>
      <c r="D114" s="500" t="s">
        <v>73</v>
      </c>
      <c r="E114" s="524"/>
      <c r="F114" s="519"/>
      <c r="G114" s="524"/>
      <c r="H114" s="522"/>
      <c r="I114" s="522"/>
      <c r="J114" s="523"/>
      <c r="K114" s="524"/>
      <c r="L114" s="510">
        <v>2.25</v>
      </c>
      <c r="M114" s="510">
        <v>2.35</v>
      </c>
      <c r="N114" s="652" t="s">
        <v>406</v>
      </c>
      <c r="O114" s="652" t="s">
        <v>406</v>
      </c>
      <c r="P114" s="661" t="s">
        <v>275</v>
      </c>
      <c r="Q114" s="661" t="s">
        <v>73</v>
      </c>
      <c r="R114" s="661" t="s">
        <v>73</v>
      </c>
      <c r="S114" s="662" t="s">
        <v>73</v>
      </c>
      <c r="T114" s="479"/>
      <c r="V114" s="507"/>
      <c r="W114" s="508"/>
      <c r="Y114" s="508"/>
      <c r="Z114" s="509"/>
    </row>
    <row r="115" spans="1:26">
      <c r="A115" s="553"/>
      <c r="B115" s="499" t="s">
        <v>479</v>
      </c>
      <c r="C115" s="500" t="s">
        <v>73</v>
      </c>
      <c r="D115" s="500" t="s">
        <v>73</v>
      </c>
      <c r="E115" s="524"/>
      <c r="F115" s="519"/>
      <c r="G115" s="524"/>
      <c r="H115" s="522"/>
      <c r="I115" s="522"/>
      <c r="J115" s="523"/>
      <c r="K115" s="524"/>
      <c r="L115" s="510">
        <v>2.25</v>
      </c>
      <c r="M115" s="510">
        <v>2.35</v>
      </c>
      <c r="N115" s="652" t="s">
        <v>406</v>
      </c>
      <c r="O115" s="652" t="s">
        <v>406</v>
      </c>
      <c r="P115" s="661" t="s">
        <v>275</v>
      </c>
      <c r="Q115" s="661" t="s">
        <v>73</v>
      </c>
      <c r="R115" s="661" t="s">
        <v>73</v>
      </c>
      <c r="S115" s="662" t="s">
        <v>73</v>
      </c>
      <c r="T115" s="479"/>
      <c r="V115" s="507"/>
      <c r="W115" s="508"/>
      <c r="Y115" s="508"/>
      <c r="Z115" s="509"/>
    </row>
    <row r="116" spans="1:26" ht="13.5" thickBot="1">
      <c r="B116" s="809" t="s">
        <v>425</v>
      </c>
      <c r="C116" s="810"/>
      <c r="D116" s="810"/>
      <c r="E116" s="536"/>
      <c r="F116" s="616"/>
      <c r="G116" s="536"/>
      <c r="H116" s="536"/>
      <c r="I116" s="617"/>
      <c r="J116" s="618"/>
      <c r="K116" s="536"/>
      <c r="L116" s="536"/>
      <c r="M116" s="536"/>
      <c r="N116" s="536"/>
      <c r="O116" s="536"/>
      <c r="P116" s="670"/>
      <c r="Q116" s="670"/>
      <c r="R116" s="670"/>
      <c r="S116" s="671"/>
      <c r="T116" s="479"/>
      <c r="V116" s="507"/>
      <c r="W116" s="508"/>
      <c r="Y116" s="508"/>
      <c r="Z116" s="509"/>
    </row>
    <row r="117" spans="1:26">
      <c r="B117" s="487" t="s">
        <v>480</v>
      </c>
      <c r="C117" s="488">
        <v>8802</v>
      </c>
      <c r="D117" s="488" t="s">
        <v>73</v>
      </c>
      <c r="E117" s="539">
        <v>4</v>
      </c>
      <c r="F117" s="538">
        <v>4.5999999999999996</v>
      </c>
      <c r="G117" s="539"/>
      <c r="H117" s="540">
        <v>4.7</v>
      </c>
      <c r="I117" s="540">
        <v>4.7</v>
      </c>
      <c r="J117" s="541">
        <f>J111*2</f>
        <v>4.8</v>
      </c>
      <c r="K117" s="539">
        <v>4.9000000000000004</v>
      </c>
      <c r="L117" s="543">
        <v>5.2</v>
      </c>
      <c r="M117" s="543">
        <v>5.4</v>
      </c>
      <c r="N117" s="643" t="s">
        <v>406</v>
      </c>
      <c r="O117" s="643" t="s">
        <v>406</v>
      </c>
      <c r="P117" s="658" t="s">
        <v>275</v>
      </c>
      <c r="Q117" s="658" t="s">
        <v>274</v>
      </c>
      <c r="R117" s="658" t="s">
        <v>73</v>
      </c>
      <c r="S117" s="659" t="s">
        <v>73</v>
      </c>
      <c r="T117" s="479"/>
      <c r="V117" s="507"/>
      <c r="W117" s="508"/>
      <c r="Y117" s="508"/>
      <c r="Z117" s="509"/>
    </row>
    <row r="118" spans="1:26">
      <c r="B118" s="499" t="s">
        <v>481</v>
      </c>
      <c r="C118" s="500">
        <v>8803</v>
      </c>
      <c r="D118" s="500" t="s">
        <v>73</v>
      </c>
      <c r="E118" s="524">
        <v>6</v>
      </c>
      <c r="F118" s="519">
        <v>6.9</v>
      </c>
      <c r="G118" s="524"/>
      <c r="H118" s="522">
        <v>7.0500000000000007</v>
      </c>
      <c r="I118" s="522">
        <v>7.0500000000000007</v>
      </c>
      <c r="J118" s="523">
        <f>J111*3</f>
        <v>7.1999999999999993</v>
      </c>
      <c r="K118" s="524">
        <v>7.35</v>
      </c>
      <c r="L118" s="510">
        <v>7.8</v>
      </c>
      <c r="M118" s="510">
        <v>8.1</v>
      </c>
      <c r="N118" s="643" t="s">
        <v>406</v>
      </c>
      <c r="O118" s="643" t="s">
        <v>406</v>
      </c>
      <c r="P118" s="661" t="s">
        <v>275</v>
      </c>
      <c r="Q118" s="661" t="s">
        <v>274</v>
      </c>
      <c r="R118" s="661" t="s">
        <v>73</v>
      </c>
      <c r="S118" s="662" t="s">
        <v>73</v>
      </c>
      <c r="T118" s="479"/>
      <c r="V118" s="507"/>
      <c r="W118" s="508"/>
      <c r="Y118" s="508"/>
      <c r="Z118" s="509"/>
    </row>
    <row r="119" spans="1:26">
      <c r="B119" s="499" t="s">
        <v>482</v>
      </c>
      <c r="C119" s="500" t="s">
        <v>73</v>
      </c>
      <c r="D119" s="500" t="s">
        <v>73</v>
      </c>
      <c r="E119" s="554" t="s">
        <v>73</v>
      </c>
      <c r="F119" s="519" t="s">
        <v>73</v>
      </c>
      <c r="G119" s="524"/>
      <c r="H119" s="522"/>
      <c r="I119" s="522">
        <v>25</v>
      </c>
      <c r="J119" s="523">
        <v>25</v>
      </c>
      <c r="K119" s="524">
        <v>26</v>
      </c>
      <c r="L119" s="510">
        <v>27.5</v>
      </c>
      <c r="M119" s="510">
        <v>28.5</v>
      </c>
      <c r="N119" s="643" t="s">
        <v>406</v>
      </c>
      <c r="O119" s="643" t="s">
        <v>406</v>
      </c>
      <c r="P119" s="661" t="s">
        <v>275</v>
      </c>
      <c r="Q119" s="661" t="s">
        <v>73</v>
      </c>
      <c r="R119" s="674" t="s">
        <v>73</v>
      </c>
      <c r="S119" s="675" t="s">
        <v>73</v>
      </c>
      <c r="T119" s="479"/>
      <c r="V119" s="507"/>
      <c r="W119" s="508"/>
      <c r="Y119" s="508"/>
      <c r="Z119" s="509"/>
    </row>
    <row r="120" spans="1:26">
      <c r="B120" s="499" t="s">
        <v>483</v>
      </c>
      <c r="C120" s="500" t="s">
        <v>73</v>
      </c>
      <c r="D120" s="500" t="s">
        <v>73</v>
      </c>
      <c r="E120" s="524" t="s">
        <v>73</v>
      </c>
      <c r="F120" s="519" t="s">
        <v>73</v>
      </c>
      <c r="G120" s="524"/>
      <c r="H120" s="522"/>
      <c r="I120" s="522">
        <v>35</v>
      </c>
      <c r="J120" s="523">
        <v>35.5</v>
      </c>
      <c r="K120" s="524">
        <v>36</v>
      </c>
      <c r="L120" s="510">
        <v>38.5</v>
      </c>
      <c r="M120" s="510">
        <v>40</v>
      </c>
      <c r="N120" s="643" t="s">
        <v>406</v>
      </c>
      <c r="O120" s="643" t="s">
        <v>406</v>
      </c>
      <c r="P120" s="661" t="s">
        <v>275</v>
      </c>
      <c r="Q120" s="661" t="s">
        <v>73</v>
      </c>
      <c r="R120" s="661" t="s">
        <v>73</v>
      </c>
      <c r="S120" s="662" t="s">
        <v>73</v>
      </c>
      <c r="T120" s="479"/>
      <c r="V120" s="507"/>
      <c r="W120" s="508"/>
      <c r="Y120" s="508"/>
      <c r="Z120" s="509"/>
    </row>
    <row r="121" spans="1:26">
      <c r="B121" s="499" t="s">
        <v>484</v>
      </c>
      <c r="C121" s="500" t="s">
        <v>73</v>
      </c>
      <c r="D121" s="500" t="s">
        <v>73</v>
      </c>
      <c r="E121" s="554"/>
      <c r="F121" s="519"/>
      <c r="G121" s="524"/>
      <c r="H121" s="522"/>
      <c r="I121" s="522"/>
      <c r="J121" s="523"/>
      <c r="K121" s="524"/>
      <c r="L121" s="510">
        <v>2.85</v>
      </c>
      <c r="M121" s="510">
        <f>MROUND(L121*(1+M3),0.05)</f>
        <v>2.95</v>
      </c>
      <c r="N121" s="643" t="s">
        <v>406</v>
      </c>
      <c r="O121" s="643" t="s">
        <v>406</v>
      </c>
      <c r="P121" s="661" t="s">
        <v>275</v>
      </c>
      <c r="Q121" s="661" t="s">
        <v>73</v>
      </c>
      <c r="R121" s="661" t="s">
        <v>73</v>
      </c>
      <c r="S121" s="662" t="s">
        <v>73</v>
      </c>
      <c r="T121" s="479"/>
      <c r="V121" s="507"/>
      <c r="W121" s="508"/>
      <c r="Y121" s="508"/>
      <c r="Z121" s="509"/>
    </row>
    <row r="122" spans="1:26" ht="13.5" thickBot="1">
      <c r="B122" s="545" t="s">
        <v>485</v>
      </c>
      <c r="C122" s="555" t="s">
        <v>73</v>
      </c>
      <c r="D122" s="555" t="s">
        <v>73</v>
      </c>
      <c r="E122" s="547"/>
      <c r="F122" s="547"/>
      <c r="G122" s="548"/>
      <c r="H122" s="549"/>
      <c r="I122" s="549"/>
      <c r="J122" s="550"/>
      <c r="K122" s="548"/>
      <c r="L122" s="556">
        <v>7.05</v>
      </c>
      <c r="M122" s="556">
        <f>MROUND(L122*(1+M3),0.05)</f>
        <v>7.3000000000000007</v>
      </c>
      <c r="N122" s="643" t="s">
        <v>406</v>
      </c>
      <c r="O122" s="643" t="s">
        <v>406</v>
      </c>
      <c r="P122" s="664" t="s">
        <v>275</v>
      </c>
      <c r="Q122" s="664" t="s">
        <v>73</v>
      </c>
      <c r="R122" s="664" t="s">
        <v>73</v>
      </c>
      <c r="S122" s="665" t="s">
        <v>73</v>
      </c>
      <c r="T122" s="479"/>
      <c r="V122" s="557"/>
      <c r="W122" s="558"/>
      <c r="X122" s="559"/>
      <c r="Y122" s="558"/>
      <c r="Z122" s="560"/>
    </row>
    <row r="123" spans="1:26" ht="13.5" thickBot="1">
      <c r="B123" s="811" t="s">
        <v>486</v>
      </c>
      <c r="C123" s="812"/>
      <c r="D123" s="812"/>
      <c r="E123" s="513"/>
      <c r="F123" s="514"/>
      <c r="G123" s="513"/>
      <c r="H123" s="513"/>
      <c r="I123" s="515"/>
      <c r="J123" s="516"/>
      <c r="K123" s="513"/>
      <c r="L123" s="536"/>
      <c r="M123" s="536"/>
      <c r="N123" s="536"/>
      <c r="O123" s="536"/>
      <c r="P123" s="666"/>
      <c r="Q123" s="666"/>
      <c r="R123" s="666"/>
      <c r="S123" s="667"/>
      <c r="T123" s="479"/>
      <c r="W123" s="508"/>
      <c r="Y123" s="508"/>
      <c r="Z123" s="509"/>
    </row>
    <row r="124" spans="1:26">
      <c r="B124" s="561" t="s">
        <v>487</v>
      </c>
      <c r="C124" s="562">
        <v>8140</v>
      </c>
      <c r="D124" s="562">
        <v>8141</v>
      </c>
      <c r="E124" s="563"/>
      <c r="F124" s="564">
        <v>1054.5</v>
      </c>
      <c r="G124" s="564"/>
      <c r="H124" s="565">
        <v>1078</v>
      </c>
      <c r="I124" s="566"/>
      <c r="J124" s="567">
        <v>1088</v>
      </c>
      <c r="K124" s="568">
        <f>1088*1.0212</f>
        <v>1111.0656000000001</v>
      </c>
      <c r="L124" s="569">
        <v>1191.5067494400002</v>
      </c>
      <c r="M124" s="569">
        <v>1231.3030748712963</v>
      </c>
      <c r="N124" s="643" t="s">
        <v>406</v>
      </c>
      <c r="O124" s="569"/>
      <c r="P124" s="678" t="s">
        <v>274</v>
      </c>
      <c r="Q124" s="678" t="s">
        <v>275</v>
      </c>
      <c r="R124" s="678" t="s">
        <v>274</v>
      </c>
      <c r="S124" s="679" t="s">
        <v>275</v>
      </c>
      <c r="T124" s="479"/>
      <c r="U124" s="570"/>
      <c r="V124" s="570"/>
      <c r="W124" s="508"/>
      <c r="Y124" s="508"/>
      <c r="Z124" s="509"/>
    </row>
    <row r="125" spans="1:26">
      <c r="B125" s="571" t="s">
        <v>487</v>
      </c>
      <c r="C125" s="572">
        <v>8140</v>
      </c>
      <c r="D125" s="572">
        <v>8142</v>
      </c>
      <c r="E125" s="573"/>
      <c r="F125" s="574">
        <v>1054.5</v>
      </c>
      <c r="G125" s="574"/>
      <c r="H125" s="575">
        <v>1078</v>
      </c>
      <c r="I125" s="576"/>
      <c r="J125" s="577">
        <v>1088</v>
      </c>
      <c r="K125" s="574">
        <f>1088*1.0212</f>
        <v>1111.0656000000001</v>
      </c>
      <c r="L125" s="569">
        <v>1191.5067494400002</v>
      </c>
      <c r="M125" s="569">
        <v>1231.3030748712963</v>
      </c>
      <c r="N125" s="643" t="s">
        <v>406</v>
      </c>
      <c r="O125" s="569"/>
      <c r="P125" s="680" t="s">
        <v>274</v>
      </c>
      <c r="Q125" s="680" t="s">
        <v>275</v>
      </c>
      <c r="R125" s="680" t="s">
        <v>274</v>
      </c>
      <c r="S125" s="681" t="s">
        <v>275</v>
      </c>
      <c r="T125" s="479"/>
      <c r="U125" s="570"/>
      <c r="V125" s="570"/>
      <c r="W125" s="508"/>
      <c r="Y125" s="508"/>
      <c r="Z125" s="509"/>
    </row>
    <row r="126" spans="1:26">
      <c r="B126" s="571" t="s">
        <v>487</v>
      </c>
      <c r="C126" s="572">
        <v>8140</v>
      </c>
      <c r="D126" s="572">
        <v>8143</v>
      </c>
      <c r="E126" s="573"/>
      <c r="F126" s="574">
        <v>1054.5</v>
      </c>
      <c r="G126" s="574"/>
      <c r="H126" s="575">
        <v>1078</v>
      </c>
      <c r="I126" s="576"/>
      <c r="J126" s="577">
        <v>1088</v>
      </c>
      <c r="K126" s="578">
        <f>1088*1.0212</f>
        <v>1111.0656000000001</v>
      </c>
      <c r="L126" s="569">
        <v>1191.5067494400002</v>
      </c>
      <c r="M126" s="569">
        <v>1231.3030748712963</v>
      </c>
      <c r="N126" s="643" t="s">
        <v>406</v>
      </c>
      <c r="O126" s="569"/>
      <c r="P126" s="680" t="s">
        <v>274</v>
      </c>
      <c r="Q126" s="680" t="s">
        <v>275</v>
      </c>
      <c r="R126" s="680" t="s">
        <v>274</v>
      </c>
      <c r="S126" s="681" t="s">
        <v>275</v>
      </c>
      <c r="T126" s="479"/>
      <c r="U126" s="570"/>
      <c r="V126" s="570"/>
      <c r="W126" s="508"/>
      <c r="Y126" s="508"/>
      <c r="Z126" s="509"/>
    </row>
    <row r="127" spans="1:26">
      <c r="B127" s="571" t="s">
        <v>487</v>
      </c>
      <c r="C127" s="572">
        <v>8140</v>
      </c>
      <c r="D127" s="572">
        <v>8144</v>
      </c>
      <c r="E127" s="573"/>
      <c r="F127" s="574">
        <v>1054.5</v>
      </c>
      <c r="G127" s="574"/>
      <c r="H127" s="575">
        <v>1078</v>
      </c>
      <c r="I127" s="576"/>
      <c r="J127" s="577">
        <v>1088</v>
      </c>
      <c r="K127" s="578">
        <f>1088*1.0212</f>
        <v>1111.0656000000001</v>
      </c>
      <c r="L127" s="569">
        <v>1191.5067494400002</v>
      </c>
      <c r="M127" s="569">
        <v>1231.3030748712963</v>
      </c>
      <c r="N127" s="643" t="s">
        <v>406</v>
      </c>
      <c r="O127" s="569"/>
      <c r="P127" s="680" t="s">
        <v>274</v>
      </c>
      <c r="Q127" s="680" t="s">
        <v>275</v>
      </c>
      <c r="R127" s="680" t="s">
        <v>274</v>
      </c>
      <c r="S127" s="681" t="s">
        <v>275</v>
      </c>
      <c r="T127" s="479"/>
      <c r="U127" s="570"/>
      <c r="V127" s="570"/>
      <c r="W127" s="508"/>
      <c r="Y127" s="508"/>
      <c r="Z127" s="509"/>
    </row>
    <row r="128" spans="1:26">
      <c r="B128" s="579" t="s">
        <v>488</v>
      </c>
      <c r="C128" s="572">
        <v>8145</v>
      </c>
      <c r="D128" s="572">
        <v>8146</v>
      </c>
      <c r="E128" s="574"/>
      <c r="F128" s="574">
        <v>1296.25</v>
      </c>
      <c r="G128" s="574"/>
      <c r="H128" s="574">
        <v>1325</v>
      </c>
      <c r="I128" s="576"/>
      <c r="J128" s="577">
        <v>1337</v>
      </c>
      <c r="K128" s="574">
        <f t="shared" ref="K128:K149" si="1">J128*1.0212</f>
        <v>1365.3444000000002</v>
      </c>
      <c r="L128" s="569">
        <v>1464.1953345600002</v>
      </c>
      <c r="M128" s="569">
        <v>1513.0994587343043</v>
      </c>
      <c r="N128" s="643" t="s">
        <v>406</v>
      </c>
      <c r="O128" s="569"/>
      <c r="P128" s="680" t="s">
        <v>274</v>
      </c>
      <c r="Q128" s="680" t="s">
        <v>275</v>
      </c>
      <c r="R128" s="680" t="s">
        <v>274</v>
      </c>
      <c r="S128" s="681" t="s">
        <v>275</v>
      </c>
      <c r="T128" s="479"/>
      <c r="U128" s="570"/>
      <c r="V128" s="570"/>
      <c r="W128" s="508"/>
      <c r="Y128" s="508"/>
      <c r="Z128" s="509"/>
    </row>
    <row r="129" spans="2:26">
      <c r="B129" s="579" t="s">
        <v>488</v>
      </c>
      <c r="C129" s="572">
        <v>8145</v>
      </c>
      <c r="D129" s="572">
        <v>8147</v>
      </c>
      <c r="E129" s="574"/>
      <c r="F129" s="574">
        <v>1296.25</v>
      </c>
      <c r="G129" s="574"/>
      <c r="H129" s="574">
        <v>1325</v>
      </c>
      <c r="I129" s="576"/>
      <c r="J129" s="577">
        <v>1337</v>
      </c>
      <c r="K129" s="574">
        <f t="shared" si="1"/>
        <v>1365.3444000000002</v>
      </c>
      <c r="L129" s="569">
        <v>1464.1953345600002</v>
      </c>
      <c r="M129" s="569">
        <v>1513.0994587343043</v>
      </c>
      <c r="N129" s="643" t="s">
        <v>406</v>
      </c>
      <c r="O129" s="569"/>
      <c r="P129" s="680" t="s">
        <v>274</v>
      </c>
      <c r="Q129" s="680" t="s">
        <v>275</v>
      </c>
      <c r="R129" s="680" t="s">
        <v>274</v>
      </c>
      <c r="S129" s="681" t="s">
        <v>275</v>
      </c>
      <c r="T129" s="479"/>
      <c r="U129" s="570"/>
      <c r="V129" s="570"/>
      <c r="W129" s="508"/>
      <c r="Y129" s="508"/>
      <c r="Z129" s="509"/>
    </row>
    <row r="130" spans="2:26">
      <c r="B130" s="579" t="s">
        <v>488</v>
      </c>
      <c r="C130" s="572">
        <v>8145</v>
      </c>
      <c r="D130" s="572">
        <v>8148</v>
      </c>
      <c r="E130" s="574"/>
      <c r="F130" s="574">
        <v>1296.25</v>
      </c>
      <c r="G130" s="574"/>
      <c r="H130" s="574">
        <v>1325</v>
      </c>
      <c r="I130" s="576"/>
      <c r="J130" s="577">
        <v>1337</v>
      </c>
      <c r="K130" s="574">
        <f t="shared" si="1"/>
        <v>1365.3444000000002</v>
      </c>
      <c r="L130" s="569">
        <v>1464.1953345600002</v>
      </c>
      <c r="M130" s="569">
        <v>1513.0994587343043</v>
      </c>
      <c r="N130" s="643" t="s">
        <v>406</v>
      </c>
      <c r="O130" s="569"/>
      <c r="P130" s="680" t="s">
        <v>274</v>
      </c>
      <c r="Q130" s="680" t="s">
        <v>275</v>
      </c>
      <c r="R130" s="680" t="s">
        <v>274</v>
      </c>
      <c r="S130" s="681" t="s">
        <v>275</v>
      </c>
      <c r="T130" s="479"/>
      <c r="U130" s="570"/>
      <c r="V130" s="570"/>
      <c r="W130" s="508"/>
      <c r="Y130" s="508"/>
      <c r="Z130" s="509"/>
    </row>
    <row r="131" spans="2:26">
      <c r="B131" s="579" t="s">
        <v>488</v>
      </c>
      <c r="C131" s="572">
        <v>8145</v>
      </c>
      <c r="D131" s="572">
        <v>8149</v>
      </c>
      <c r="E131" s="574"/>
      <c r="F131" s="574">
        <v>1296.25</v>
      </c>
      <c r="G131" s="574"/>
      <c r="H131" s="574">
        <v>1325</v>
      </c>
      <c r="I131" s="576"/>
      <c r="J131" s="577">
        <v>1337</v>
      </c>
      <c r="K131" s="574">
        <f t="shared" si="1"/>
        <v>1365.3444000000002</v>
      </c>
      <c r="L131" s="569">
        <v>1464.1953345600002</v>
      </c>
      <c r="M131" s="569">
        <v>1513.0994587343043</v>
      </c>
      <c r="N131" s="643" t="s">
        <v>406</v>
      </c>
      <c r="O131" s="569"/>
      <c r="P131" s="680" t="s">
        <v>274</v>
      </c>
      <c r="Q131" s="680" t="s">
        <v>275</v>
      </c>
      <c r="R131" s="680" t="s">
        <v>274</v>
      </c>
      <c r="S131" s="681" t="s">
        <v>275</v>
      </c>
      <c r="T131" s="479"/>
      <c r="U131" s="570"/>
      <c r="V131" s="570"/>
      <c r="W131" s="508"/>
      <c r="Y131" s="508"/>
      <c r="Z131" s="509"/>
    </row>
    <row r="132" spans="2:26">
      <c r="B132" s="571" t="s">
        <v>489</v>
      </c>
      <c r="C132" s="572">
        <v>8150</v>
      </c>
      <c r="D132" s="572">
        <v>8151</v>
      </c>
      <c r="E132" s="574"/>
      <c r="F132" s="574">
        <v>350</v>
      </c>
      <c r="G132" s="574"/>
      <c r="H132" s="575">
        <v>358</v>
      </c>
      <c r="I132" s="576"/>
      <c r="J132" s="577">
        <v>361</v>
      </c>
      <c r="K132" s="574">
        <f t="shared" si="1"/>
        <v>368.65320000000003</v>
      </c>
      <c r="L132" s="569">
        <v>395.34369168000006</v>
      </c>
      <c r="M132" s="569">
        <v>408.54817098211208</v>
      </c>
      <c r="N132" s="643" t="s">
        <v>406</v>
      </c>
      <c r="O132" s="569"/>
      <c r="P132" s="680" t="s">
        <v>274</v>
      </c>
      <c r="Q132" s="680" t="s">
        <v>275</v>
      </c>
      <c r="R132" s="680" t="s">
        <v>274</v>
      </c>
      <c r="S132" s="681" t="s">
        <v>275</v>
      </c>
      <c r="T132" s="479"/>
      <c r="U132" s="570"/>
      <c r="V132" s="570"/>
      <c r="W132" s="508"/>
      <c r="Y132" s="508"/>
      <c r="Z132" s="509"/>
    </row>
    <row r="133" spans="2:26">
      <c r="B133" s="571" t="s">
        <v>489</v>
      </c>
      <c r="C133" s="572">
        <v>8150</v>
      </c>
      <c r="D133" s="572">
        <v>8152</v>
      </c>
      <c r="E133" s="574"/>
      <c r="F133" s="574">
        <v>350</v>
      </c>
      <c r="G133" s="574"/>
      <c r="H133" s="575">
        <v>358</v>
      </c>
      <c r="I133" s="576"/>
      <c r="J133" s="577">
        <v>361</v>
      </c>
      <c r="K133" s="574">
        <f t="shared" si="1"/>
        <v>368.65320000000003</v>
      </c>
      <c r="L133" s="569">
        <v>395.34369168000006</v>
      </c>
      <c r="M133" s="569">
        <v>408.54817098211208</v>
      </c>
      <c r="N133" s="643" t="s">
        <v>406</v>
      </c>
      <c r="O133" s="569"/>
      <c r="P133" s="680" t="s">
        <v>274</v>
      </c>
      <c r="Q133" s="680" t="s">
        <v>275</v>
      </c>
      <c r="R133" s="680" t="s">
        <v>274</v>
      </c>
      <c r="S133" s="681" t="s">
        <v>275</v>
      </c>
      <c r="T133" s="479"/>
      <c r="U133" s="570"/>
      <c r="V133" s="570"/>
      <c r="W133" s="508"/>
      <c r="Y133" s="508"/>
      <c r="Z133" s="509"/>
    </row>
    <row r="134" spans="2:26">
      <c r="B134" s="571" t="s">
        <v>489</v>
      </c>
      <c r="C134" s="572">
        <v>8150</v>
      </c>
      <c r="D134" s="572">
        <v>8153</v>
      </c>
      <c r="E134" s="574"/>
      <c r="F134" s="574">
        <v>350</v>
      </c>
      <c r="G134" s="574"/>
      <c r="H134" s="575">
        <v>358</v>
      </c>
      <c r="I134" s="576"/>
      <c r="J134" s="577">
        <v>361</v>
      </c>
      <c r="K134" s="574">
        <f t="shared" si="1"/>
        <v>368.65320000000003</v>
      </c>
      <c r="L134" s="569">
        <v>395.34369168000006</v>
      </c>
      <c r="M134" s="569">
        <v>408.54817098211208</v>
      </c>
      <c r="N134" s="643" t="s">
        <v>406</v>
      </c>
      <c r="O134" s="569"/>
      <c r="P134" s="680" t="s">
        <v>274</v>
      </c>
      <c r="Q134" s="680" t="s">
        <v>275</v>
      </c>
      <c r="R134" s="680" t="s">
        <v>274</v>
      </c>
      <c r="S134" s="681" t="s">
        <v>275</v>
      </c>
      <c r="T134" s="479"/>
      <c r="U134" s="570"/>
      <c r="V134" s="570"/>
      <c r="W134" s="508"/>
      <c r="Y134" s="508"/>
      <c r="Z134" s="509"/>
    </row>
    <row r="135" spans="2:26">
      <c r="B135" s="571" t="s">
        <v>489</v>
      </c>
      <c r="C135" s="572">
        <v>8150</v>
      </c>
      <c r="D135" s="572">
        <v>8154</v>
      </c>
      <c r="E135" s="574"/>
      <c r="F135" s="574">
        <v>350</v>
      </c>
      <c r="G135" s="574"/>
      <c r="H135" s="575">
        <v>358</v>
      </c>
      <c r="I135" s="576"/>
      <c r="J135" s="577">
        <v>361</v>
      </c>
      <c r="K135" s="574">
        <f t="shared" si="1"/>
        <v>368.65320000000003</v>
      </c>
      <c r="L135" s="569">
        <v>395.34369168000006</v>
      </c>
      <c r="M135" s="569">
        <v>408.54817098211208</v>
      </c>
      <c r="N135" s="643" t="s">
        <v>406</v>
      </c>
      <c r="O135" s="569"/>
      <c r="P135" s="680" t="s">
        <v>274</v>
      </c>
      <c r="Q135" s="680" t="s">
        <v>275</v>
      </c>
      <c r="R135" s="680" t="s">
        <v>274</v>
      </c>
      <c r="S135" s="681" t="s">
        <v>275</v>
      </c>
      <c r="T135" s="479"/>
      <c r="U135" s="570"/>
      <c r="V135" s="570"/>
      <c r="W135" s="508"/>
      <c r="Y135" s="508"/>
      <c r="Z135" s="509"/>
    </row>
    <row r="136" spans="2:26">
      <c r="B136" s="571" t="s">
        <v>490</v>
      </c>
      <c r="C136" s="572">
        <v>8155</v>
      </c>
      <c r="D136" s="572">
        <v>8156</v>
      </c>
      <c r="E136" s="574"/>
      <c r="F136" s="574">
        <v>525</v>
      </c>
      <c r="G136" s="574"/>
      <c r="H136" s="574">
        <v>537</v>
      </c>
      <c r="I136" s="576"/>
      <c r="J136" s="577">
        <v>542</v>
      </c>
      <c r="K136" s="574">
        <f t="shared" si="1"/>
        <v>553.49040000000002</v>
      </c>
      <c r="L136" s="569">
        <v>593.56310496000003</v>
      </c>
      <c r="M136" s="569">
        <v>613.38811266566404</v>
      </c>
      <c r="N136" s="643" t="s">
        <v>406</v>
      </c>
      <c r="O136" s="569"/>
      <c r="P136" s="680" t="s">
        <v>274</v>
      </c>
      <c r="Q136" s="680" t="s">
        <v>275</v>
      </c>
      <c r="R136" s="680" t="s">
        <v>274</v>
      </c>
      <c r="S136" s="681" t="s">
        <v>275</v>
      </c>
      <c r="T136" s="479"/>
      <c r="U136" s="570"/>
      <c r="V136" s="570"/>
      <c r="W136" s="508"/>
      <c r="Y136" s="508"/>
      <c r="Z136" s="509"/>
    </row>
    <row r="137" spans="2:26">
      <c r="B137" s="571" t="s">
        <v>490</v>
      </c>
      <c r="C137" s="572">
        <v>8155</v>
      </c>
      <c r="D137" s="572">
        <v>8157</v>
      </c>
      <c r="E137" s="574"/>
      <c r="F137" s="574">
        <v>525</v>
      </c>
      <c r="G137" s="574"/>
      <c r="H137" s="574">
        <v>537</v>
      </c>
      <c r="I137" s="576"/>
      <c r="J137" s="577">
        <v>542</v>
      </c>
      <c r="K137" s="574">
        <f t="shared" si="1"/>
        <v>553.49040000000002</v>
      </c>
      <c r="L137" s="569">
        <v>593.56310496000003</v>
      </c>
      <c r="M137" s="569">
        <v>613.38811266566404</v>
      </c>
      <c r="N137" s="643" t="s">
        <v>406</v>
      </c>
      <c r="O137" s="569"/>
      <c r="P137" s="680" t="s">
        <v>274</v>
      </c>
      <c r="Q137" s="680" t="s">
        <v>275</v>
      </c>
      <c r="R137" s="680" t="s">
        <v>274</v>
      </c>
      <c r="S137" s="681" t="s">
        <v>275</v>
      </c>
      <c r="T137" s="479"/>
      <c r="U137" s="570"/>
      <c r="V137" s="570"/>
      <c r="W137" s="508"/>
      <c r="Y137" s="508"/>
      <c r="Z137" s="509"/>
    </row>
    <row r="138" spans="2:26">
      <c r="B138" s="571" t="s">
        <v>490</v>
      </c>
      <c r="C138" s="572">
        <v>8155</v>
      </c>
      <c r="D138" s="572">
        <v>8158</v>
      </c>
      <c r="E138" s="574"/>
      <c r="F138" s="574">
        <v>525</v>
      </c>
      <c r="G138" s="574"/>
      <c r="H138" s="574">
        <v>537</v>
      </c>
      <c r="I138" s="576"/>
      <c r="J138" s="577">
        <v>542</v>
      </c>
      <c r="K138" s="574">
        <f t="shared" si="1"/>
        <v>553.49040000000002</v>
      </c>
      <c r="L138" s="569">
        <v>593.56310496000003</v>
      </c>
      <c r="M138" s="569">
        <v>613.38811266566404</v>
      </c>
      <c r="N138" s="643" t="s">
        <v>406</v>
      </c>
      <c r="O138" s="569"/>
      <c r="P138" s="680" t="s">
        <v>274</v>
      </c>
      <c r="Q138" s="680" t="s">
        <v>275</v>
      </c>
      <c r="R138" s="680" t="s">
        <v>274</v>
      </c>
      <c r="S138" s="681" t="s">
        <v>275</v>
      </c>
      <c r="T138" s="479"/>
      <c r="U138" s="570"/>
      <c r="V138" s="570"/>
      <c r="W138" s="508"/>
      <c r="Y138" s="508"/>
      <c r="Z138" s="509"/>
    </row>
    <row r="139" spans="2:26">
      <c r="B139" s="571" t="s">
        <v>490</v>
      </c>
      <c r="C139" s="572">
        <v>8155</v>
      </c>
      <c r="D139" s="572">
        <v>8159</v>
      </c>
      <c r="E139" s="574"/>
      <c r="F139" s="574">
        <v>525</v>
      </c>
      <c r="G139" s="574"/>
      <c r="H139" s="574">
        <v>537</v>
      </c>
      <c r="I139" s="576"/>
      <c r="J139" s="577">
        <v>542</v>
      </c>
      <c r="K139" s="574">
        <f t="shared" si="1"/>
        <v>553.49040000000002</v>
      </c>
      <c r="L139" s="505">
        <v>593.56310496000003</v>
      </c>
      <c r="M139" s="505">
        <v>613.38811266566404</v>
      </c>
      <c r="N139" s="643" t="s">
        <v>406</v>
      </c>
      <c r="O139" s="505"/>
      <c r="P139" s="682" t="s">
        <v>274</v>
      </c>
      <c r="Q139" s="682" t="s">
        <v>275</v>
      </c>
      <c r="R139" s="682" t="s">
        <v>274</v>
      </c>
      <c r="S139" s="681" t="s">
        <v>275</v>
      </c>
      <c r="T139" s="479"/>
      <c r="U139" s="570"/>
      <c r="V139" s="570"/>
      <c r="W139" s="508"/>
      <c r="Y139" s="508"/>
      <c r="Z139" s="509"/>
    </row>
    <row r="140" spans="2:26">
      <c r="B140" s="517" t="s">
        <v>491</v>
      </c>
      <c r="C140" s="532">
        <v>2925</v>
      </c>
      <c r="D140" s="532">
        <v>2925</v>
      </c>
      <c r="E140" s="519">
        <v>325</v>
      </c>
      <c r="F140" s="519">
        <v>325</v>
      </c>
      <c r="G140" s="524"/>
      <c r="H140" s="524">
        <v>325</v>
      </c>
      <c r="I140" s="576"/>
      <c r="J140" s="577">
        <v>328</v>
      </c>
      <c r="K140" s="574">
        <f t="shared" si="1"/>
        <v>334.95360000000005</v>
      </c>
      <c r="L140" s="569">
        <v>359.20424064000008</v>
      </c>
      <c r="M140" s="569">
        <v>371.2016622773761</v>
      </c>
      <c r="N140" s="643" t="s">
        <v>406</v>
      </c>
      <c r="O140" s="569"/>
      <c r="P140" s="661" t="s">
        <v>274</v>
      </c>
      <c r="Q140" s="682" t="s">
        <v>275</v>
      </c>
      <c r="R140" s="661" t="s">
        <v>274</v>
      </c>
      <c r="S140" s="662" t="s">
        <v>275</v>
      </c>
      <c r="T140" s="580"/>
      <c r="U140" s="570"/>
      <c r="V140" s="570"/>
    </row>
    <row r="141" spans="2:26">
      <c r="B141" s="517" t="s">
        <v>492</v>
      </c>
      <c r="C141" s="532">
        <v>2925</v>
      </c>
      <c r="D141" s="532">
        <v>2926</v>
      </c>
      <c r="E141" s="519">
        <v>325</v>
      </c>
      <c r="F141" s="519">
        <v>325</v>
      </c>
      <c r="G141" s="524"/>
      <c r="H141" s="524">
        <v>325</v>
      </c>
      <c r="I141" s="576"/>
      <c r="J141" s="577">
        <v>328</v>
      </c>
      <c r="K141" s="574">
        <f t="shared" si="1"/>
        <v>334.95360000000005</v>
      </c>
      <c r="L141" s="569">
        <v>359.20424064000008</v>
      </c>
      <c r="M141" s="569">
        <v>371.2016622773761</v>
      </c>
      <c r="N141" s="643" t="s">
        <v>406</v>
      </c>
      <c r="O141" s="569"/>
      <c r="P141" s="661" t="s">
        <v>274</v>
      </c>
      <c r="Q141" s="682" t="s">
        <v>275</v>
      </c>
      <c r="R141" s="661" t="s">
        <v>274</v>
      </c>
      <c r="S141" s="662" t="s">
        <v>275</v>
      </c>
      <c r="T141" s="580"/>
      <c r="U141" s="570"/>
      <c r="V141" s="570"/>
    </row>
    <row r="142" spans="2:26">
      <c r="B142" s="517" t="s">
        <v>493</v>
      </c>
      <c r="C142" s="532">
        <v>2925</v>
      </c>
      <c r="D142" s="532">
        <v>2927</v>
      </c>
      <c r="E142" s="519">
        <v>325</v>
      </c>
      <c r="F142" s="519">
        <v>325</v>
      </c>
      <c r="G142" s="524"/>
      <c r="H142" s="524">
        <v>325</v>
      </c>
      <c r="I142" s="576"/>
      <c r="J142" s="577">
        <v>328</v>
      </c>
      <c r="K142" s="574">
        <f t="shared" si="1"/>
        <v>334.95360000000005</v>
      </c>
      <c r="L142" s="569">
        <v>359.20424064000008</v>
      </c>
      <c r="M142" s="569">
        <v>371.2016622773761</v>
      </c>
      <c r="N142" s="643" t="s">
        <v>406</v>
      </c>
      <c r="O142" s="569"/>
      <c r="P142" s="661" t="s">
        <v>274</v>
      </c>
      <c r="Q142" s="682" t="s">
        <v>275</v>
      </c>
      <c r="R142" s="661" t="s">
        <v>274</v>
      </c>
      <c r="S142" s="662" t="s">
        <v>275</v>
      </c>
      <c r="T142" s="580"/>
      <c r="U142" s="570"/>
      <c r="V142" s="570"/>
    </row>
    <row r="143" spans="2:26">
      <c r="B143" s="517" t="s">
        <v>494</v>
      </c>
      <c r="C143" s="532">
        <v>2925</v>
      </c>
      <c r="D143" s="532">
        <v>2928</v>
      </c>
      <c r="E143" s="519">
        <v>325</v>
      </c>
      <c r="F143" s="519">
        <v>325</v>
      </c>
      <c r="G143" s="524"/>
      <c r="H143" s="524">
        <v>325</v>
      </c>
      <c r="I143" s="576"/>
      <c r="J143" s="577">
        <v>328</v>
      </c>
      <c r="K143" s="574">
        <f t="shared" si="1"/>
        <v>334.95360000000005</v>
      </c>
      <c r="L143" s="569">
        <v>359.20424064000008</v>
      </c>
      <c r="M143" s="569">
        <v>371.2016622773761</v>
      </c>
      <c r="N143" s="643" t="s">
        <v>406</v>
      </c>
      <c r="O143" s="569"/>
      <c r="P143" s="661" t="s">
        <v>274</v>
      </c>
      <c r="Q143" s="682" t="s">
        <v>275</v>
      </c>
      <c r="R143" s="661" t="s">
        <v>274</v>
      </c>
      <c r="S143" s="662" t="s">
        <v>275</v>
      </c>
      <c r="T143" s="580"/>
      <c r="U143" s="570"/>
      <c r="V143" s="570"/>
    </row>
    <row r="144" spans="2:26">
      <c r="B144" s="517" t="s">
        <v>495</v>
      </c>
      <c r="C144" s="532">
        <v>2925</v>
      </c>
      <c r="D144" s="532">
        <v>2929</v>
      </c>
      <c r="E144" s="519">
        <v>325</v>
      </c>
      <c r="F144" s="519">
        <v>325</v>
      </c>
      <c r="G144" s="524"/>
      <c r="H144" s="524">
        <v>325</v>
      </c>
      <c r="I144" s="576"/>
      <c r="J144" s="577">
        <v>328</v>
      </c>
      <c r="K144" s="574">
        <f t="shared" si="1"/>
        <v>334.95360000000005</v>
      </c>
      <c r="L144" s="569">
        <v>359.20424064000008</v>
      </c>
      <c r="M144" s="569">
        <v>371.2016622773761</v>
      </c>
      <c r="N144" s="643" t="s">
        <v>406</v>
      </c>
      <c r="O144" s="569"/>
      <c r="P144" s="661" t="s">
        <v>274</v>
      </c>
      <c r="Q144" s="682" t="s">
        <v>275</v>
      </c>
      <c r="R144" s="661" t="s">
        <v>274</v>
      </c>
      <c r="S144" s="662" t="s">
        <v>275</v>
      </c>
      <c r="T144" s="580"/>
      <c r="U144" s="570"/>
      <c r="V144" s="570"/>
    </row>
    <row r="145" spans="2:22">
      <c r="B145" s="517" t="s">
        <v>496</v>
      </c>
      <c r="C145" s="532">
        <v>2995</v>
      </c>
      <c r="D145" s="532">
        <v>2995</v>
      </c>
      <c r="E145" s="519">
        <v>650</v>
      </c>
      <c r="F145" s="519">
        <v>650</v>
      </c>
      <c r="G145" s="524"/>
      <c r="H145" s="524">
        <v>650</v>
      </c>
      <c r="I145" s="576"/>
      <c r="J145" s="577">
        <v>656</v>
      </c>
      <c r="K145" s="574">
        <f t="shared" si="1"/>
        <v>669.9072000000001</v>
      </c>
      <c r="L145" s="569">
        <v>718.40848128000016</v>
      </c>
      <c r="M145" s="569">
        <v>742.4033245547522</v>
      </c>
      <c r="N145" s="643" t="s">
        <v>406</v>
      </c>
      <c r="O145" s="569"/>
      <c r="P145" s="661" t="s">
        <v>274</v>
      </c>
      <c r="Q145" s="682" t="s">
        <v>275</v>
      </c>
      <c r="R145" s="661" t="s">
        <v>274</v>
      </c>
      <c r="S145" s="662" t="s">
        <v>275</v>
      </c>
      <c r="T145" s="580"/>
      <c r="U145" s="570"/>
      <c r="V145" s="570"/>
    </row>
    <row r="146" spans="2:22">
      <c r="B146" s="517" t="s">
        <v>497</v>
      </c>
      <c r="C146" s="532">
        <v>2995</v>
      </c>
      <c r="D146" s="532">
        <v>2996</v>
      </c>
      <c r="E146" s="519">
        <v>650</v>
      </c>
      <c r="F146" s="519">
        <v>650</v>
      </c>
      <c r="G146" s="524"/>
      <c r="H146" s="524">
        <v>650</v>
      </c>
      <c r="I146" s="576"/>
      <c r="J146" s="577">
        <v>656</v>
      </c>
      <c r="K146" s="574">
        <f t="shared" si="1"/>
        <v>669.9072000000001</v>
      </c>
      <c r="L146" s="569">
        <v>718.40848128000016</v>
      </c>
      <c r="M146" s="569">
        <v>742.4033245547522</v>
      </c>
      <c r="N146" s="643" t="s">
        <v>406</v>
      </c>
      <c r="O146" s="569"/>
      <c r="P146" s="661" t="s">
        <v>274</v>
      </c>
      <c r="Q146" s="682" t="s">
        <v>275</v>
      </c>
      <c r="R146" s="661" t="s">
        <v>274</v>
      </c>
      <c r="S146" s="662" t="s">
        <v>275</v>
      </c>
      <c r="T146" s="580"/>
      <c r="U146" s="570"/>
      <c r="V146" s="570"/>
    </row>
    <row r="147" spans="2:22">
      <c r="B147" s="517" t="s">
        <v>498</v>
      </c>
      <c r="C147" s="532">
        <v>2995</v>
      </c>
      <c r="D147" s="532">
        <v>2997</v>
      </c>
      <c r="E147" s="519">
        <v>650</v>
      </c>
      <c r="F147" s="519">
        <v>650</v>
      </c>
      <c r="G147" s="524"/>
      <c r="H147" s="524">
        <v>650</v>
      </c>
      <c r="I147" s="576"/>
      <c r="J147" s="577">
        <v>656</v>
      </c>
      <c r="K147" s="574">
        <f t="shared" si="1"/>
        <v>669.9072000000001</v>
      </c>
      <c r="L147" s="569">
        <v>718.40848128000016</v>
      </c>
      <c r="M147" s="569">
        <v>742.4033245547522</v>
      </c>
      <c r="N147" s="643" t="s">
        <v>406</v>
      </c>
      <c r="O147" s="569"/>
      <c r="P147" s="661" t="s">
        <v>274</v>
      </c>
      <c r="Q147" s="682" t="s">
        <v>275</v>
      </c>
      <c r="R147" s="661" t="s">
        <v>274</v>
      </c>
      <c r="S147" s="662" t="s">
        <v>275</v>
      </c>
      <c r="T147" s="580"/>
      <c r="U147" s="570"/>
      <c r="V147" s="570"/>
    </row>
    <row r="148" spans="2:22">
      <c r="B148" s="517" t="s">
        <v>499</v>
      </c>
      <c r="C148" s="532">
        <v>2995</v>
      </c>
      <c r="D148" s="532">
        <v>2998</v>
      </c>
      <c r="E148" s="519">
        <v>650</v>
      </c>
      <c r="F148" s="519">
        <v>650</v>
      </c>
      <c r="G148" s="524"/>
      <c r="H148" s="524">
        <v>650</v>
      </c>
      <c r="I148" s="576"/>
      <c r="J148" s="577">
        <v>656</v>
      </c>
      <c r="K148" s="574">
        <f t="shared" si="1"/>
        <v>669.9072000000001</v>
      </c>
      <c r="L148" s="569">
        <v>718.40848128000016</v>
      </c>
      <c r="M148" s="569">
        <v>742.4033245547522</v>
      </c>
      <c r="N148" s="643" t="s">
        <v>406</v>
      </c>
      <c r="O148" s="569"/>
      <c r="P148" s="661" t="s">
        <v>274</v>
      </c>
      <c r="Q148" s="682" t="s">
        <v>275</v>
      </c>
      <c r="R148" s="661" t="s">
        <v>274</v>
      </c>
      <c r="S148" s="662" t="s">
        <v>275</v>
      </c>
      <c r="T148" s="580"/>
      <c r="U148" s="570"/>
      <c r="V148" s="570"/>
    </row>
    <row r="149" spans="2:22" ht="13.5" thickBot="1">
      <c r="B149" s="581" t="s">
        <v>500</v>
      </c>
      <c r="C149" s="582">
        <v>2995</v>
      </c>
      <c r="D149" s="582">
        <v>2999</v>
      </c>
      <c r="E149" s="547">
        <v>650</v>
      </c>
      <c r="F149" s="547">
        <v>650</v>
      </c>
      <c r="G149" s="548"/>
      <c r="H149" s="548">
        <v>650</v>
      </c>
      <c r="I149" s="583"/>
      <c r="J149" s="584">
        <v>656</v>
      </c>
      <c r="K149" s="585">
        <f t="shared" si="1"/>
        <v>669.9072000000001</v>
      </c>
      <c r="L149" s="586">
        <v>718.40848128000016</v>
      </c>
      <c r="M149" s="586">
        <v>742.4033245547522</v>
      </c>
      <c r="N149" s="653" t="s">
        <v>406</v>
      </c>
      <c r="O149" s="586"/>
      <c r="P149" s="664" t="s">
        <v>274</v>
      </c>
      <c r="Q149" s="686" t="s">
        <v>275</v>
      </c>
      <c r="R149" s="664" t="s">
        <v>274</v>
      </c>
      <c r="S149" s="665" t="s">
        <v>275</v>
      </c>
      <c r="T149" s="580"/>
      <c r="U149" s="570"/>
      <c r="V149" s="570"/>
    </row>
    <row r="150" spans="2:22">
      <c r="T150" s="479"/>
      <c r="U150" s="570"/>
    </row>
    <row r="151" spans="2:22">
      <c r="T151" s="479"/>
      <c r="U151" s="570"/>
    </row>
    <row r="152" spans="2:22">
      <c r="T152" s="479"/>
    </row>
    <row r="153" spans="2:22">
      <c r="T153" s="479"/>
    </row>
    <row r="154" spans="2:22">
      <c r="T154" s="479"/>
    </row>
    <row r="155" spans="2:22">
      <c r="T155" s="479"/>
    </row>
    <row r="156" spans="2:22">
      <c r="T156" s="479"/>
    </row>
    <row r="157" spans="2:22">
      <c r="T157" s="479"/>
    </row>
    <row r="158" spans="2:22">
      <c r="T158" s="479"/>
    </row>
    <row r="159" spans="2:22">
      <c r="T159" s="479"/>
    </row>
    <row r="160" spans="2:22">
      <c r="T160" s="479"/>
    </row>
    <row r="161" spans="20:20">
      <c r="T161" s="479"/>
    </row>
    <row r="162" spans="20:20">
      <c r="T162" s="479"/>
    </row>
    <row r="163" spans="20:20">
      <c r="T163" s="479"/>
    </row>
    <row r="164" spans="20:20">
      <c r="T164" s="479"/>
    </row>
    <row r="165" spans="20:20">
      <c r="T165" s="479"/>
    </row>
    <row r="166" spans="20:20">
      <c r="T166" s="479"/>
    </row>
    <row r="167" spans="20:20">
      <c r="T167" s="479"/>
    </row>
    <row r="168" spans="20:20">
      <c r="T168" s="479"/>
    </row>
    <row r="169" spans="20:20">
      <c r="T169" s="479"/>
    </row>
    <row r="170" spans="20:20">
      <c r="T170" s="479"/>
    </row>
    <row r="171" spans="20:20">
      <c r="T171" s="479"/>
    </row>
    <row r="172" spans="20:20">
      <c r="T172" s="479"/>
    </row>
    <row r="173" spans="20:20">
      <c r="T173" s="479"/>
    </row>
    <row r="174" spans="20:20">
      <c r="T174" s="479"/>
    </row>
    <row r="175" spans="20:20">
      <c r="T175" s="479"/>
    </row>
    <row r="176" spans="20:20">
      <c r="T176" s="479"/>
    </row>
    <row r="177" spans="20:20">
      <c r="T177" s="479"/>
    </row>
    <row r="178" spans="20:20">
      <c r="T178" s="479"/>
    </row>
    <row r="179" spans="20:20">
      <c r="T179" s="479"/>
    </row>
    <row r="180" spans="20:20">
      <c r="T180" s="479"/>
    </row>
    <row r="181" spans="20:20">
      <c r="T181" s="479"/>
    </row>
    <row r="182" spans="20:20">
      <c r="T182" s="479"/>
    </row>
    <row r="183" spans="20:20">
      <c r="T183" s="479"/>
    </row>
    <row r="184" spans="20:20">
      <c r="T184" s="479"/>
    </row>
    <row r="185" spans="20:20">
      <c r="T185" s="479"/>
    </row>
    <row r="186" spans="20:20">
      <c r="T186" s="479"/>
    </row>
    <row r="187" spans="20:20">
      <c r="T187" s="479"/>
    </row>
    <row r="188" spans="20:20">
      <c r="T188" s="479"/>
    </row>
    <row r="189" spans="20:20">
      <c r="T189" s="479"/>
    </row>
    <row r="190" spans="20:20">
      <c r="T190" s="479"/>
    </row>
    <row r="191" spans="20:20">
      <c r="T191" s="479"/>
    </row>
    <row r="192" spans="20:20">
      <c r="T192" s="479"/>
    </row>
    <row r="193" spans="20:20">
      <c r="T193" s="479"/>
    </row>
    <row r="194" spans="20:20">
      <c r="T194" s="479"/>
    </row>
    <row r="195" spans="20:20">
      <c r="T195" s="479"/>
    </row>
    <row r="196" spans="20:20">
      <c r="T196" s="479"/>
    </row>
    <row r="197" spans="20:20">
      <c r="T197" s="479"/>
    </row>
    <row r="198" spans="20:20">
      <c r="T198" s="479"/>
    </row>
    <row r="199" spans="20:20">
      <c r="T199" s="479"/>
    </row>
    <row r="200" spans="20:20">
      <c r="T200" s="479"/>
    </row>
    <row r="201" spans="20:20">
      <c r="T201" s="479"/>
    </row>
    <row r="202" spans="20:20">
      <c r="T202" s="479"/>
    </row>
    <row r="203" spans="20:20">
      <c r="T203" s="479"/>
    </row>
    <row r="204" spans="20:20">
      <c r="T204" s="479"/>
    </row>
    <row r="205" spans="20:20">
      <c r="T205" s="479"/>
    </row>
    <row r="206" spans="20:20">
      <c r="T206" s="479"/>
    </row>
    <row r="207" spans="20:20">
      <c r="T207" s="479"/>
    </row>
    <row r="208" spans="20:20">
      <c r="T208" s="479"/>
    </row>
    <row r="209" spans="20:20">
      <c r="T209" s="479"/>
    </row>
    <row r="210" spans="20:20">
      <c r="T210" s="479"/>
    </row>
    <row r="211" spans="20:20">
      <c r="T211" s="479"/>
    </row>
    <row r="212" spans="20:20">
      <c r="T212" s="479"/>
    </row>
    <row r="213" spans="20:20">
      <c r="T213" s="479"/>
    </row>
    <row r="214" spans="20:20">
      <c r="T214" s="479"/>
    </row>
    <row r="215" spans="20:20">
      <c r="T215" s="479"/>
    </row>
    <row r="216" spans="20:20">
      <c r="T216" s="479"/>
    </row>
    <row r="217" spans="20:20">
      <c r="T217" s="479"/>
    </row>
    <row r="218" spans="20:20">
      <c r="T218" s="479"/>
    </row>
    <row r="219" spans="20:20">
      <c r="T219" s="479"/>
    </row>
    <row r="220" spans="20:20">
      <c r="T220" s="479"/>
    </row>
    <row r="221" spans="20:20">
      <c r="T221" s="479"/>
    </row>
    <row r="222" spans="20:20">
      <c r="T222" s="479"/>
    </row>
    <row r="223" spans="20:20">
      <c r="T223" s="479"/>
    </row>
    <row r="224" spans="20:20">
      <c r="T224" s="479"/>
    </row>
    <row r="225" spans="20:20">
      <c r="T225" s="479"/>
    </row>
    <row r="226" spans="20:20">
      <c r="T226" s="479"/>
    </row>
    <row r="227" spans="20:20">
      <c r="T227" s="479"/>
    </row>
    <row r="228" spans="20:20">
      <c r="T228" s="479"/>
    </row>
    <row r="229" spans="20:20">
      <c r="T229" s="479"/>
    </row>
    <row r="230" spans="20:20">
      <c r="T230" s="479"/>
    </row>
    <row r="231" spans="20:20">
      <c r="T231" s="479"/>
    </row>
    <row r="232" spans="20:20">
      <c r="T232" s="479"/>
    </row>
    <row r="233" spans="20:20">
      <c r="T233" s="479"/>
    </row>
    <row r="234" spans="20:20">
      <c r="T234" s="479"/>
    </row>
    <row r="235" spans="20:20">
      <c r="T235" s="479"/>
    </row>
    <row r="236" spans="20:20">
      <c r="T236" s="479"/>
    </row>
    <row r="237" spans="20:20">
      <c r="T237" s="479"/>
    </row>
    <row r="238" spans="20:20">
      <c r="T238" s="479"/>
    </row>
    <row r="239" spans="20:20">
      <c r="T239" s="479"/>
    </row>
    <row r="240" spans="20:20">
      <c r="T240" s="479"/>
    </row>
    <row r="241" spans="20:20">
      <c r="T241" s="479"/>
    </row>
  </sheetData>
  <mergeCells count="5">
    <mergeCell ref="B7:D7"/>
    <mergeCell ref="V7:Z7"/>
    <mergeCell ref="B107:D107"/>
    <mergeCell ref="B116:D116"/>
    <mergeCell ref="B123:D123"/>
  </mergeCells>
  <phoneticPr fontId="104" type="noConversion"/>
  <pageMargins left="0.25" right="0.25" top="0.75" bottom="0.75" header="0.3" footer="0.3"/>
  <pageSetup paperSize="8" orientation="landscape" horizontalDpi="300" verticalDpi="300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499AAE-8EE7-481C-A496-DC6983225123}">
  <sheetPr>
    <tabColor rgb="FF92D050"/>
  </sheetPr>
  <dimension ref="A1:Z154"/>
  <sheetViews>
    <sheetView topLeftCell="A85" zoomScale="80" zoomScaleNormal="80" workbookViewId="0">
      <selection activeCell="B109" sqref="B109"/>
    </sheetView>
  </sheetViews>
  <sheetFormatPr defaultColWidth="9.125" defaultRowHeight="12.75"/>
  <cols>
    <col min="1" max="1" width="4.125" style="479" customWidth="1"/>
    <col min="2" max="2" width="46.875" style="479" customWidth="1"/>
    <col min="3" max="3" width="8.875" style="587" bestFit="1" customWidth="1"/>
    <col min="4" max="4" width="14.25" style="587" bestFit="1" customWidth="1"/>
    <col min="5" max="7" width="9.25" style="588" hidden="1" customWidth="1"/>
    <col min="8" max="8" width="9.75" style="588" hidden="1" customWidth="1"/>
    <col min="9" max="9" width="9.25" style="589" hidden="1" customWidth="1"/>
    <col min="10" max="11" width="9.25" style="588" hidden="1" customWidth="1"/>
    <col min="12" max="13" width="10.625" style="588" bestFit="1" customWidth="1"/>
    <col min="14" max="14" width="12.25" style="588" customWidth="1"/>
    <col min="15" max="15" width="15.125" style="588" customWidth="1"/>
    <col min="16" max="16" width="7.875" style="479" customWidth="1"/>
    <col min="17" max="17" width="10.375" style="479" bestFit="1" customWidth="1"/>
    <col min="18" max="18" width="9.125" style="479" bestFit="1" customWidth="1"/>
    <col min="19" max="19" width="8.375" style="479" bestFit="1" customWidth="1"/>
    <col min="20" max="20" width="10.875" style="590" customWidth="1"/>
    <col min="21" max="21" width="10.875" style="479" customWidth="1"/>
    <col min="22" max="22" width="33.625" style="479" bestFit="1" customWidth="1"/>
    <col min="23" max="23" width="27.125" style="479" bestFit="1" customWidth="1"/>
    <col min="24" max="24" width="11.625" style="479" bestFit="1" customWidth="1"/>
    <col min="25" max="25" width="16" style="479" bestFit="1" customWidth="1"/>
    <col min="26" max="26" width="13.125" style="479" bestFit="1" customWidth="1"/>
    <col min="27" max="27" width="12.5" style="479" bestFit="1" customWidth="1"/>
    <col min="28" max="28" width="9.125" style="479"/>
    <col min="29" max="29" width="12.5" style="479" bestFit="1" customWidth="1"/>
    <col min="30" max="16384" width="9.125" style="479"/>
  </cols>
  <sheetData>
    <row r="1" spans="1:26">
      <c r="A1" s="590"/>
      <c r="M1" s="624">
        <v>3.3399999999999999E-2</v>
      </c>
      <c r="N1" s="624"/>
      <c r="O1" s="625">
        <v>8.9999999999999993E-3</v>
      </c>
      <c r="P1" s="479" t="s">
        <v>427</v>
      </c>
    </row>
    <row r="2" spans="1:26">
      <c r="A2" s="590"/>
      <c r="M2" s="624"/>
      <c r="N2" s="624"/>
      <c r="O2" s="626">
        <v>9.9000000000000008E-3</v>
      </c>
      <c r="P2" s="479" t="s">
        <v>501</v>
      </c>
    </row>
    <row r="3" spans="1:26">
      <c r="A3" s="590"/>
      <c r="M3" s="624"/>
      <c r="N3" s="624"/>
      <c r="O3" s="626">
        <v>5.1000000000000004E-3</v>
      </c>
      <c r="P3" s="479" t="s">
        <v>428</v>
      </c>
    </row>
    <row r="4" spans="1:26">
      <c r="A4" s="590"/>
      <c r="M4" s="624"/>
      <c r="N4" s="624"/>
      <c r="O4" s="626">
        <v>9.9000000000000008E-3</v>
      </c>
      <c r="P4" s="479" t="s">
        <v>502</v>
      </c>
    </row>
    <row r="5" spans="1:26">
      <c r="A5" s="590"/>
      <c r="M5" s="624"/>
      <c r="N5" s="624"/>
      <c r="O5" s="626"/>
    </row>
    <row r="6" spans="1:26">
      <c r="B6" s="591" t="s">
        <v>503</v>
      </c>
      <c r="C6" s="592"/>
      <c r="D6" s="592"/>
      <c r="E6" s="593"/>
      <c r="F6" s="593"/>
      <c r="G6" s="593"/>
      <c r="H6" s="593"/>
      <c r="I6" s="594"/>
      <c r="J6" s="593"/>
      <c r="K6" s="593"/>
      <c r="L6" s="593"/>
      <c r="M6" s="593"/>
      <c r="N6" s="593"/>
      <c r="O6" s="593"/>
      <c r="P6" s="591"/>
      <c r="Q6" s="591"/>
      <c r="R6" s="591"/>
      <c r="S6" s="595"/>
      <c r="T6" s="486"/>
      <c r="V6" s="813" t="s">
        <v>504</v>
      </c>
      <c r="W6" s="813"/>
      <c r="X6" s="813"/>
      <c r="Y6" s="813"/>
      <c r="Z6" s="813"/>
    </row>
    <row r="7" spans="1:26" ht="51">
      <c r="B7" s="596" t="s">
        <v>1</v>
      </c>
      <c r="C7" s="597" t="s">
        <v>2</v>
      </c>
      <c r="D7" s="598" t="s">
        <v>3</v>
      </c>
      <c r="E7" s="599">
        <v>2018</v>
      </c>
      <c r="F7" s="600">
        <v>43466</v>
      </c>
      <c r="G7" s="601">
        <v>43647</v>
      </c>
      <c r="H7" s="600">
        <v>43831</v>
      </c>
      <c r="I7" s="602">
        <v>44013</v>
      </c>
      <c r="J7" s="602">
        <v>44197</v>
      </c>
      <c r="K7" s="603">
        <v>2022</v>
      </c>
      <c r="L7" s="603">
        <v>2024</v>
      </c>
      <c r="M7" s="601">
        <v>45658</v>
      </c>
      <c r="N7" s="623" t="s">
        <v>402</v>
      </c>
      <c r="O7" s="623" t="s">
        <v>403</v>
      </c>
      <c r="P7" s="604" t="s">
        <v>5</v>
      </c>
      <c r="Q7" s="604" t="s">
        <v>430</v>
      </c>
      <c r="R7" s="604" t="s">
        <v>10</v>
      </c>
      <c r="S7" s="604" t="s">
        <v>11</v>
      </c>
      <c r="T7" s="478"/>
      <c r="V7" s="480" t="s">
        <v>431</v>
      </c>
      <c r="W7" s="481" t="s">
        <v>432</v>
      </c>
      <c r="X7" s="481" t="s">
        <v>433</v>
      </c>
      <c r="Y7" s="481" t="s">
        <v>434</v>
      </c>
      <c r="Z7" s="481" t="s">
        <v>435</v>
      </c>
    </row>
    <row r="8" spans="1:26">
      <c r="B8" s="804" t="s">
        <v>404</v>
      </c>
      <c r="C8" s="805"/>
      <c r="D8" s="805"/>
      <c r="E8" s="482"/>
      <c r="F8" s="483"/>
      <c r="G8" s="482"/>
      <c r="H8" s="483"/>
      <c r="I8" s="484"/>
      <c r="J8" s="482"/>
      <c r="K8" s="482"/>
      <c r="L8" s="482"/>
      <c r="M8" s="482"/>
      <c r="N8" s="482"/>
      <c r="O8" s="482"/>
      <c r="P8" s="482"/>
      <c r="Q8" s="482"/>
      <c r="R8" s="482"/>
      <c r="S8" s="485"/>
      <c r="T8" s="486"/>
      <c r="V8" s="806"/>
      <c r="W8" s="807"/>
      <c r="X8" s="807"/>
      <c r="Y8" s="807"/>
      <c r="Z8" s="808"/>
    </row>
    <row r="9" spans="1:26">
      <c r="B9" s="487" t="s">
        <v>436</v>
      </c>
      <c r="C9" s="488" t="s">
        <v>73</v>
      </c>
      <c r="D9" s="488" t="s">
        <v>73</v>
      </c>
      <c r="E9" s="489">
        <v>0.16300000000000001</v>
      </c>
      <c r="F9" s="489">
        <v>0.17199999999999999</v>
      </c>
      <c r="G9" s="490">
        <v>0.17100000000000001</v>
      </c>
      <c r="H9" s="489">
        <v>0.17499999999999999</v>
      </c>
      <c r="I9" s="491">
        <v>0.17399999999999999</v>
      </c>
      <c r="J9" s="492">
        <v>0.17499999999999999</v>
      </c>
      <c r="K9" s="490">
        <v>0.17899999999999999</v>
      </c>
      <c r="L9" s="490">
        <v>0.192</v>
      </c>
      <c r="M9" s="490">
        <f>L9*(1+$M$1)</f>
        <v>0.19841280000000003</v>
      </c>
      <c r="N9" s="639" t="s">
        <v>406</v>
      </c>
      <c r="O9" s="490">
        <v>0.20799999999999999</v>
      </c>
      <c r="P9" s="657" t="s">
        <v>274</v>
      </c>
      <c r="Q9" s="658" t="s">
        <v>275</v>
      </c>
      <c r="R9" s="658" t="s">
        <v>275</v>
      </c>
      <c r="S9" s="659" t="s">
        <v>275</v>
      </c>
      <c r="T9" s="494"/>
      <c r="V9" s="495" t="s">
        <v>437</v>
      </c>
      <c r="W9" s="496"/>
      <c r="X9" s="497"/>
      <c r="Y9" s="496"/>
      <c r="Z9" s="498"/>
    </row>
    <row r="10" spans="1:26">
      <c r="B10" s="499" t="s">
        <v>405</v>
      </c>
      <c r="C10" s="500" t="s">
        <v>73</v>
      </c>
      <c r="D10" s="500" t="s">
        <v>73</v>
      </c>
      <c r="E10" s="501">
        <v>0.192</v>
      </c>
      <c r="F10" s="501">
        <v>0.20399999999999999</v>
      </c>
      <c r="G10" s="502">
        <v>0.20399999999999999</v>
      </c>
      <c r="H10" s="501">
        <v>0.20899999999999999</v>
      </c>
      <c r="I10" s="503">
        <v>0.20699999999999999</v>
      </c>
      <c r="J10" s="504">
        <v>0.20899999999999999</v>
      </c>
      <c r="K10" s="502">
        <v>0.21299999999999999</v>
      </c>
      <c r="L10" s="502">
        <v>0.22800000000000001</v>
      </c>
      <c r="M10" s="502">
        <f t="shared" ref="M10:M17" si="0">L10*(1+$M$1)</f>
        <v>0.23561520000000002</v>
      </c>
      <c r="N10" s="640" t="s">
        <v>406</v>
      </c>
      <c r="O10" s="502">
        <f>M10+O2</f>
        <v>0.24551520000000002</v>
      </c>
      <c r="P10" s="660" t="s">
        <v>274</v>
      </c>
      <c r="Q10" s="661" t="s">
        <v>275</v>
      </c>
      <c r="R10" s="661" t="s">
        <v>275</v>
      </c>
      <c r="S10" s="662" t="s">
        <v>275</v>
      </c>
      <c r="T10" s="506"/>
      <c r="V10" s="507"/>
      <c r="W10" s="508"/>
      <c r="Y10" s="508"/>
      <c r="Z10" s="509"/>
    </row>
    <row r="11" spans="1:26">
      <c r="B11" s="499" t="s">
        <v>407</v>
      </c>
      <c r="C11" s="500" t="s">
        <v>73</v>
      </c>
      <c r="D11" s="500" t="s">
        <v>73</v>
      </c>
      <c r="E11" s="501">
        <v>0.32600000000000001</v>
      </c>
      <c r="F11" s="501">
        <v>0.34599999999999997</v>
      </c>
      <c r="G11" s="502">
        <v>0.34599999999999997</v>
      </c>
      <c r="H11" s="501">
        <v>0.35499999999999998</v>
      </c>
      <c r="I11" s="503">
        <v>0.35215999999999997</v>
      </c>
      <c r="J11" s="504">
        <v>0.35499999999999998</v>
      </c>
      <c r="K11" s="502">
        <v>0.36299999999999999</v>
      </c>
      <c r="L11" s="502">
        <v>0.38800000000000001</v>
      </c>
      <c r="M11" s="502">
        <f t="shared" si="0"/>
        <v>0.40095920000000007</v>
      </c>
      <c r="N11" s="640" t="s">
        <v>406</v>
      </c>
      <c r="O11" s="502">
        <f>M11+O2</f>
        <v>0.41085920000000009</v>
      </c>
      <c r="P11" s="660" t="s">
        <v>274</v>
      </c>
      <c r="Q11" s="661" t="s">
        <v>275</v>
      </c>
      <c r="R11" s="661" t="s">
        <v>275</v>
      </c>
      <c r="S11" s="662" t="s">
        <v>275</v>
      </c>
      <c r="T11" s="511"/>
      <c r="V11" s="507"/>
      <c r="W11" s="508"/>
      <c r="Y11" s="508"/>
      <c r="Z11" s="509"/>
    </row>
    <row r="12" spans="1:26">
      <c r="B12" s="605" t="s">
        <v>505</v>
      </c>
      <c r="C12" s="500" t="s">
        <v>73</v>
      </c>
      <c r="D12" s="500" t="s">
        <v>73</v>
      </c>
      <c r="E12" s="606"/>
      <c r="F12" s="606"/>
      <c r="G12" s="607"/>
      <c r="H12" s="606"/>
      <c r="I12" s="608"/>
      <c r="J12" s="609"/>
      <c r="K12" s="607"/>
      <c r="L12" s="607">
        <v>2.6</v>
      </c>
      <c r="M12" s="607">
        <f>MROUND(L12*(1+$M$1),0.1)</f>
        <v>2.7</v>
      </c>
      <c r="N12" s="640" t="s">
        <v>406</v>
      </c>
      <c r="O12" s="607">
        <f>M12</f>
        <v>2.7</v>
      </c>
      <c r="P12" s="660" t="s">
        <v>274</v>
      </c>
      <c r="Q12" s="661" t="s">
        <v>275</v>
      </c>
      <c r="R12" s="661" t="s">
        <v>275</v>
      </c>
      <c r="S12" s="662" t="s">
        <v>275</v>
      </c>
      <c r="T12" s="506"/>
      <c r="V12" s="507"/>
      <c r="W12" s="508"/>
      <c r="Y12" s="508"/>
      <c r="Z12" s="509"/>
    </row>
    <row r="13" spans="1:26">
      <c r="B13" s="605" t="s">
        <v>506</v>
      </c>
      <c r="C13" s="500" t="s">
        <v>73</v>
      </c>
      <c r="D13" s="500" t="s">
        <v>73</v>
      </c>
      <c r="E13" s="606"/>
      <c r="F13" s="606"/>
      <c r="G13" s="607"/>
      <c r="H13" s="606"/>
      <c r="I13" s="608"/>
      <c r="J13" s="609"/>
      <c r="K13" s="607"/>
      <c r="L13" s="607">
        <v>2.6</v>
      </c>
      <c r="M13" s="607">
        <f t="shared" ref="M13:M14" si="1">MROUND(L13*(1+$M$1),0.1)</f>
        <v>2.7</v>
      </c>
      <c r="N13" s="640" t="s">
        <v>406</v>
      </c>
      <c r="O13" s="607">
        <f t="shared" ref="O13:O14" si="2">M13</f>
        <v>2.7</v>
      </c>
      <c r="P13" s="660" t="s">
        <v>274</v>
      </c>
      <c r="Q13" s="661" t="s">
        <v>275</v>
      </c>
      <c r="R13" s="661" t="s">
        <v>275</v>
      </c>
      <c r="S13" s="662" t="s">
        <v>275</v>
      </c>
      <c r="T13" s="506"/>
      <c r="V13" s="507"/>
      <c r="W13" s="508"/>
      <c r="Y13" s="508"/>
      <c r="Z13" s="509"/>
    </row>
    <row r="14" spans="1:26">
      <c r="B14" s="499" t="s">
        <v>507</v>
      </c>
      <c r="C14" s="500" t="s">
        <v>73</v>
      </c>
      <c r="D14" s="500" t="s">
        <v>73</v>
      </c>
      <c r="E14" s="501"/>
      <c r="F14" s="501"/>
      <c r="G14" s="502"/>
      <c r="H14" s="501"/>
      <c r="I14" s="503"/>
      <c r="J14" s="504"/>
      <c r="K14" s="502"/>
      <c r="L14" s="502">
        <v>2.6</v>
      </c>
      <c r="M14" s="607">
        <f t="shared" si="1"/>
        <v>2.7</v>
      </c>
      <c r="N14" s="640" t="s">
        <v>406</v>
      </c>
      <c r="O14" s="607">
        <f t="shared" si="2"/>
        <v>2.7</v>
      </c>
      <c r="P14" s="660" t="s">
        <v>274</v>
      </c>
      <c r="Q14" s="661" t="s">
        <v>275</v>
      </c>
      <c r="R14" s="661" t="s">
        <v>275</v>
      </c>
      <c r="S14" s="662" t="s">
        <v>275</v>
      </c>
      <c r="T14" s="506"/>
      <c r="V14" s="507"/>
      <c r="W14" s="508"/>
      <c r="Y14" s="508"/>
      <c r="Z14" s="509"/>
    </row>
    <row r="15" spans="1:26">
      <c r="B15" s="499" t="s">
        <v>508</v>
      </c>
      <c r="C15" s="500" t="s">
        <v>73</v>
      </c>
      <c r="D15" s="500" t="s">
        <v>73</v>
      </c>
      <c r="E15" s="501"/>
      <c r="F15" s="501"/>
      <c r="G15" s="502"/>
      <c r="H15" s="501"/>
      <c r="I15" s="503"/>
      <c r="J15" s="504"/>
      <c r="K15" s="502"/>
      <c r="L15" s="502">
        <v>0.186</v>
      </c>
      <c r="M15" s="502">
        <f t="shared" si="0"/>
        <v>0.19221240000000001</v>
      </c>
      <c r="N15" s="640" t="s">
        <v>406</v>
      </c>
      <c r="O15" s="502">
        <v>0.20200000000000001</v>
      </c>
      <c r="P15" s="660" t="s">
        <v>274</v>
      </c>
      <c r="Q15" s="661" t="s">
        <v>275</v>
      </c>
      <c r="R15" s="661" t="s">
        <v>275</v>
      </c>
      <c r="S15" s="662" t="s">
        <v>275</v>
      </c>
      <c r="T15" s="506"/>
      <c r="V15" s="507"/>
      <c r="W15" s="508"/>
      <c r="Y15" s="508"/>
      <c r="Z15" s="509"/>
    </row>
    <row r="16" spans="1:26">
      <c r="B16" s="499" t="s">
        <v>509</v>
      </c>
      <c r="C16" s="500" t="s">
        <v>73</v>
      </c>
      <c r="D16" s="500" t="s">
        <v>73</v>
      </c>
      <c r="E16" s="501"/>
      <c r="F16" s="501"/>
      <c r="G16" s="502"/>
      <c r="H16" s="501"/>
      <c r="I16" s="503"/>
      <c r="J16" s="504"/>
      <c r="K16" s="502"/>
      <c r="L16" s="502">
        <v>0.223</v>
      </c>
      <c r="M16" s="502">
        <f t="shared" si="0"/>
        <v>0.23044820000000002</v>
      </c>
      <c r="N16" s="640" t="s">
        <v>406</v>
      </c>
      <c r="O16" s="502">
        <f>M16+O3</f>
        <v>0.23554820000000001</v>
      </c>
      <c r="P16" s="660" t="s">
        <v>274</v>
      </c>
      <c r="Q16" s="661" t="s">
        <v>275</v>
      </c>
      <c r="R16" s="661" t="s">
        <v>275</v>
      </c>
      <c r="S16" s="662" t="s">
        <v>275</v>
      </c>
      <c r="T16" s="506"/>
      <c r="V16" s="507"/>
      <c r="W16" s="508"/>
      <c r="Y16" s="508"/>
      <c r="Z16" s="509"/>
    </row>
    <row r="17" spans="2:26">
      <c r="B17" s="545" t="s">
        <v>510</v>
      </c>
      <c r="C17" s="555" t="s">
        <v>73</v>
      </c>
      <c r="D17" s="555" t="s">
        <v>73</v>
      </c>
      <c r="E17" s="610"/>
      <c r="F17" s="610"/>
      <c r="G17" s="611"/>
      <c r="H17" s="610"/>
      <c r="I17" s="612"/>
      <c r="J17" s="613"/>
      <c r="K17" s="611"/>
      <c r="L17" s="611">
        <v>0.186</v>
      </c>
      <c r="M17" s="611">
        <f t="shared" si="0"/>
        <v>0.19221240000000001</v>
      </c>
      <c r="N17" s="641" t="s">
        <v>406</v>
      </c>
      <c r="O17" s="611">
        <f>M17+O4</f>
        <v>0.2021124</v>
      </c>
      <c r="P17" s="663" t="s">
        <v>274</v>
      </c>
      <c r="Q17" s="664" t="s">
        <v>275</v>
      </c>
      <c r="R17" s="664" t="s">
        <v>275</v>
      </c>
      <c r="S17" s="665" t="s">
        <v>275</v>
      </c>
      <c r="T17" s="506"/>
      <c r="V17" s="507"/>
      <c r="W17" s="508"/>
      <c r="Y17" s="508"/>
      <c r="Z17" s="509"/>
    </row>
    <row r="18" spans="2:26">
      <c r="B18" s="512" t="s">
        <v>409</v>
      </c>
      <c r="C18" s="513"/>
      <c r="D18" s="513"/>
      <c r="E18" s="513"/>
      <c r="F18" s="514"/>
      <c r="G18" s="513"/>
      <c r="H18" s="514"/>
      <c r="I18" s="515"/>
      <c r="J18" s="516"/>
      <c r="K18" s="513"/>
      <c r="L18" s="513"/>
      <c r="M18" s="513"/>
      <c r="N18" s="642"/>
      <c r="O18" s="513"/>
      <c r="P18" s="666"/>
      <c r="Q18" s="666"/>
      <c r="R18" s="666"/>
      <c r="S18" s="667"/>
      <c r="T18" s="486"/>
      <c r="V18" s="507"/>
      <c r="W18" s="508"/>
      <c r="Y18" s="508"/>
      <c r="Z18" s="509"/>
    </row>
    <row r="19" spans="2:26">
      <c r="B19" s="517" t="s">
        <v>440</v>
      </c>
      <c r="C19" s="518">
        <v>7230</v>
      </c>
      <c r="D19" s="518">
        <v>7231</v>
      </c>
      <c r="E19" s="519">
        <v>15</v>
      </c>
      <c r="F19" s="520">
        <v>16</v>
      </c>
      <c r="G19" s="521"/>
      <c r="H19" s="520">
        <v>16</v>
      </c>
      <c r="I19" s="522">
        <v>16</v>
      </c>
      <c r="J19" s="523">
        <v>16</v>
      </c>
      <c r="K19" s="524">
        <v>17</v>
      </c>
      <c r="L19" s="505">
        <v>18</v>
      </c>
      <c r="M19" s="505">
        <v>18</v>
      </c>
      <c r="N19" s="643" t="s">
        <v>406</v>
      </c>
      <c r="O19" s="635" t="s">
        <v>411</v>
      </c>
      <c r="P19" s="668" t="s">
        <v>274</v>
      </c>
      <c r="Q19" s="668" t="s">
        <v>274</v>
      </c>
      <c r="R19" s="668" t="s">
        <v>274</v>
      </c>
      <c r="S19" s="669" t="s">
        <v>274</v>
      </c>
      <c r="T19" s="506"/>
      <c r="V19" s="507"/>
      <c r="W19" s="508"/>
      <c r="Y19" s="508"/>
      <c r="Z19" s="509"/>
    </row>
    <row r="20" spans="2:26">
      <c r="B20" s="517" t="s">
        <v>441</v>
      </c>
      <c r="C20" s="518">
        <v>7230</v>
      </c>
      <c r="D20" s="518">
        <v>7232</v>
      </c>
      <c r="E20" s="519">
        <v>15</v>
      </c>
      <c r="F20" s="520">
        <v>16</v>
      </c>
      <c r="G20" s="521"/>
      <c r="H20" s="520">
        <v>16</v>
      </c>
      <c r="I20" s="522">
        <v>16</v>
      </c>
      <c r="J20" s="523">
        <v>16</v>
      </c>
      <c r="K20" s="524">
        <v>17</v>
      </c>
      <c r="L20" s="505">
        <v>18</v>
      </c>
      <c r="M20" s="505">
        <v>18</v>
      </c>
      <c r="N20" s="643" t="s">
        <v>406</v>
      </c>
      <c r="O20" s="635" t="s">
        <v>411</v>
      </c>
      <c r="P20" s="668" t="s">
        <v>274</v>
      </c>
      <c r="Q20" s="668" t="s">
        <v>274</v>
      </c>
      <c r="R20" s="668" t="s">
        <v>274</v>
      </c>
      <c r="S20" s="669" t="s">
        <v>274</v>
      </c>
      <c r="T20" s="506"/>
      <c r="V20" s="507"/>
      <c r="W20" s="508"/>
      <c r="Y20" s="508"/>
      <c r="Z20" s="509"/>
    </row>
    <row r="21" spans="2:26">
      <c r="B21" s="517" t="s">
        <v>442</v>
      </c>
      <c r="C21" s="518">
        <v>7230</v>
      </c>
      <c r="D21" s="518">
        <v>7233</v>
      </c>
      <c r="E21" s="519">
        <v>15</v>
      </c>
      <c r="F21" s="520">
        <v>16</v>
      </c>
      <c r="G21" s="521"/>
      <c r="H21" s="520">
        <v>16</v>
      </c>
      <c r="I21" s="522">
        <v>16</v>
      </c>
      <c r="J21" s="523">
        <v>16</v>
      </c>
      <c r="K21" s="524">
        <v>17</v>
      </c>
      <c r="L21" s="505">
        <v>18</v>
      </c>
      <c r="M21" s="505">
        <v>18</v>
      </c>
      <c r="N21" s="643" t="s">
        <v>406</v>
      </c>
      <c r="O21" s="635" t="s">
        <v>411</v>
      </c>
      <c r="P21" s="668" t="s">
        <v>274</v>
      </c>
      <c r="Q21" s="668" t="s">
        <v>274</v>
      </c>
      <c r="R21" s="668" t="s">
        <v>274</v>
      </c>
      <c r="S21" s="669" t="s">
        <v>274</v>
      </c>
      <c r="T21" s="506"/>
      <c r="V21" s="507"/>
      <c r="W21" s="508"/>
      <c r="Y21" s="508"/>
      <c r="Z21" s="509"/>
    </row>
    <row r="22" spans="2:26">
      <c r="B22" s="517" t="s">
        <v>443</v>
      </c>
      <c r="C22" s="518">
        <v>7230</v>
      </c>
      <c r="D22" s="518">
        <v>7234</v>
      </c>
      <c r="E22" s="519">
        <v>15</v>
      </c>
      <c r="F22" s="520">
        <v>16</v>
      </c>
      <c r="G22" s="521"/>
      <c r="H22" s="520">
        <v>16</v>
      </c>
      <c r="I22" s="522">
        <v>16</v>
      </c>
      <c r="J22" s="523">
        <v>16</v>
      </c>
      <c r="K22" s="524">
        <v>17</v>
      </c>
      <c r="L22" s="505">
        <v>18</v>
      </c>
      <c r="M22" s="505">
        <v>18</v>
      </c>
      <c r="N22" s="643" t="s">
        <v>406</v>
      </c>
      <c r="O22" s="635" t="s">
        <v>411</v>
      </c>
      <c r="P22" s="668" t="s">
        <v>274</v>
      </c>
      <c r="Q22" s="668" t="s">
        <v>274</v>
      </c>
      <c r="R22" s="668" t="s">
        <v>274</v>
      </c>
      <c r="S22" s="669" t="s">
        <v>274</v>
      </c>
      <c r="T22" s="506"/>
      <c r="V22" s="507"/>
      <c r="W22" s="508"/>
      <c r="Y22" s="508"/>
      <c r="Z22" s="509"/>
    </row>
    <row r="23" spans="2:26">
      <c r="B23" s="517" t="s">
        <v>410</v>
      </c>
      <c r="C23" s="518">
        <v>7240</v>
      </c>
      <c r="D23" s="518">
        <v>7241</v>
      </c>
      <c r="E23" s="519">
        <v>25</v>
      </c>
      <c r="F23" s="520">
        <v>26</v>
      </c>
      <c r="G23" s="521"/>
      <c r="H23" s="520">
        <v>27</v>
      </c>
      <c r="I23" s="522">
        <v>27</v>
      </c>
      <c r="J23" s="523">
        <v>27</v>
      </c>
      <c r="K23" s="524">
        <v>28</v>
      </c>
      <c r="L23" s="505">
        <v>30</v>
      </c>
      <c r="M23" s="505">
        <v>31</v>
      </c>
      <c r="N23" s="643" t="s">
        <v>406</v>
      </c>
      <c r="O23" s="635" t="s">
        <v>411</v>
      </c>
      <c r="P23" s="668" t="s">
        <v>274</v>
      </c>
      <c r="Q23" s="668" t="s">
        <v>274</v>
      </c>
      <c r="R23" s="668" t="s">
        <v>274</v>
      </c>
      <c r="S23" s="669" t="s">
        <v>274</v>
      </c>
      <c r="T23" s="506"/>
      <c r="V23" s="507"/>
      <c r="W23" s="508"/>
      <c r="Y23" s="508"/>
      <c r="Z23" s="509"/>
    </row>
    <row r="24" spans="2:26">
      <c r="B24" s="517" t="s">
        <v>412</v>
      </c>
      <c r="C24" s="518">
        <v>7240</v>
      </c>
      <c r="D24" s="518">
        <v>7242</v>
      </c>
      <c r="E24" s="519">
        <v>25</v>
      </c>
      <c r="F24" s="520">
        <v>26</v>
      </c>
      <c r="G24" s="521"/>
      <c r="H24" s="520">
        <v>27</v>
      </c>
      <c r="I24" s="522">
        <v>27</v>
      </c>
      <c r="J24" s="523">
        <v>27</v>
      </c>
      <c r="K24" s="524">
        <v>28</v>
      </c>
      <c r="L24" s="505">
        <v>30</v>
      </c>
      <c r="M24" s="505">
        <v>31</v>
      </c>
      <c r="N24" s="643" t="s">
        <v>406</v>
      </c>
      <c r="O24" s="635" t="s">
        <v>411</v>
      </c>
      <c r="P24" s="668" t="s">
        <v>274</v>
      </c>
      <c r="Q24" s="668" t="s">
        <v>274</v>
      </c>
      <c r="R24" s="668" t="s">
        <v>274</v>
      </c>
      <c r="S24" s="669" t="s">
        <v>274</v>
      </c>
      <c r="T24" s="506"/>
      <c r="V24" s="507"/>
      <c r="W24" s="508"/>
      <c r="Y24" s="508"/>
      <c r="Z24" s="509"/>
    </row>
    <row r="25" spans="2:26">
      <c r="B25" s="517" t="s">
        <v>413</v>
      </c>
      <c r="C25" s="518">
        <v>7240</v>
      </c>
      <c r="D25" s="518">
        <v>7243</v>
      </c>
      <c r="E25" s="519">
        <v>25</v>
      </c>
      <c r="F25" s="520">
        <v>26</v>
      </c>
      <c r="G25" s="521"/>
      <c r="H25" s="520">
        <v>27</v>
      </c>
      <c r="I25" s="522">
        <v>27</v>
      </c>
      <c r="J25" s="523">
        <v>27</v>
      </c>
      <c r="K25" s="524">
        <v>28</v>
      </c>
      <c r="L25" s="505">
        <v>30</v>
      </c>
      <c r="M25" s="505">
        <v>31</v>
      </c>
      <c r="N25" s="643" t="s">
        <v>406</v>
      </c>
      <c r="O25" s="635" t="s">
        <v>411</v>
      </c>
      <c r="P25" s="668" t="s">
        <v>274</v>
      </c>
      <c r="Q25" s="668" t="s">
        <v>274</v>
      </c>
      <c r="R25" s="668" t="s">
        <v>274</v>
      </c>
      <c r="S25" s="669" t="s">
        <v>274</v>
      </c>
      <c r="T25" s="506"/>
      <c r="V25" s="507"/>
      <c r="W25" s="508"/>
      <c r="Y25" s="508"/>
      <c r="Z25" s="509"/>
    </row>
    <row r="26" spans="2:26">
      <c r="B26" s="517" t="s">
        <v>414</v>
      </c>
      <c r="C26" s="518">
        <v>7240</v>
      </c>
      <c r="D26" s="518">
        <v>7244</v>
      </c>
      <c r="E26" s="519">
        <v>25</v>
      </c>
      <c r="F26" s="520">
        <v>26</v>
      </c>
      <c r="G26" s="521"/>
      <c r="H26" s="520">
        <v>27</v>
      </c>
      <c r="I26" s="522">
        <v>27</v>
      </c>
      <c r="J26" s="523">
        <v>27</v>
      </c>
      <c r="K26" s="524">
        <v>28</v>
      </c>
      <c r="L26" s="505">
        <v>30</v>
      </c>
      <c r="M26" s="505">
        <v>31</v>
      </c>
      <c r="N26" s="643" t="s">
        <v>406</v>
      </c>
      <c r="O26" s="635" t="s">
        <v>411</v>
      </c>
      <c r="P26" s="668" t="s">
        <v>274</v>
      </c>
      <c r="Q26" s="668" t="s">
        <v>274</v>
      </c>
      <c r="R26" s="668" t="s">
        <v>274</v>
      </c>
      <c r="S26" s="669" t="s">
        <v>274</v>
      </c>
      <c r="T26" s="506"/>
      <c r="V26" s="507"/>
      <c r="W26" s="508"/>
      <c r="Y26" s="508"/>
      <c r="Z26" s="509"/>
    </row>
    <row r="27" spans="2:26">
      <c r="B27" s="525" t="s">
        <v>444</v>
      </c>
      <c r="C27" s="526">
        <v>2870</v>
      </c>
      <c r="D27" s="526">
        <v>2870</v>
      </c>
      <c r="E27" s="527">
        <v>133.5</v>
      </c>
      <c r="F27" s="527">
        <v>131.72</v>
      </c>
      <c r="G27" s="528">
        <v>129.54</v>
      </c>
      <c r="H27" s="527">
        <v>129.54</v>
      </c>
      <c r="I27" s="529">
        <v>126.49</v>
      </c>
      <c r="J27" s="530">
        <v>126.49</v>
      </c>
      <c r="K27" s="528">
        <v>129.16999999999999</v>
      </c>
      <c r="L27" s="505">
        <v>138.24</v>
      </c>
      <c r="M27" s="510">
        <f>ROUND(L27*(1+$M$1),2)</f>
        <v>142.86000000000001</v>
      </c>
      <c r="N27" s="643" t="s">
        <v>406</v>
      </c>
      <c r="O27" s="635" t="s">
        <v>411</v>
      </c>
      <c r="P27" s="668" t="s">
        <v>274</v>
      </c>
      <c r="Q27" s="668" t="s">
        <v>274</v>
      </c>
      <c r="R27" s="668" t="s">
        <v>274</v>
      </c>
      <c r="S27" s="669" t="s">
        <v>274</v>
      </c>
      <c r="T27" s="506"/>
      <c r="V27" s="507"/>
      <c r="W27" s="508"/>
      <c r="Y27" s="508"/>
      <c r="Z27" s="509"/>
    </row>
    <row r="28" spans="2:26">
      <c r="B28" s="525" t="s">
        <v>445</v>
      </c>
      <c r="C28" s="526">
        <v>2870</v>
      </c>
      <c r="D28" s="526">
        <v>2871</v>
      </c>
      <c r="E28" s="527">
        <v>112.5</v>
      </c>
      <c r="F28" s="527">
        <v>117.32</v>
      </c>
      <c r="G28" s="528">
        <v>122.14</v>
      </c>
      <c r="H28" s="527">
        <v>122.14</v>
      </c>
      <c r="I28" s="529">
        <v>126.49</v>
      </c>
      <c r="J28" s="530">
        <v>126.49</v>
      </c>
      <c r="K28" s="528">
        <v>129.16999999999999</v>
      </c>
      <c r="L28" s="505">
        <v>138.24</v>
      </c>
      <c r="M28" s="510">
        <f t="shared" ref="M28:M36" si="3">ROUND(L28*(1+$M$1),2)</f>
        <v>142.86000000000001</v>
      </c>
      <c r="N28" s="643" t="s">
        <v>406</v>
      </c>
      <c r="O28" s="635" t="s">
        <v>411</v>
      </c>
      <c r="P28" s="668" t="s">
        <v>274</v>
      </c>
      <c r="Q28" s="668" t="s">
        <v>274</v>
      </c>
      <c r="R28" s="668" t="s">
        <v>274</v>
      </c>
      <c r="S28" s="669" t="s">
        <v>274</v>
      </c>
      <c r="T28" s="506"/>
      <c r="V28" s="507"/>
      <c r="W28" s="508"/>
      <c r="Y28" s="508"/>
      <c r="Z28" s="509"/>
    </row>
    <row r="29" spans="2:26">
      <c r="B29" s="525" t="s">
        <v>446</v>
      </c>
      <c r="C29" s="526">
        <v>2870</v>
      </c>
      <c r="D29" s="526">
        <v>2872</v>
      </c>
      <c r="E29" s="527">
        <v>112.5</v>
      </c>
      <c r="F29" s="527">
        <v>117.32</v>
      </c>
      <c r="G29" s="528">
        <v>122.14</v>
      </c>
      <c r="H29" s="527">
        <v>122.14</v>
      </c>
      <c r="I29" s="529">
        <v>126.49</v>
      </c>
      <c r="J29" s="530">
        <v>126.49</v>
      </c>
      <c r="K29" s="528">
        <v>129.16999999999999</v>
      </c>
      <c r="L29" s="505">
        <v>138.24</v>
      </c>
      <c r="M29" s="510">
        <f t="shared" si="3"/>
        <v>142.86000000000001</v>
      </c>
      <c r="N29" s="643" t="s">
        <v>406</v>
      </c>
      <c r="O29" s="635" t="s">
        <v>411</v>
      </c>
      <c r="P29" s="668" t="s">
        <v>274</v>
      </c>
      <c r="Q29" s="668" t="s">
        <v>274</v>
      </c>
      <c r="R29" s="668" t="s">
        <v>274</v>
      </c>
      <c r="S29" s="669" t="s">
        <v>274</v>
      </c>
      <c r="T29" s="506"/>
      <c r="V29" s="507"/>
      <c r="W29" s="508"/>
      <c r="Y29" s="508"/>
      <c r="Z29" s="509"/>
    </row>
    <row r="30" spans="2:26">
      <c r="B30" s="525" t="s">
        <v>447</v>
      </c>
      <c r="C30" s="526">
        <v>2870</v>
      </c>
      <c r="D30" s="526">
        <v>2873</v>
      </c>
      <c r="E30" s="527">
        <v>133.5</v>
      </c>
      <c r="F30" s="527">
        <v>131.72</v>
      </c>
      <c r="G30" s="528">
        <v>129.54</v>
      </c>
      <c r="H30" s="527">
        <v>129.54</v>
      </c>
      <c r="I30" s="529">
        <v>126.49</v>
      </c>
      <c r="J30" s="530">
        <v>126.49</v>
      </c>
      <c r="K30" s="528">
        <v>129.16999999999999</v>
      </c>
      <c r="L30" s="505">
        <v>138.24</v>
      </c>
      <c r="M30" s="510">
        <f t="shared" si="3"/>
        <v>142.86000000000001</v>
      </c>
      <c r="N30" s="643" t="s">
        <v>406</v>
      </c>
      <c r="O30" s="635" t="s">
        <v>411</v>
      </c>
      <c r="P30" s="668" t="s">
        <v>274</v>
      </c>
      <c r="Q30" s="668" t="s">
        <v>274</v>
      </c>
      <c r="R30" s="668" t="s">
        <v>274</v>
      </c>
      <c r="S30" s="669" t="s">
        <v>274</v>
      </c>
      <c r="T30" s="506"/>
      <c r="V30" s="507"/>
      <c r="W30" s="508"/>
      <c r="Y30" s="508"/>
      <c r="Z30" s="509"/>
    </row>
    <row r="31" spans="2:26">
      <c r="B31" s="525" t="s">
        <v>448</v>
      </c>
      <c r="C31" s="526">
        <v>2870</v>
      </c>
      <c r="D31" s="526">
        <v>2874</v>
      </c>
      <c r="E31" s="527">
        <v>133.5</v>
      </c>
      <c r="F31" s="527">
        <v>131.72</v>
      </c>
      <c r="G31" s="528">
        <v>129.54</v>
      </c>
      <c r="H31" s="527">
        <v>129.54</v>
      </c>
      <c r="I31" s="529">
        <v>126.49</v>
      </c>
      <c r="J31" s="530">
        <v>126.49</v>
      </c>
      <c r="K31" s="528">
        <v>129.16999999999999</v>
      </c>
      <c r="L31" s="505">
        <v>138.24</v>
      </c>
      <c r="M31" s="510">
        <f t="shared" si="3"/>
        <v>142.86000000000001</v>
      </c>
      <c r="N31" s="643" t="s">
        <v>406</v>
      </c>
      <c r="O31" s="635" t="s">
        <v>411</v>
      </c>
      <c r="P31" s="668" t="s">
        <v>274</v>
      </c>
      <c r="Q31" s="668" t="s">
        <v>274</v>
      </c>
      <c r="R31" s="668" t="s">
        <v>274</v>
      </c>
      <c r="S31" s="669" t="s">
        <v>274</v>
      </c>
      <c r="T31" s="506"/>
      <c r="V31" s="507"/>
      <c r="W31" s="508"/>
      <c r="Y31" s="508"/>
      <c r="Z31" s="509"/>
    </row>
    <row r="32" spans="2:26">
      <c r="B32" s="531" t="s">
        <v>449</v>
      </c>
      <c r="C32" s="532">
        <v>2450</v>
      </c>
      <c r="D32" s="532">
        <v>2450</v>
      </c>
      <c r="E32" s="527">
        <v>170</v>
      </c>
      <c r="F32" s="527">
        <v>164.66</v>
      </c>
      <c r="G32" s="528">
        <v>158.63</v>
      </c>
      <c r="H32" s="527">
        <v>158.63</v>
      </c>
      <c r="I32" s="529">
        <v>151.35</v>
      </c>
      <c r="J32" s="530">
        <v>151.35</v>
      </c>
      <c r="K32" s="528">
        <v>154.56</v>
      </c>
      <c r="L32" s="505">
        <v>165.41</v>
      </c>
      <c r="M32" s="510">
        <f t="shared" si="3"/>
        <v>170.93</v>
      </c>
      <c r="N32" s="643" t="s">
        <v>406</v>
      </c>
      <c r="O32" s="635" t="s">
        <v>411</v>
      </c>
      <c r="P32" s="668" t="s">
        <v>274</v>
      </c>
      <c r="Q32" s="668" t="s">
        <v>274</v>
      </c>
      <c r="R32" s="668" t="s">
        <v>274</v>
      </c>
      <c r="S32" s="669" t="s">
        <v>274</v>
      </c>
      <c r="T32" s="506"/>
      <c r="V32" s="507"/>
      <c r="W32" s="508"/>
      <c r="Y32" s="508"/>
      <c r="Z32" s="509"/>
    </row>
    <row r="33" spans="2:26">
      <c r="B33" s="525" t="s">
        <v>450</v>
      </c>
      <c r="C33" s="526">
        <v>2450</v>
      </c>
      <c r="D33" s="526">
        <v>2451</v>
      </c>
      <c r="E33" s="527">
        <v>131.75</v>
      </c>
      <c r="F33" s="527">
        <v>138.41</v>
      </c>
      <c r="G33" s="528">
        <v>145.13999999999999</v>
      </c>
      <c r="H33" s="527">
        <v>145.13999999999999</v>
      </c>
      <c r="I33" s="529">
        <v>151.35</v>
      </c>
      <c r="J33" s="530">
        <v>151.35</v>
      </c>
      <c r="K33" s="528">
        <v>154.56</v>
      </c>
      <c r="L33" s="505">
        <v>165.41</v>
      </c>
      <c r="M33" s="510">
        <f t="shared" si="3"/>
        <v>170.93</v>
      </c>
      <c r="N33" s="643" t="s">
        <v>406</v>
      </c>
      <c r="O33" s="635" t="s">
        <v>411</v>
      </c>
      <c r="P33" s="668" t="s">
        <v>274</v>
      </c>
      <c r="Q33" s="668" t="s">
        <v>274</v>
      </c>
      <c r="R33" s="668" t="s">
        <v>274</v>
      </c>
      <c r="S33" s="669" t="s">
        <v>274</v>
      </c>
      <c r="T33" s="506"/>
      <c r="V33" s="507"/>
      <c r="W33" s="508"/>
      <c r="Y33" s="508"/>
      <c r="Z33" s="509"/>
    </row>
    <row r="34" spans="2:26">
      <c r="B34" s="525" t="s">
        <v>451</v>
      </c>
      <c r="C34" s="526">
        <v>2450</v>
      </c>
      <c r="D34" s="526">
        <v>2452</v>
      </c>
      <c r="E34" s="527">
        <v>131.75</v>
      </c>
      <c r="F34" s="527">
        <v>138.41</v>
      </c>
      <c r="G34" s="528">
        <v>145.13999999999999</v>
      </c>
      <c r="H34" s="527">
        <v>145.13999999999999</v>
      </c>
      <c r="I34" s="529">
        <v>151.35</v>
      </c>
      <c r="J34" s="530">
        <v>151.35</v>
      </c>
      <c r="K34" s="528">
        <v>154.56</v>
      </c>
      <c r="L34" s="505">
        <v>165.41</v>
      </c>
      <c r="M34" s="510">
        <f t="shared" si="3"/>
        <v>170.93</v>
      </c>
      <c r="N34" s="643" t="s">
        <v>406</v>
      </c>
      <c r="O34" s="635" t="s">
        <v>411</v>
      </c>
      <c r="P34" s="668" t="s">
        <v>274</v>
      </c>
      <c r="Q34" s="668" t="s">
        <v>274</v>
      </c>
      <c r="R34" s="668" t="s">
        <v>274</v>
      </c>
      <c r="S34" s="669" t="s">
        <v>274</v>
      </c>
      <c r="T34" s="506"/>
      <c r="V34" s="507"/>
      <c r="W34" s="508"/>
      <c r="Y34" s="508"/>
      <c r="Z34" s="509"/>
    </row>
    <row r="35" spans="2:26">
      <c r="B35" s="525" t="s">
        <v>452</v>
      </c>
      <c r="C35" s="526">
        <v>2450</v>
      </c>
      <c r="D35" s="526">
        <v>2453</v>
      </c>
      <c r="E35" s="527">
        <v>170</v>
      </c>
      <c r="F35" s="527">
        <v>164.66</v>
      </c>
      <c r="G35" s="528">
        <v>158.63</v>
      </c>
      <c r="H35" s="527">
        <v>158.63</v>
      </c>
      <c r="I35" s="529">
        <v>151.35</v>
      </c>
      <c r="J35" s="530">
        <v>151.35</v>
      </c>
      <c r="K35" s="528">
        <v>154.56</v>
      </c>
      <c r="L35" s="505">
        <v>165.41</v>
      </c>
      <c r="M35" s="510">
        <f t="shared" si="3"/>
        <v>170.93</v>
      </c>
      <c r="N35" s="643" t="s">
        <v>406</v>
      </c>
      <c r="O35" s="635" t="s">
        <v>411</v>
      </c>
      <c r="P35" s="668" t="s">
        <v>274</v>
      </c>
      <c r="Q35" s="668" t="s">
        <v>274</v>
      </c>
      <c r="R35" s="668" t="s">
        <v>274</v>
      </c>
      <c r="S35" s="669" t="s">
        <v>274</v>
      </c>
      <c r="T35" s="506"/>
      <c r="V35" s="507"/>
      <c r="W35" s="508"/>
      <c r="Y35" s="508"/>
      <c r="Z35" s="509"/>
    </row>
    <row r="36" spans="2:26">
      <c r="B36" s="525" t="s">
        <v>453</v>
      </c>
      <c r="C36" s="526">
        <v>2450</v>
      </c>
      <c r="D36" s="526">
        <v>2454</v>
      </c>
      <c r="E36" s="527">
        <v>170</v>
      </c>
      <c r="F36" s="527">
        <v>164.66</v>
      </c>
      <c r="G36" s="528">
        <v>158.63</v>
      </c>
      <c r="H36" s="527">
        <v>158.63</v>
      </c>
      <c r="I36" s="529">
        <v>151.35</v>
      </c>
      <c r="J36" s="530">
        <v>151.35</v>
      </c>
      <c r="K36" s="528">
        <v>154.56</v>
      </c>
      <c r="L36" s="505">
        <v>165.41</v>
      </c>
      <c r="M36" s="510">
        <f t="shared" si="3"/>
        <v>170.93</v>
      </c>
      <c r="N36" s="643" t="s">
        <v>406</v>
      </c>
      <c r="O36" s="635" t="s">
        <v>411</v>
      </c>
      <c r="P36" s="668" t="s">
        <v>274</v>
      </c>
      <c r="Q36" s="668" t="s">
        <v>274</v>
      </c>
      <c r="R36" s="668" t="s">
        <v>274</v>
      </c>
      <c r="S36" s="669" t="s">
        <v>274</v>
      </c>
      <c r="T36" s="506"/>
      <c r="V36" s="507"/>
      <c r="W36" s="508"/>
      <c r="Y36" s="508"/>
      <c r="Z36" s="509"/>
    </row>
    <row r="37" spans="2:26">
      <c r="B37" s="525" t="s">
        <v>511</v>
      </c>
      <c r="C37" s="526">
        <v>1013</v>
      </c>
      <c r="D37" s="526">
        <v>1013</v>
      </c>
      <c r="E37" s="527"/>
      <c r="F37" s="527"/>
      <c r="G37" s="528"/>
      <c r="H37" s="527"/>
      <c r="I37" s="529"/>
      <c r="J37" s="530"/>
      <c r="K37" s="528"/>
      <c r="L37" s="505">
        <v>0</v>
      </c>
      <c r="M37" s="505">
        <v>0</v>
      </c>
      <c r="N37" s="643" t="s">
        <v>406</v>
      </c>
      <c r="O37" s="635">
        <v>0</v>
      </c>
      <c r="P37" s="668" t="s">
        <v>274</v>
      </c>
      <c r="Q37" s="668" t="s">
        <v>275</v>
      </c>
      <c r="R37" s="668" t="s">
        <v>274</v>
      </c>
      <c r="S37" s="669" t="s">
        <v>275</v>
      </c>
      <c r="T37" s="506"/>
      <c r="V37" s="507"/>
      <c r="W37" s="508"/>
      <c r="Y37" s="508"/>
      <c r="Z37" s="509"/>
    </row>
    <row r="38" spans="2:26">
      <c r="B38" s="499" t="s">
        <v>454</v>
      </c>
      <c r="C38" s="526">
        <v>7250</v>
      </c>
      <c r="D38" s="526">
        <v>7251</v>
      </c>
      <c r="E38" s="533">
        <v>50</v>
      </c>
      <c r="F38" s="527">
        <v>53</v>
      </c>
      <c r="G38" s="528"/>
      <c r="H38" s="527">
        <v>54</v>
      </c>
      <c r="I38" s="529">
        <v>54</v>
      </c>
      <c r="J38" s="530">
        <v>54</v>
      </c>
      <c r="K38" s="528">
        <v>55</v>
      </c>
      <c r="L38" s="505">
        <v>59</v>
      </c>
      <c r="M38" s="505">
        <v>61</v>
      </c>
      <c r="N38" s="643" t="s">
        <v>406</v>
      </c>
      <c r="O38" s="635" t="s">
        <v>411</v>
      </c>
      <c r="P38" s="668" t="s">
        <v>274</v>
      </c>
      <c r="Q38" s="668" t="s">
        <v>274</v>
      </c>
      <c r="R38" s="668" t="s">
        <v>274</v>
      </c>
      <c r="S38" s="669" t="s">
        <v>274</v>
      </c>
      <c r="T38" s="506"/>
      <c r="V38" s="507"/>
      <c r="W38" s="508"/>
      <c r="Y38" s="508"/>
      <c r="Z38" s="509"/>
    </row>
    <row r="39" spans="2:26">
      <c r="B39" s="499" t="s">
        <v>455</v>
      </c>
      <c r="C39" s="526">
        <v>7250</v>
      </c>
      <c r="D39" s="526">
        <v>7252</v>
      </c>
      <c r="E39" s="533">
        <v>50</v>
      </c>
      <c r="F39" s="527">
        <v>53</v>
      </c>
      <c r="G39" s="528"/>
      <c r="H39" s="527">
        <v>54</v>
      </c>
      <c r="I39" s="529">
        <v>54</v>
      </c>
      <c r="J39" s="530">
        <v>54</v>
      </c>
      <c r="K39" s="528">
        <v>55</v>
      </c>
      <c r="L39" s="505">
        <v>59</v>
      </c>
      <c r="M39" s="505">
        <v>61</v>
      </c>
      <c r="N39" s="643" t="s">
        <v>406</v>
      </c>
      <c r="O39" s="635" t="s">
        <v>411</v>
      </c>
      <c r="P39" s="668" t="s">
        <v>274</v>
      </c>
      <c r="Q39" s="668" t="s">
        <v>274</v>
      </c>
      <c r="R39" s="668" t="s">
        <v>274</v>
      </c>
      <c r="S39" s="669" t="s">
        <v>274</v>
      </c>
      <c r="T39" s="506"/>
      <c r="V39" s="507"/>
      <c r="W39" s="508"/>
      <c r="Y39" s="508"/>
      <c r="Z39" s="509"/>
    </row>
    <row r="40" spans="2:26">
      <c r="B40" s="499" t="s">
        <v>456</v>
      </c>
      <c r="C40" s="526">
        <v>7250</v>
      </c>
      <c r="D40" s="526">
        <v>7253</v>
      </c>
      <c r="E40" s="533">
        <v>50</v>
      </c>
      <c r="F40" s="527">
        <v>53</v>
      </c>
      <c r="G40" s="528"/>
      <c r="H40" s="527">
        <v>54</v>
      </c>
      <c r="I40" s="529">
        <v>54</v>
      </c>
      <c r="J40" s="530">
        <v>54</v>
      </c>
      <c r="K40" s="528">
        <v>55</v>
      </c>
      <c r="L40" s="505">
        <v>59</v>
      </c>
      <c r="M40" s="505">
        <v>61</v>
      </c>
      <c r="N40" s="643" t="s">
        <v>406</v>
      </c>
      <c r="O40" s="635" t="s">
        <v>411</v>
      </c>
      <c r="P40" s="668" t="s">
        <v>274</v>
      </c>
      <c r="Q40" s="668" t="s">
        <v>274</v>
      </c>
      <c r="R40" s="668" t="s">
        <v>274</v>
      </c>
      <c r="S40" s="669" t="s">
        <v>274</v>
      </c>
      <c r="T40" s="506"/>
      <c r="V40" s="507"/>
      <c r="W40" s="508"/>
      <c r="Y40" s="508"/>
      <c r="Z40" s="509"/>
    </row>
    <row r="41" spans="2:26">
      <c r="B41" s="499" t="s">
        <v>457</v>
      </c>
      <c r="C41" s="526">
        <v>7250</v>
      </c>
      <c r="D41" s="526">
        <v>7254</v>
      </c>
      <c r="E41" s="533">
        <v>50</v>
      </c>
      <c r="F41" s="527">
        <v>53</v>
      </c>
      <c r="G41" s="528"/>
      <c r="H41" s="527">
        <v>54</v>
      </c>
      <c r="I41" s="529">
        <v>54</v>
      </c>
      <c r="J41" s="530">
        <v>54</v>
      </c>
      <c r="K41" s="528">
        <v>55</v>
      </c>
      <c r="L41" s="505">
        <v>59</v>
      </c>
      <c r="M41" s="505">
        <v>61</v>
      </c>
      <c r="N41" s="643" t="s">
        <v>406</v>
      </c>
      <c r="O41" s="635" t="s">
        <v>411</v>
      </c>
      <c r="P41" s="668" t="s">
        <v>274</v>
      </c>
      <c r="Q41" s="668" t="s">
        <v>274</v>
      </c>
      <c r="R41" s="668" t="s">
        <v>274</v>
      </c>
      <c r="S41" s="669" t="s">
        <v>274</v>
      </c>
      <c r="T41" s="506"/>
      <c r="V41" s="507"/>
      <c r="W41" s="508"/>
      <c r="Y41" s="508"/>
      <c r="Z41" s="509"/>
    </row>
    <row r="42" spans="2:26">
      <c r="B42" s="499" t="s">
        <v>415</v>
      </c>
      <c r="C42" s="526">
        <v>7260</v>
      </c>
      <c r="D42" s="526">
        <v>7261</v>
      </c>
      <c r="E42" s="533">
        <v>75</v>
      </c>
      <c r="F42" s="527">
        <v>79</v>
      </c>
      <c r="G42" s="528"/>
      <c r="H42" s="527">
        <v>81</v>
      </c>
      <c r="I42" s="529">
        <v>81</v>
      </c>
      <c r="J42" s="530">
        <v>81</v>
      </c>
      <c r="K42" s="528">
        <v>83</v>
      </c>
      <c r="L42" s="505">
        <v>89</v>
      </c>
      <c r="M42" s="505">
        <v>92</v>
      </c>
      <c r="N42" s="643" t="s">
        <v>406</v>
      </c>
      <c r="O42" s="635" t="s">
        <v>411</v>
      </c>
      <c r="P42" s="668" t="s">
        <v>274</v>
      </c>
      <c r="Q42" s="668" t="s">
        <v>274</v>
      </c>
      <c r="R42" s="668" t="s">
        <v>274</v>
      </c>
      <c r="S42" s="669" t="s">
        <v>274</v>
      </c>
      <c r="T42" s="506"/>
      <c r="V42" s="507"/>
      <c r="W42" s="508"/>
      <c r="Y42" s="508"/>
      <c r="Z42" s="509"/>
    </row>
    <row r="43" spans="2:26">
      <c r="B43" s="499" t="s">
        <v>416</v>
      </c>
      <c r="C43" s="526">
        <v>7260</v>
      </c>
      <c r="D43" s="526">
        <v>7262</v>
      </c>
      <c r="E43" s="533">
        <v>75</v>
      </c>
      <c r="F43" s="527">
        <v>79</v>
      </c>
      <c r="G43" s="528"/>
      <c r="H43" s="527">
        <v>81</v>
      </c>
      <c r="I43" s="529">
        <v>81</v>
      </c>
      <c r="J43" s="530">
        <v>81</v>
      </c>
      <c r="K43" s="528">
        <v>83</v>
      </c>
      <c r="L43" s="505">
        <v>89</v>
      </c>
      <c r="M43" s="505">
        <v>92</v>
      </c>
      <c r="N43" s="643" t="s">
        <v>406</v>
      </c>
      <c r="O43" s="635" t="s">
        <v>411</v>
      </c>
      <c r="P43" s="668" t="s">
        <v>274</v>
      </c>
      <c r="Q43" s="668" t="s">
        <v>274</v>
      </c>
      <c r="R43" s="668" t="s">
        <v>274</v>
      </c>
      <c r="S43" s="669" t="s">
        <v>274</v>
      </c>
      <c r="T43" s="506"/>
      <c r="V43" s="507"/>
      <c r="W43" s="508"/>
      <c r="Y43" s="508"/>
      <c r="Z43" s="509"/>
    </row>
    <row r="44" spans="2:26">
      <c r="B44" s="499" t="s">
        <v>417</v>
      </c>
      <c r="C44" s="526">
        <v>7260</v>
      </c>
      <c r="D44" s="526">
        <v>7263</v>
      </c>
      <c r="E44" s="533">
        <v>75</v>
      </c>
      <c r="F44" s="527">
        <v>79</v>
      </c>
      <c r="G44" s="528"/>
      <c r="H44" s="527">
        <v>81</v>
      </c>
      <c r="I44" s="529">
        <v>81</v>
      </c>
      <c r="J44" s="530">
        <v>81</v>
      </c>
      <c r="K44" s="528">
        <v>83</v>
      </c>
      <c r="L44" s="505">
        <v>89</v>
      </c>
      <c r="M44" s="505">
        <v>92</v>
      </c>
      <c r="N44" s="643" t="s">
        <v>406</v>
      </c>
      <c r="O44" s="635" t="s">
        <v>411</v>
      </c>
      <c r="P44" s="668" t="s">
        <v>274</v>
      </c>
      <c r="Q44" s="668" t="s">
        <v>274</v>
      </c>
      <c r="R44" s="668" t="s">
        <v>274</v>
      </c>
      <c r="S44" s="669" t="s">
        <v>274</v>
      </c>
      <c r="T44" s="506"/>
      <c r="V44" s="507"/>
      <c r="W44" s="508"/>
      <c r="Y44" s="508"/>
      <c r="Z44" s="509"/>
    </row>
    <row r="45" spans="2:26">
      <c r="B45" s="499" t="s">
        <v>418</v>
      </c>
      <c r="C45" s="526">
        <v>7260</v>
      </c>
      <c r="D45" s="526">
        <v>7264</v>
      </c>
      <c r="E45" s="533">
        <v>75</v>
      </c>
      <c r="F45" s="527">
        <v>79</v>
      </c>
      <c r="G45" s="528"/>
      <c r="H45" s="527">
        <v>81</v>
      </c>
      <c r="I45" s="529">
        <v>81</v>
      </c>
      <c r="J45" s="530">
        <v>81</v>
      </c>
      <c r="K45" s="528">
        <v>83</v>
      </c>
      <c r="L45" s="505">
        <v>89</v>
      </c>
      <c r="M45" s="505">
        <v>92</v>
      </c>
      <c r="N45" s="643" t="s">
        <v>406</v>
      </c>
      <c r="O45" s="635" t="s">
        <v>411</v>
      </c>
      <c r="P45" s="668" t="s">
        <v>274</v>
      </c>
      <c r="Q45" s="668" t="s">
        <v>274</v>
      </c>
      <c r="R45" s="668" t="s">
        <v>274</v>
      </c>
      <c r="S45" s="669" t="s">
        <v>274</v>
      </c>
      <c r="T45" s="506"/>
      <c r="V45" s="507"/>
      <c r="W45" s="508"/>
      <c r="Y45" s="508"/>
      <c r="Z45" s="509"/>
    </row>
    <row r="46" spans="2:26">
      <c r="B46" s="499" t="s">
        <v>458</v>
      </c>
      <c r="C46" s="526">
        <v>3695</v>
      </c>
      <c r="D46" s="526">
        <v>3696</v>
      </c>
      <c r="E46" s="533"/>
      <c r="F46" s="527"/>
      <c r="G46" s="528"/>
      <c r="H46" s="527"/>
      <c r="I46" s="529"/>
      <c r="J46" s="530"/>
      <c r="K46" s="528"/>
      <c r="L46" s="505">
        <v>160</v>
      </c>
      <c r="M46" s="505">
        <v>166</v>
      </c>
      <c r="N46" s="643" t="s">
        <v>406</v>
      </c>
      <c r="O46" s="635" t="s">
        <v>411</v>
      </c>
      <c r="P46" s="668" t="s">
        <v>274</v>
      </c>
      <c r="Q46" s="668" t="s">
        <v>275</v>
      </c>
      <c r="R46" s="668" t="s">
        <v>274</v>
      </c>
      <c r="S46" s="669" t="s">
        <v>274</v>
      </c>
      <c r="T46" s="506"/>
      <c r="V46" s="507"/>
      <c r="W46" s="508"/>
      <c r="Y46" s="508"/>
      <c r="Z46" s="509"/>
    </row>
    <row r="47" spans="2:26">
      <c r="B47" s="499" t="s">
        <v>459</v>
      </c>
      <c r="C47" s="526">
        <v>3695</v>
      </c>
      <c r="D47" s="526">
        <v>3697</v>
      </c>
      <c r="E47" s="533"/>
      <c r="F47" s="527"/>
      <c r="G47" s="528"/>
      <c r="H47" s="527"/>
      <c r="I47" s="529"/>
      <c r="J47" s="530"/>
      <c r="K47" s="528"/>
      <c r="L47" s="505">
        <v>160</v>
      </c>
      <c r="M47" s="505">
        <v>166</v>
      </c>
      <c r="N47" s="643" t="s">
        <v>406</v>
      </c>
      <c r="O47" s="635" t="s">
        <v>411</v>
      </c>
      <c r="P47" s="668" t="s">
        <v>274</v>
      </c>
      <c r="Q47" s="668" t="s">
        <v>275</v>
      </c>
      <c r="R47" s="668" t="s">
        <v>274</v>
      </c>
      <c r="S47" s="669" t="s">
        <v>274</v>
      </c>
      <c r="T47" s="506"/>
      <c r="V47" s="507"/>
      <c r="W47" s="508"/>
      <c r="Y47" s="508"/>
      <c r="Z47" s="509"/>
    </row>
    <row r="48" spans="2:26">
      <c r="B48" s="499" t="s">
        <v>460</v>
      </c>
      <c r="C48" s="526">
        <v>3695</v>
      </c>
      <c r="D48" s="526">
        <v>3698</v>
      </c>
      <c r="E48" s="533"/>
      <c r="F48" s="527"/>
      <c r="G48" s="528"/>
      <c r="H48" s="527"/>
      <c r="I48" s="529"/>
      <c r="J48" s="530"/>
      <c r="K48" s="528"/>
      <c r="L48" s="505">
        <v>160</v>
      </c>
      <c r="M48" s="505">
        <v>166</v>
      </c>
      <c r="N48" s="643" t="s">
        <v>406</v>
      </c>
      <c r="O48" s="635" t="s">
        <v>411</v>
      </c>
      <c r="P48" s="668" t="s">
        <v>274</v>
      </c>
      <c r="Q48" s="668" t="s">
        <v>275</v>
      </c>
      <c r="R48" s="668" t="s">
        <v>274</v>
      </c>
      <c r="S48" s="669" t="s">
        <v>274</v>
      </c>
      <c r="T48" s="506"/>
      <c r="V48" s="507"/>
      <c r="W48" s="508"/>
      <c r="Y48" s="508"/>
      <c r="Z48" s="509"/>
    </row>
    <row r="49" spans="2:26">
      <c r="B49" s="499" t="s">
        <v>461</v>
      </c>
      <c r="C49" s="526">
        <v>3695</v>
      </c>
      <c r="D49" s="526">
        <v>3699</v>
      </c>
      <c r="E49" s="533"/>
      <c r="F49" s="527"/>
      <c r="G49" s="528"/>
      <c r="H49" s="527"/>
      <c r="I49" s="529"/>
      <c r="J49" s="530"/>
      <c r="K49" s="528"/>
      <c r="L49" s="505">
        <v>160</v>
      </c>
      <c r="M49" s="505">
        <v>166</v>
      </c>
      <c r="N49" s="643" t="s">
        <v>406</v>
      </c>
      <c r="O49" s="635" t="s">
        <v>411</v>
      </c>
      <c r="P49" s="668" t="s">
        <v>274</v>
      </c>
      <c r="Q49" s="668" t="s">
        <v>275</v>
      </c>
      <c r="R49" s="668" t="s">
        <v>274</v>
      </c>
      <c r="S49" s="669" t="s">
        <v>274</v>
      </c>
      <c r="T49" s="506"/>
      <c r="V49" s="507"/>
      <c r="W49" s="508"/>
      <c r="Y49" s="508"/>
      <c r="Z49" s="509"/>
    </row>
    <row r="50" spans="2:26">
      <c r="B50" s="499" t="s">
        <v>462</v>
      </c>
      <c r="C50" s="526">
        <v>7485</v>
      </c>
      <c r="D50" s="526">
        <v>7486</v>
      </c>
      <c r="E50" s="533"/>
      <c r="F50" s="527"/>
      <c r="G50" s="528"/>
      <c r="H50" s="527"/>
      <c r="I50" s="529"/>
      <c r="J50" s="530"/>
      <c r="K50" s="528"/>
      <c r="L50" s="505">
        <v>47</v>
      </c>
      <c r="M50" s="505">
        <v>49</v>
      </c>
      <c r="N50" s="643" t="s">
        <v>406</v>
      </c>
      <c r="O50" s="635" t="s">
        <v>411</v>
      </c>
      <c r="P50" s="668" t="s">
        <v>274</v>
      </c>
      <c r="Q50" s="668" t="s">
        <v>275</v>
      </c>
      <c r="R50" s="668" t="s">
        <v>274</v>
      </c>
      <c r="S50" s="669" t="s">
        <v>274</v>
      </c>
      <c r="T50" s="506"/>
      <c r="V50" s="507"/>
      <c r="W50" s="508"/>
      <c r="Y50" s="508"/>
      <c r="Z50" s="509"/>
    </row>
    <row r="51" spans="2:26">
      <c r="B51" s="499" t="s">
        <v>463</v>
      </c>
      <c r="C51" s="526">
        <v>7485</v>
      </c>
      <c r="D51" s="526">
        <v>7487</v>
      </c>
      <c r="E51" s="533"/>
      <c r="F51" s="527"/>
      <c r="G51" s="528"/>
      <c r="H51" s="527"/>
      <c r="I51" s="529"/>
      <c r="J51" s="530"/>
      <c r="K51" s="528"/>
      <c r="L51" s="505">
        <v>47</v>
      </c>
      <c r="M51" s="505">
        <v>49</v>
      </c>
      <c r="N51" s="643" t="s">
        <v>406</v>
      </c>
      <c r="O51" s="635" t="s">
        <v>411</v>
      </c>
      <c r="P51" s="668" t="s">
        <v>274</v>
      </c>
      <c r="Q51" s="668" t="s">
        <v>275</v>
      </c>
      <c r="R51" s="668" t="s">
        <v>274</v>
      </c>
      <c r="S51" s="669" t="s">
        <v>274</v>
      </c>
      <c r="T51" s="506"/>
      <c r="V51" s="507"/>
      <c r="W51" s="508"/>
      <c r="Y51" s="508"/>
      <c r="Z51" s="509"/>
    </row>
    <row r="52" spans="2:26">
      <c r="B52" s="499" t="s">
        <v>464</v>
      </c>
      <c r="C52" s="526">
        <v>7485</v>
      </c>
      <c r="D52" s="526">
        <v>7488</v>
      </c>
      <c r="E52" s="533"/>
      <c r="F52" s="527"/>
      <c r="G52" s="528"/>
      <c r="H52" s="527"/>
      <c r="I52" s="529"/>
      <c r="J52" s="530"/>
      <c r="K52" s="528"/>
      <c r="L52" s="505">
        <v>47</v>
      </c>
      <c r="M52" s="505">
        <v>49</v>
      </c>
      <c r="N52" s="643" t="s">
        <v>406</v>
      </c>
      <c r="O52" s="635" t="s">
        <v>411</v>
      </c>
      <c r="P52" s="668" t="s">
        <v>274</v>
      </c>
      <c r="Q52" s="668" t="s">
        <v>275</v>
      </c>
      <c r="R52" s="668" t="s">
        <v>274</v>
      </c>
      <c r="S52" s="669" t="s">
        <v>274</v>
      </c>
      <c r="T52" s="506"/>
      <c r="V52" s="507"/>
      <c r="W52" s="508"/>
      <c r="Y52" s="508"/>
      <c r="Z52" s="509"/>
    </row>
    <row r="53" spans="2:26">
      <c r="B53" s="499" t="s">
        <v>465</v>
      </c>
      <c r="C53" s="526">
        <v>7485</v>
      </c>
      <c r="D53" s="526">
        <v>7489</v>
      </c>
      <c r="E53" s="533"/>
      <c r="F53" s="527"/>
      <c r="G53" s="528"/>
      <c r="H53" s="527"/>
      <c r="I53" s="529"/>
      <c r="J53" s="530"/>
      <c r="K53" s="528"/>
      <c r="L53" s="505">
        <v>47</v>
      </c>
      <c r="M53" s="505">
        <v>49</v>
      </c>
      <c r="N53" s="643" t="s">
        <v>406</v>
      </c>
      <c r="O53" s="635" t="s">
        <v>411</v>
      </c>
      <c r="P53" s="668" t="s">
        <v>274</v>
      </c>
      <c r="Q53" s="687" t="s">
        <v>275</v>
      </c>
      <c r="R53" s="687" t="s">
        <v>274</v>
      </c>
      <c r="S53" s="688" t="s">
        <v>274</v>
      </c>
      <c r="T53" s="506"/>
      <c r="V53" s="507"/>
      <c r="W53" s="508"/>
      <c r="Y53" s="508"/>
      <c r="Z53" s="509"/>
    </row>
    <row r="54" spans="2:26">
      <c r="B54" s="615" t="s">
        <v>466</v>
      </c>
      <c r="C54" s="536"/>
      <c r="D54" s="536"/>
      <c r="E54" s="536"/>
      <c r="F54" s="616"/>
      <c r="G54" s="536"/>
      <c r="H54" s="616"/>
      <c r="I54" s="617"/>
      <c r="J54" s="618"/>
      <c r="K54" s="536"/>
      <c r="L54" s="536"/>
      <c r="M54" s="536"/>
      <c r="N54" s="644"/>
      <c r="O54" s="536"/>
      <c r="P54" s="670"/>
      <c r="Q54" s="670"/>
      <c r="R54" s="670"/>
      <c r="S54" s="671"/>
      <c r="T54" s="486"/>
      <c r="V54" s="507"/>
      <c r="W54" s="508"/>
      <c r="Y54" s="508"/>
      <c r="Z54" s="509"/>
    </row>
    <row r="55" spans="2:26">
      <c r="B55" s="487" t="s">
        <v>444</v>
      </c>
      <c r="C55" s="537">
        <v>2875</v>
      </c>
      <c r="D55" s="537">
        <v>2875</v>
      </c>
      <c r="E55" s="538">
        <v>360.23</v>
      </c>
      <c r="F55" s="538">
        <v>355.5</v>
      </c>
      <c r="G55" s="539">
        <v>349.69</v>
      </c>
      <c r="H55" s="538">
        <v>349.69</v>
      </c>
      <c r="I55" s="540">
        <v>341.51</v>
      </c>
      <c r="J55" s="541">
        <v>341.51</v>
      </c>
      <c r="K55" s="542">
        <v>348.75</v>
      </c>
      <c r="L55" s="569">
        <v>373.23</v>
      </c>
      <c r="M55" s="510">
        <f>M74/4</f>
        <v>321.41750000000002</v>
      </c>
      <c r="N55" s="645" t="s">
        <v>406</v>
      </c>
      <c r="O55" s="636" t="s">
        <v>411</v>
      </c>
      <c r="P55" s="658" t="s">
        <v>274</v>
      </c>
      <c r="Q55" s="658" t="s">
        <v>274</v>
      </c>
      <c r="R55" s="658" t="s">
        <v>274</v>
      </c>
      <c r="S55" s="659" t="s">
        <v>274</v>
      </c>
      <c r="T55" s="506"/>
      <c r="V55" s="507"/>
      <c r="W55" s="508"/>
      <c r="Y55" s="508"/>
      <c r="Z55" s="509"/>
    </row>
    <row r="56" spans="2:26">
      <c r="B56" s="499" t="s">
        <v>445</v>
      </c>
      <c r="C56" s="526">
        <v>2875</v>
      </c>
      <c r="D56" s="526">
        <v>2876</v>
      </c>
      <c r="E56" s="519">
        <v>304.35000000000002</v>
      </c>
      <c r="F56" s="519">
        <v>317.17</v>
      </c>
      <c r="G56" s="524">
        <v>329.99</v>
      </c>
      <c r="H56" s="519">
        <v>329.99</v>
      </c>
      <c r="I56" s="522">
        <v>341.51</v>
      </c>
      <c r="J56" s="523">
        <v>341.51</v>
      </c>
      <c r="K56" s="524">
        <v>348.75</v>
      </c>
      <c r="L56" s="569">
        <v>373.23</v>
      </c>
      <c r="M56" s="510">
        <f t="shared" ref="M56:M64" si="4">M75/4</f>
        <v>321.41750000000002</v>
      </c>
      <c r="N56" s="645" t="s">
        <v>406</v>
      </c>
      <c r="O56" s="636" t="s">
        <v>411</v>
      </c>
      <c r="P56" s="661" t="s">
        <v>274</v>
      </c>
      <c r="Q56" s="661" t="s">
        <v>274</v>
      </c>
      <c r="R56" s="661" t="s">
        <v>274</v>
      </c>
      <c r="S56" s="662" t="s">
        <v>274</v>
      </c>
      <c r="T56" s="506"/>
      <c r="V56" s="507"/>
      <c r="W56" s="508"/>
      <c r="Y56" s="508"/>
      <c r="Z56" s="509"/>
    </row>
    <row r="57" spans="2:26">
      <c r="B57" s="499" t="s">
        <v>446</v>
      </c>
      <c r="C57" s="526">
        <v>2875</v>
      </c>
      <c r="D57" s="526">
        <v>2877</v>
      </c>
      <c r="E57" s="519">
        <v>304.35000000000002</v>
      </c>
      <c r="F57" s="519">
        <v>317.17</v>
      </c>
      <c r="G57" s="524">
        <v>329.99</v>
      </c>
      <c r="H57" s="519">
        <v>329.99</v>
      </c>
      <c r="I57" s="522">
        <v>341.51</v>
      </c>
      <c r="J57" s="523">
        <v>341.51</v>
      </c>
      <c r="K57" s="524">
        <v>348.75</v>
      </c>
      <c r="L57" s="569">
        <v>373.23</v>
      </c>
      <c r="M57" s="510">
        <f t="shared" si="4"/>
        <v>321.41750000000002</v>
      </c>
      <c r="N57" s="645" t="s">
        <v>406</v>
      </c>
      <c r="O57" s="636" t="s">
        <v>411</v>
      </c>
      <c r="P57" s="661" t="s">
        <v>274</v>
      </c>
      <c r="Q57" s="661" t="s">
        <v>274</v>
      </c>
      <c r="R57" s="661" t="s">
        <v>274</v>
      </c>
      <c r="S57" s="662" t="s">
        <v>274</v>
      </c>
      <c r="T57" s="506"/>
      <c r="V57" s="507"/>
      <c r="W57" s="508"/>
      <c r="Y57" s="508"/>
      <c r="Z57" s="509"/>
    </row>
    <row r="58" spans="2:26">
      <c r="B58" s="499" t="s">
        <v>447</v>
      </c>
      <c r="C58" s="526">
        <v>2875</v>
      </c>
      <c r="D58" s="526">
        <v>2878</v>
      </c>
      <c r="E58" s="519">
        <v>360.23</v>
      </c>
      <c r="F58" s="519">
        <v>355.5</v>
      </c>
      <c r="G58" s="524">
        <v>349.69</v>
      </c>
      <c r="H58" s="519">
        <v>349.69</v>
      </c>
      <c r="I58" s="522">
        <v>341.51</v>
      </c>
      <c r="J58" s="523">
        <v>341.51</v>
      </c>
      <c r="K58" s="524">
        <v>348.75</v>
      </c>
      <c r="L58" s="569">
        <v>373.23</v>
      </c>
      <c r="M58" s="510">
        <f t="shared" si="4"/>
        <v>321.41750000000002</v>
      </c>
      <c r="N58" s="645" t="s">
        <v>406</v>
      </c>
      <c r="O58" s="636" t="s">
        <v>411</v>
      </c>
      <c r="P58" s="661" t="s">
        <v>274</v>
      </c>
      <c r="Q58" s="661" t="s">
        <v>274</v>
      </c>
      <c r="R58" s="661" t="s">
        <v>274</v>
      </c>
      <c r="S58" s="662" t="s">
        <v>274</v>
      </c>
      <c r="T58" s="506"/>
      <c r="V58" s="507"/>
      <c r="W58" s="508"/>
      <c r="Y58" s="508"/>
      <c r="Z58" s="509"/>
    </row>
    <row r="59" spans="2:26">
      <c r="B59" s="499" t="s">
        <v>448</v>
      </c>
      <c r="C59" s="526">
        <v>2875</v>
      </c>
      <c r="D59" s="526">
        <v>2879</v>
      </c>
      <c r="E59" s="519">
        <v>360.23</v>
      </c>
      <c r="F59" s="519">
        <v>355.5</v>
      </c>
      <c r="G59" s="524">
        <v>349.69</v>
      </c>
      <c r="H59" s="519">
        <v>349.69</v>
      </c>
      <c r="I59" s="522">
        <v>341.51</v>
      </c>
      <c r="J59" s="523">
        <v>341.51</v>
      </c>
      <c r="K59" s="544">
        <v>348.75</v>
      </c>
      <c r="L59" s="569">
        <v>373.23</v>
      </c>
      <c r="M59" s="510">
        <f t="shared" si="4"/>
        <v>321.41750000000002</v>
      </c>
      <c r="N59" s="645" t="s">
        <v>406</v>
      </c>
      <c r="O59" s="636" t="s">
        <v>411</v>
      </c>
      <c r="P59" s="661" t="s">
        <v>274</v>
      </c>
      <c r="Q59" s="661" t="s">
        <v>274</v>
      </c>
      <c r="R59" s="661" t="s">
        <v>274</v>
      </c>
      <c r="S59" s="662" t="s">
        <v>274</v>
      </c>
      <c r="T59" s="506"/>
      <c r="V59" s="507"/>
      <c r="W59" s="508"/>
      <c r="Y59" s="508"/>
      <c r="Z59" s="509"/>
    </row>
    <row r="60" spans="2:26">
      <c r="B60" s="499" t="s">
        <v>449</v>
      </c>
      <c r="C60" s="526">
        <v>2885</v>
      </c>
      <c r="D60" s="526">
        <v>2885</v>
      </c>
      <c r="E60" s="519">
        <v>445.5</v>
      </c>
      <c r="F60" s="519">
        <v>435.31</v>
      </c>
      <c r="G60" s="524">
        <v>423.53</v>
      </c>
      <c r="H60" s="519">
        <v>423.53</v>
      </c>
      <c r="I60" s="522">
        <v>408.65</v>
      </c>
      <c r="J60" s="523">
        <v>408.65</v>
      </c>
      <c r="K60" s="524">
        <v>417.31</v>
      </c>
      <c r="L60" s="569">
        <v>446.61</v>
      </c>
      <c r="M60" s="510">
        <f t="shared" si="4"/>
        <v>427.34</v>
      </c>
      <c r="N60" s="645" t="s">
        <v>406</v>
      </c>
      <c r="O60" s="636" t="s">
        <v>411</v>
      </c>
      <c r="P60" s="661" t="s">
        <v>274</v>
      </c>
      <c r="Q60" s="661" t="s">
        <v>274</v>
      </c>
      <c r="R60" s="661" t="s">
        <v>274</v>
      </c>
      <c r="S60" s="662" t="s">
        <v>274</v>
      </c>
      <c r="T60" s="506"/>
      <c r="V60" s="507"/>
      <c r="W60" s="508"/>
      <c r="Y60" s="508"/>
      <c r="Z60" s="509"/>
    </row>
    <row r="61" spans="2:26">
      <c r="B61" s="499" t="s">
        <v>450</v>
      </c>
      <c r="C61" s="526">
        <v>2885</v>
      </c>
      <c r="D61" s="526">
        <v>2886</v>
      </c>
      <c r="E61" s="519">
        <v>343.88</v>
      </c>
      <c r="F61" s="519">
        <v>365.59</v>
      </c>
      <c r="G61" s="524">
        <v>387.71</v>
      </c>
      <c r="H61" s="519">
        <v>387.71</v>
      </c>
      <c r="I61" s="522">
        <v>408.65</v>
      </c>
      <c r="J61" s="523">
        <v>408.65</v>
      </c>
      <c r="K61" s="524">
        <v>417.31</v>
      </c>
      <c r="L61" s="569">
        <v>446.61</v>
      </c>
      <c r="M61" s="510">
        <f t="shared" si="4"/>
        <v>427.34</v>
      </c>
      <c r="N61" s="645" t="s">
        <v>406</v>
      </c>
      <c r="O61" s="636" t="s">
        <v>411</v>
      </c>
      <c r="P61" s="661" t="s">
        <v>274</v>
      </c>
      <c r="Q61" s="661" t="s">
        <v>274</v>
      </c>
      <c r="R61" s="661" t="s">
        <v>274</v>
      </c>
      <c r="S61" s="662" t="s">
        <v>274</v>
      </c>
      <c r="T61" s="506"/>
      <c r="V61" s="507"/>
      <c r="W61" s="508"/>
      <c r="Y61" s="508"/>
      <c r="Z61" s="509"/>
    </row>
    <row r="62" spans="2:26">
      <c r="B62" s="499" t="s">
        <v>451</v>
      </c>
      <c r="C62" s="526">
        <v>2885</v>
      </c>
      <c r="D62" s="526">
        <v>2887</v>
      </c>
      <c r="E62" s="519">
        <v>343.88</v>
      </c>
      <c r="F62" s="519">
        <v>365.59</v>
      </c>
      <c r="G62" s="524">
        <v>387.71</v>
      </c>
      <c r="H62" s="519">
        <v>387.71</v>
      </c>
      <c r="I62" s="522">
        <v>408.65</v>
      </c>
      <c r="J62" s="523">
        <v>408.65</v>
      </c>
      <c r="K62" s="524">
        <v>417.31</v>
      </c>
      <c r="L62" s="569">
        <v>446.61</v>
      </c>
      <c r="M62" s="510">
        <f>M81/4</f>
        <v>427.34</v>
      </c>
      <c r="N62" s="645" t="s">
        <v>406</v>
      </c>
      <c r="O62" s="636" t="s">
        <v>411</v>
      </c>
      <c r="P62" s="661" t="s">
        <v>274</v>
      </c>
      <c r="Q62" s="661" t="s">
        <v>274</v>
      </c>
      <c r="R62" s="661" t="s">
        <v>274</v>
      </c>
      <c r="S62" s="662" t="s">
        <v>274</v>
      </c>
      <c r="T62" s="506"/>
      <c r="V62" s="507"/>
      <c r="W62" s="508"/>
      <c r="Y62" s="508"/>
      <c r="Z62" s="509"/>
    </row>
    <row r="63" spans="2:26">
      <c r="B63" s="499" t="s">
        <v>452</v>
      </c>
      <c r="C63" s="526">
        <v>2885</v>
      </c>
      <c r="D63" s="526">
        <v>2888</v>
      </c>
      <c r="E63" s="519">
        <v>445.5</v>
      </c>
      <c r="F63" s="519">
        <v>435.31</v>
      </c>
      <c r="G63" s="524">
        <v>423.53</v>
      </c>
      <c r="H63" s="519">
        <v>423.53</v>
      </c>
      <c r="I63" s="522">
        <v>408.65</v>
      </c>
      <c r="J63" s="523">
        <v>408.65</v>
      </c>
      <c r="K63" s="524">
        <v>417.31</v>
      </c>
      <c r="L63" s="569">
        <v>446.61</v>
      </c>
      <c r="M63" s="510">
        <f t="shared" si="4"/>
        <v>427.34</v>
      </c>
      <c r="N63" s="645" t="s">
        <v>406</v>
      </c>
      <c r="O63" s="636" t="s">
        <v>411</v>
      </c>
      <c r="P63" s="661" t="s">
        <v>274</v>
      </c>
      <c r="Q63" s="661" t="s">
        <v>274</v>
      </c>
      <c r="R63" s="661" t="s">
        <v>274</v>
      </c>
      <c r="S63" s="662" t="s">
        <v>274</v>
      </c>
      <c r="T63" s="506"/>
      <c r="V63" s="507"/>
      <c r="W63" s="508"/>
      <c r="Y63" s="508"/>
      <c r="Z63" s="509"/>
    </row>
    <row r="64" spans="2:26">
      <c r="B64" s="545" t="s">
        <v>453</v>
      </c>
      <c r="C64" s="546">
        <v>2885</v>
      </c>
      <c r="D64" s="546">
        <v>2889</v>
      </c>
      <c r="E64" s="547">
        <v>445.5</v>
      </c>
      <c r="F64" s="547">
        <v>435.31</v>
      </c>
      <c r="G64" s="548">
        <v>423.53</v>
      </c>
      <c r="H64" s="547">
        <v>423.53</v>
      </c>
      <c r="I64" s="549">
        <v>408.65</v>
      </c>
      <c r="J64" s="550">
        <v>408.65</v>
      </c>
      <c r="K64" s="548">
        <v>417.31</v>
      </c>
      <c r="L64" s="569">
        <v>446.61</v>
      </c>
      <c r="M64" s="510">
        <f t="shared" si="4"/>
        <v>427.34</v>
      </c>
      <c r="N64" s="646" t="s">
        <v>406</v>
      </c>
      <c r="O64" s="637" t="s">
        <v>411</v>
      </c>
      <c r="P64" s="664" t="s">
        <v>274</v>
      </c>
      <c r="Q64" s="664" t="s">
        <v>274</v>
      </c>
      <c r="R64" s="664" t="s">
        <v>274</v>
      </c>
      <c r="S64" s="665" t="s">
        <v>274</v>
      </c>
      <c r="T64" s="506"/>
      <c r="V64" s="507"/>
      <c r="W64" s="508"/>
      <c r="Y64" s="508"/>
      <c r="Z64" s="509"/>
    </row>
    <row r="65" spans="2:26">
      <c r="B65" s="512" t="s">
        <v>419</v>
      </c>
      <c r="C65" s="513"/>
      <c r="D65" s="513"/>
      <c r="E65" s="513"/>
      <c r="F65" s="514"/>
      <c r="G65" s="513"/>
      <c r="H65" s="514"/>
      <c r="I65" s="515"/>
      <c r="J65" s="516"/>
      <c r="K65" s="513"/>
      <c r="L65" s="536"/>
      <c r="M65" s="536"/>
      <c r="N65" s="644"/>
      <c r="O65" s="536"/>
      <c r="P65" s="666"/>
      <c r="Q65" s="666"/>
      <c r="R65" s="666"/>
      <c r="S65" s="667"/>
      <c r="T65" s="486"/>
      <c r="V65" s="507"/>
      <c r="W65" s="508"/>
      <c r="Y65" s="508"/>
      <c r="Z65" s="509"/>
    </row>
    <row r="66" spans="2:26">
      <c r="B66" s="551" t="s">
        <v>440</v>
      </c>
      <c r="C66" s="552">
        <v>7235</v>
      </c>
      <c r="D66" s="552">
        <v>7236</v>
      </c>
      <c r="E66" s="538">
        <v>150</v>
      </c>
      <c r="F66" s="538">
        <v>160</v>
      </c>
      <c r="G66" s="539"/>
      <c r="H66" s="538">
        <v>160</v>
      </c>
      <c r="I66" s="540">
        <v>160</v>
      </c>
      <c r="J66" s="541">
        <v>160</v>
      </c>
      <c r="K66" s="542">
        <v>170</v>
      </c>
      <c r="L66" s="569">
        <v>162</v>
      </c>
      <c r="M66" s="633">
        <v>162</v>
      </c>
      <c r="N66" s="647" t="s">
        <v>512</v>
      </c>
      <c r="O66" s="647" t="s">
        <v>411</v>
      </c>
      <c r="P66" s="658" t="s">
        <v>274</v>
      </c>
      <c r="Q66" s="658" t="s">
        <v>274</v>
      </c>
      <c r="R66" s="658" t="s">
        <v>274</v>
      </c>
      <c r="S66" s="659" t="s">
        <v>274</v>
      </c>
      <c r="T66" s="506"/>
      <c r="V66" s="507"/>
      <c r="W66" s="508"/>
      <c r="Y66" s="508"/>
      <c r="Z66" s="509"/>
    </row>
    <row r="67" spans="2:26">
      <c r="B67" s="517" t="s">
        <v>441</v>
      </c>
      <c r="C67" s="518">
        <v>7235</v>
      </c>
      <c r="D67" s="518">
        <v>7237</v>
      </c>
      <c r="E67" s="519">
        <v>150</v>
      </c>
      <c r="F67" s="519">
        <v>160</v>
      </c>
      <c r="G67" s="524"/>
      <c r="H67" s="520">
        <v>160</v>
      </c>
      <c r="I67" s="522">
        <v>160</v>
      </c>
      <c r="J67" s="523">
        <v>160</v>
      </c>
      <c r="K67" s="524">
        <v>170</v>
      </c>
      <c r="L67" s="505">
        <v>162</v>
      </c>
      <c r="M67" s="633">
        <v>162</v>
      </c>
      <c r="N67" s="647" t="s">
        <v>512</v>
      </c>
      <c r="O67" s="647" t="s">
        <v>411</v>
      </c>
      <c r="P67" s="661" t="s">
        <v>274</v>
      </c>
      <c r="Q67" s="661" t="s">
        <v>274</v>
      </c>
      <c r="R67" s="661" t="s">
        <v>274</v>
      </c>
      <c r="S67" s="662" t="s">
        <v>274</v>
      </c>
      <c r="T67" s="506"/>
      <c r="V67" s="507"/>
      <c r="W67" s="508"/>
      <c r="Y67" s="508"/>
      <c r="Z67" s="509"/>
    </row>
    <row r="68" spans="2:26">
      <c r="B68" s="517" t="s">
        <v>442</v>
      </c>
      <c r="C68" s="518">
        <v>7235</v>
      </c>
      <c r="D68" s="518">
        <v>7238</v>
      </c>
      <c r="E68" s="519">
        <v>150</v>
      </c>
      <c r="F68" s="519">
        <v>160</v>
      </c>
      <c r="G68" s="524"/>
      <c r="H68" s="520">
        <v>160</v>
      </c>
      <c r="I68" s="522">
        <v>160</v>
      </c>
      <c r="J68" s="523">
        <v>160</v>
      </c>
      <c r="K68" s="524">
        <v>170</v>
      </c>
      <c r="L68" s="505">
        <v>162</v>
      </c>
      <c r="M68" s="633">
        <v>162</v>
      </c>
      <c r="N68" s="647" t="s">
        <v>512</v>
      </c>
      <c r="O68" s="647" t="s">
        <v>411</v>
      </c>
      <c r="P68" s="661" t="s">
        <v>274</v>
      </c>
      <c r="Q68" s="661" t="s">
        <v>274</v>
      </c>
      <c r="R68" s="661" t="s">
        <v>274</v>
      </c>
      <c r="S68" s="662" t="s">
        <v>274</v>
      </c>
      <c r="T68" s="506"/>
      <c r="V68" s="507"/>
      <c r="W68" s="508"/>
      <c r="Y68" s="508"/>
      <c r="Z68" s="509"/>
    </row>
    <row r="69" spans="2:26">
      <c r="B69" s="517" t="s">
        <v>443</v>
      </c>
      <c r="C69" s="518">
        <v>7235</v>
      </c>
      <c r="D69" s="518">
        <v>7239</v>
      </c>
      <c r="E69" s="519">
        <v>150</v>
      </c>
      <c r="F69" s="519">
        <v>160</v>
      </c>
      <c r="G69" s="524"/>
      <c r="H69" s="520">
        <v>160</v>
      </c>
      <c r="I69" s="522">
        <v>160</v>
      </c>
      <c r="J69" s="523">
        <v>160</v>
      </c>
      <c r="K69" s="524">
        <v>170</v>
      </c>
      <c r="L69" s="505">
        <v>162</v>
      </c>
      <c r="M69" s="633">
        <v>162</v>
      </c>
      <c r="N69" s="647" t="s">
        <v>512</v>
      </c>
      <c r="O69" s="647" t="s">
        <v>411</v>
      </c>
      <c r="P69" s="661" t="s">
        <v>274</v>
      </c>
      <c r="Q69" s="661" t="s">
        <v>274</v>
      </c>
      <c r="R69" s="661" t="s">
        <v>274</v>
      </c>
      <c r="S69" s="662" t="s">
        <v>274</v>
      </c>
      <c r="T69" s="506"/>
      <c r="V69" s="507"/>
      <c r="W69" s="508"/>
      <c r="Y69" s="508"/>
      <c r="Z69" s="509"/>
    </row>
    <row r="70" spans="2:26">
      <c r="B70" s="517" t="s">
        <v>410</v>
      </c>
      <c r="C70" s="518">
        <v>7245</v>
      </c>
      <c r="D70" s="518">
        <v>7246</v>
      </c>
      <c r="E70" s="519">
        <v>250</v>
      </c>
      <c r="F70" s="519">
        <v>260</v>
      </c>
      <c r="G70" s="524"/>
      <c r="H70" s="520">
        <v>270</v>
      </c>
      <c r="I70" s="522">
        <v>270</v>
      </c>
      <c r="J70" s="523">
        <v>270</v>
      </c>
      <c r="K70" s="524">
        <v>280</v>
      </c>
      <c r="L70" s="505">
        <v>270</v>
      </c>
      <c r="M70" s="634">
        <v>279</v>
      </c>
      <c r="N70" s="647" t="s">
        <v>512</v>
      </c>
      <c r="O70" s="647" t="s">
        <v>411</v>
      </c>
      <c r="P70" s="661" t="s">
        <v>274</v>
      </c>
      <c r="Q70" s="661" t="s">
        <v>274</v>
      </c>
      <c r="R70" s="661" t="s">
        <v>274</v>
      </c>
      <c r="S70" s="662" t="s">
        <v>274</v>
      </c>
      <c r="T70" s="506"/>
      <c r="V70" s="507"/>
      <c r="W70" s="508"/>
      <c r="Y70" s="508"/>
      <c r="Z70" s="509"/>
    </row>
    <row r="71" spans="2:26">
      <c r="B71" s="517" t="s">
        <v>412</v>
      </c>
      <c r="C71" s="518">
        <v>7245</v>
      </c>
      <c r="D71" s="518">
        <v>7247</v>
      </c>
      <c r="E71" s="519">
        <v>250</v>
      </c>
      <c r="F71" s="519">
        <v>260</v>
      </c>
      <c r="G71" s="524"/>
      <c r="H71" s="520">
        <v>270</v>
      </c>
      <c r="I71" s="522">
        <v>270</v>
      </c>
      <c r="J71" s="523">
        <v>270</v>
      </c>
      <c r="K71" s="524">
        <v>280</v>
      </c>
      <c r="L71" s="505">
        <v>270</v>
      </c>
      <c r="M71" s="634">
        <v>279</v>
      </c>
      <c r="N71" s="647" t="s">
        <v>512</v>
      </c>
      <c r="O71" s="647" t="s">
        <v>411</v>
      </c>
      <c r="P71" s="661" t="s">
        <v>274</v>
      </c>
      <c r="Q71" s="661" t="s">
        <v>274</v>
      </c>
      <c r="R71" s="661" t="s">
        <v>274</v>
      </c>
      <c r="S71" s="662" t="s">
        <v>274</v>
      </c>
      <c r="T71" s="506"/>
      <c r="V71" s="507"/>
      <c r="W71" s="508"/>
      <c r="Y71" s="508"/>
      <c r="Z71" s="509"/>
    </row>
    <row r="72" spans="2:26">
      <c r="B72" s="517" t="s">
        <v>413</v>
      </c>
      <c r="C72" s="518">
        <v>7245</v>
      </c>
      <c r="D72" s="518">
        <v>7248</v>
      </c>
      <c r="E72" s="519">
        <v>250</v>
      </c>
      <c r="F72" s="519">
        <v>260</v>
      </c>
      <c r="G72" s="524"/>
      <c r="H72" s="520">
        <v>270</v>
      </c>
      <c r="I72" s="522">
        <v>270</v>
      </c>
      <c r="J72" s="523">
        <v>270</v>
      </c>
      <c r="K72" s="524">
        <v>280</v>
      </c>
      <c r="L72" s="505">
        <v>270</v>
      </c>
      <c r="M72" s="634">
        <v>279</v>
      </c>
      <c r="N72" s="647" t="s">
        <v>512</v>
      </c>
      <c r="O72" s="647" t="s">
        <v>411</v>
      </c>
      <c r="P72" s="661" t="s">
        <v>274</v>
      </c>
      <c r="Q72" s="661" t="s">
        <v>274</v>
      </c>
      <c r="R72" s="661" t="s">
        <v>274</v>
      </c>
      <c r="S72" s="662" t="s">
        <v>274</v>
      </c>
      <c r="T72" s="506"/>
      <c r="V72" s="507"/>
      <c r="W72" s="508"/>
      <c r="Y72" s="508"/>
      <c r="Z72" s="509"/>
    </row>
    <row r="73" spans="2:26">
      <c r="B73" s="517" t="s">
        <v>414</v>
      </c>
      <c r="C73" s="518">
        <v>7245</v>
      </c>
      <c r="D73" s="518">
        <v>7249</v>
      </c>
      <c r="E73" s="519">
        <v>250</v>
      </c>
      <c r="F73" s="519">
        <v>260</v>
      </c>
      <c r="G73" s="524"/>
      <c r="H73" s="520">
        <v>270</v>
      </c>
      <c r="I73" s="522">
        <v>270</v>
      </c>
      <c r="J73" s="523">
        <v>270</v>
      </c>
      <c r="K73" s="524">
        <v>280</v>
      </c>
      <c r="L73" s="505">
        <v>270</v>
      </c>
      <c r="M73" s="634">
        <v>279</v>
      </c>
      <c r="N73" s="647" t="s">
        <v>512</v>
      </c>
      <c r="O73" s="647" t="s">
        <v>411</v>
      </c>
      <c r="P73" s="661" t="s">
        <v>274</v>
      </c>
      <c r="Q73" s="661" t="s">
        <v>274</v>
      </c>
      <c r="R73" s="661" t="s">
        <v>274</v>
      </c>
      <c r="S73" s="662" t="s">
        <v>274</v>
      </c>
      <c r="T73" s="506"/>
      <c r="V73" s="507"/>
      <c r="W73" s="508"/>
      <c r="Y73" s="508"/>
      <c r="Z73" s="509"/>
    </row>
    <row r="74" spans="2:26">
      <c r="B74" s="517" t="s">
        <v>444</v>
      </c>
      <c r="C74" s="532">
        <v>2880</v>
      </c>
      <c r="D74" s="532">
        <v>2880</v>
      </c>
      <c r="E74" s="519">
        <v>1186.75</v>
      </c>
      <c r="F74" s="519">
        <v>1221.28</v>
      </c>
      <c r="G74" s="524">
        <v>1184.27</v>
      </c>
      <c r="H74" s="519">
        <v>1184.27</v>
      </c>
      <c r="I74" s="522">
        <v>1138.3800000000001</v>
      </c>
      <c r="J74" s="523">
        <v>1138.3800000000001</v>
      </c>
      <c r="K74" s="524">
        <v>1162.51</v>
      </c>
      <c r="L74" s="505">
        <v>1244.1199999999999</v>
      </c>
      <c r="M74" s="632">
        <f t="shared" ref="M74:M83" si="5">ROUND(L74*(1+$M$1),2)</f>
        <v>1285.67</v>
      </c>
      <c r="N74" s="647" t="s">
        <v>512</v>
      </c>
      <c r="O74" s="647" t="s">
        <v>411</v>
      </c>
      <c r="P74" s="661" t="s">
        <v>274</v>
      </c>
      <c r="Q74" s="661" t="s">
        <v>274</v>
      </c>
      <c r="R74" s="661" t="s">
        <v>274</v>
      </c>
      <c r="S74" s="662" t="s">
        <v>274</v>
      </c>
      <c r="T74" s="506"/>
      <c r="V74" s="507"/>
      <c r="W74" s="508"/>
      <c r="Y74" s="508"/>
      <c r="Z74" s="509"/>
    </row>
    <row r="75" spans="2:26">
      <c r="B75" s="517" t="s">
        <v>445</v>
      </c>
      <c r="C75" s="532">
        <v>2880</v>
      </c>
      <c r="D75" s="532">
        <v>2881</v>
      </c>
      <c r="E75" s="519">
        <v>1055.25</v>
      </c>
      <c r="F75" s="519">
        <v>1085.19</v>
      </c>
      <c r="G75" s="524">
        <v>1114.3399999999999</v>
      </c>
      <c r="H75" s="519">
        <v>1114.3399999999999</v>
      </c>
      <c r="I75" s="522">
        <v>1138.3800000000001</v>
      </c>
      <c r="J75" s="523">
        <v>1138.3800000000001</v>
      </c>
      <c r="K75" s="524">
        <v>1162.51</v>
      </c>
      <c r="L75" s="505">
        <v>1244.1199999999999</v>
      </c>
      <c r="M75" s="632">
        <f t="shared" si="5"/>
        <v>1285.67</v>
      </c>
      <c r="N75" s="647" t="s">
        <v>512</v>
      </c>
      <c r="O75" s="647" t="s">
        <v>411</v>
      </c>
      <c r="P75" s="661" t="s">
        <v>274</v>
      </c>
      <c r="Q75" s="661" t="s">
        <v>274</v>
      </c>
      <c r="R75" s="661" t="s">
        <v>274</v>
      </c>
      <c r="S75" s="662" t="s">
        <v>274</v>
      </c>
      <c r="T75" s="506"/>
      <c r="V75" s="507"/>
      <c r="W75" s="508"/>
      <c r="Y75" s="508"/>
      <c r="Z75" s="509"/>
    </row>
    <row r="76" spans="2:26">
      <c r="B76" s="517" t="s">
        <v>446</v>
      </c>
      <c r="C76" s="532">
        <v>2880</v>
      </c>
      <c r="D76" s="532">
        <v>2882</v>
      </c>
      <c r="E76" s="519">
        <v>1055.25</v>
      </c>
      <c r="F76" s="519">
        <v>1085.19</v>
      </c>
      <c r="G76" s="524">
        <v>1114.3399999999999</v>
      </c>
      <c r="H76" s="519">
        <v>1114.3399999999999</v>
      </c>
      <c r="I76" s="522">
        <v>1138.3800000000001</v>
      </c>
      <c r="J76" s="523">
        <v>1138.3800000000001</v>
      </c>
      <c r="K76" s="524">
        <v>1162.51</v>
      </c>
      <c r="L76" s="505">
        <v>1244.1199999999999</v>
      </c>
      <c r="M76" s="632">
        <f t="shared" si="5"/>
        <v>1285.67</v>
      </c>
      <c r="N76" s="647" t="s">
        <v>512</v>
      </c>
      <c r="O76" s="647" t="s">
        <v>411</v>
      </c>
      <c r="P76" s="661" t="s">
        <v>274</v>
      </c>
      <c r="Q76" s="661" t="s">
        <v>274</v>
      </c>
      <c r="R76" s="661" t="s">
        <v>274</v>
      </c>
      <c r="S76" s="662" t="s">
        <v>274</v>
      </c>
      <c r="T76" s="506"/>
      <c r="V76" s="507"/>
      <c r="W76" s="508"/>
      <c r="Y76" s="508"/>
      <c r="Z76" s="509"/>
    </row>
    <row r="77" spans="2:26">
      <c r="B77" s="517" t="s">
        <v>447</v>
      </c>
      <c r="C77" s="532">
        <v>2880</v>
      </c>
      <c r="D77" s="532">
        <v>2883</v>
      </c>
      <c r="E77" s="519">
        <v>1253.6300000000001</v>
      </c>
      <c r="F77" s="519">
        <v>1221.28</v>
      </c>
      <c r="G77" s="524">
        <v>1184.27</v>
      </c>
      <c r="H77" s="519">
        <v>1184.27</v>
      </c>
      <c r="I77" s="522">
        <v>1138.3800000000001</v>
      </c>
      <c r="J77" s="523">
        <v>1138.3800000000001</v>
      </c>
      <c r="K77" s="524">
        <v>1162.51</v>
      </c>
      <c r="L77" s="505">
        <v>1244.1199999999999</v>
      </c>
      <c r="M77" s="632">
        <f t="shared" si="5"/>
        <v>1285.67</v>
      </c>
      <c r="N77" s="647" t="s">
        <v>512</v>
      </c>
      <c r="O77" s="647" t="s">
        <v>411</v>
      </c>
      <c r="P77" s="661" t="s">
        <v>274</v>
      </c>
      <c r="Q77" s="661" t="s">
        <v>274</v>
      </c>
      <c r="R77" s="661" t="s">
        <v>274</v>
      </c>
      <c r="S77" s="662" t="s">
        <v>274</v>
      </c>
      <c r="T77" s="506"/>
      <c r="V77" s="507"/>
      <c r="W77" s="508"/>
      <c r="Y77" s="508"/>
      <c r="Z77" s="509"/>
    </row>
    <row r="78" spans="2:26">
      <c r="B78" s="517" t="s">
        <v>448</v>
      </c>
      <c r="C78" s="532">
        <v>2880</v>
      </c>
      <c r="D78" s="532">
        <v>2884</v>
      </c>
      <c r="E78" s="519">
        <v>1253.6300000000001</v>
      </c>
      <c r="F78" s="519">
        <v>1221.28</v>
      </c>
      <c r="G78" s="524">
        <v>1184.27</v>
      </c>
      <c r="H78" s="519">
        <v>1184.27</v>
      </c>
      <c r="I78" s="522">
        <v>1138.3800000000001</v>
      </c>
      <c r="J78" s="523">
        <v>1138.3800000000001</v>
      </c>
      <c r="K78" s="524">
        <v>1162.51</v>
      </c>
      <c r="L78" s="505">
        <v>1244.1199999999999</v>
      </c>
      <c r="M78" s="632">
        <f t="shared" si="5"/>
        <v>1285.67</v>
      </c>
      <c r="N78" s="647" t="s">
        <v>512</v>
      </c>
      <c r="O78" s="647" t="s">
        <v>411</v>
      </c>
      <c r="P78" s="661" t="s">
        <v>274</v>
      </c>
      <c r="Q78" s="661" t="s">
        <v>274</v>
      </c>
      <c r="R78" s="661" t="s">
        <v>274</v>
      </c>
      <c r="S78" s="662" t="s">
        <v>274</v>
      </c>
      <c r="T78" s="506"/>
      <c r="V78" s="507"/>
      <c r="W78" s="508"/>
      <c r="Y78" s="508"/>
      <c r="Z78" s="509"/>
    </row>
    <row r="79" spans="2:26">
      <c r="B79" s="517" t="s">
        <v>449</v>
      </c>
      <c r="C79" s="532">
        <v>2455</v>
      </c>
      <c r="D79" s="532">
        <v>2455</v>
      </c>
      <c r="E79" s="519">
        <v>1565</v>
      </c>
      <c r="F79" s="519">
        <v>1553.94</v>
      </c>
      <c r="G79" s="524">
        <v>1538.66</v>
      </c>
      <c r="H79" s="519">
        <v>1538.66</v>
      </c>
      <c r="I79" s="522">
        <v>1513.52</v>
      </c>
      <c r="J79" s="523">
        <v>1513.52</v>
      </c>
      <c r="K79" s="524">
        <v>1545.61</v>
      </c>
      <c r="L79" s="505">
        <v>1654.11</v>
      </c>
      <c r="M79" s="632">
        <f t="shared" si="5"/>
        <v>1709.36</v>
      </c>
      <c r="N79" s="647" t="s">
        <v>512</v>
      </c>
      <c r="O79" s="647" t="s">
        <v>411</v>
      </c>
      <c r="P79" s="661" t="s">
        <v>274</v>
      </c>
      <c r="Q79" s="661" t="s">
        <v>274</v>
      </c>
      <c r="R79" s="661" t="s">
        <v>274</v>
      </c>
      <c r="S79" s="662" t="s">
        <v>274</v>
      </c>
      <c r="T79" s="506"/>
      <c r="V79" s="507"/>
      <c r="W79" s="508"/>
      <c r="Y79" s="508"/>
      <c r="Z79" s="509"/>
    </row>
    <row r="80" spans="2:26">
      <c r="B80" s="517" t="s">
        <v>450</v>
      </c>
      <c r="C80" s="532">
        <v>2455</v>
      </c>
      <c r="D80" s="532">
        <v>2456</v>
      </c>
      <c r="E80" s="519">
        <v>1244.3800000000001</v>
      </c>
      <c r="F80" s="519">
        <v>1333.97</v>
      </c>
      <c r="G80" s="524">
        <v>1425.64</v>
      </c>
      <c r="H80" s="519">
        <v>1425.64</v>
      </c>
      <c r="I80" s="522">
        <v>1513.52</v>
      </c>
      <c r="J80" s="523">
        <v>1513.52</v>
      </c>
      <c r="K80" s="524">
        <v>1545.61</v>
      </c>
      <c r="L80" s="505">
        <v>1654.11</v>
      </c>
      <c r="M80" s="632">
        <f t="shared" si="5"/>
        <v>1709.36</v>
      </c>
      <c r="N80" s="647" t="s">
        <v>512</v>
      </c>
      <c r="O80" s="647" t="s">
        <v>411</v>
      </c>
      <c r="P80" s="661" t="s">
        <v>274</v>
      </c>
      <c r="Q80" s="661" t="s">
        <v>274</v>
      </c>
      <c r="R80" s="661" t="s">
        <v>274</v>
      </c>
      <c r="S80" s="662" t="s">
        <v>274</v>
      </c>
      <c r="T80" s="506"/>
      <c r="V80" s="507"/>
      <c r="W80" s="508"/>
      <c r="Y80" s="508"/>
      <c r="Z80" s="509"/>
    </row>
    <row r="81" spans="2:26">
      <c r="B81" s="517" t="s">
        <v>451</v>
      </c>
      <c r="C81" s="532">
        <v>2455</v>
      </c>
      <c r="D81" s="532">
        <v>2457</v>
      </c>
      <c r="E81" s="519">
        <v>1244.3800000000001</v>
      </c>
      <c r="F81" s="519">
        <v>1333.97</v>
      </c>
      <c r="G81" s="524">
        <v>1425.64</v>
      </c>
      <c r="H81" s="519">
        <v>1425.64</v>
      </c>
      <c r="I81" s="522">
        <v>1513.52</v>
      </c>
      <c r="J81" s="523">
        <v>1513.52</v>
      </c>
      <c r="K81" s="524">
        <v>1545.61</v>
      </c>
      <c r="L81" s="505">
        <v>1654.11</v>
      </c>
      <c r="M81" s="632">
        <f t="shared" si="5"/>
        <v>1709.36</v>
      </c>
      <c r="N81" s="647" t="s">
        <v>512</v>
      </c>
      <c r="O81" s="647" t="s">
        <v>411</v>
      </c>
      <c r="P81" s="661" t="s">
        <v>274</v>
      </c>
      <c r="Q81" s="661" t="s">
        <v>274</v>
      </c>
      <c r="R81" s="661" t="s">
        <v>274</v>
      </c>
      <c r="S81" s="662" t="s">
        <v>274</v>
      </c>
      <c r="T81" s="506"/>
      <c r="V81" s="507"/>
      <c r="W81" s="508"/>
      <c r="Y81" s="508"/>
      <c r="Z81" s="509"/>
    </row>
    <row r="82" spans="2:26">
      <c r="B82" s="517" t="s">
        <v>452</v>
      </c>
      <c r="C82" s="532">
        <v>2455</v>
      </c>
      <c r="D82" s="532">
        <v>2458</v>
      </c>
      <c r="E82" s="519">
        <v>1565</v>
      </c>
      <c r="F82" s="519">
        <v>1553.94</v>
      </c>
      <c r="G82" s="524">
        <v>1538.66</v>
      </c>
      <c r="H82" s="519">
        <v>1538.66</v>
      </c>
      <c r="I82" s="522">
        <v>1513.52</v>
      </c>
      <c r="J82" s="523">
        <v>1513.52</v>
      </c>
      <c r="K82" s="524">
        <v>1545.61</v>
      </c>
      <c r="L82" s="505">
        <v>1654.11</v>
      </c>
      <c r="M82" s="632">
        <f t="shared" si="5"/>
        <v>1709.36</v>
      </c>
      <c r="N82" s="647" t="s">
        <v>512</v>
      </c>
      <c r="O82" s="647" t="s">
        <v>411</v>
      </c>
      <c r="P82" s="661" t="s">
        <v>274</v>
      </c>
      <c r="Q82" s="661" t="s">
        <v>274</v>
      </c>
      <c r="R82" s="661" t="s">
        <v>274</v>
      </c>
      <c r="S82" s="662" t="s">
        <v>274</v>
      </c>
      <c r="T82" s="506"/>
      <c r="V82" s="507"/>
      <c r="W82" s="508"/>
      <c r="Y82" s="508"/>
      <c r="Z82" s="509"/>
    </row>
    <row r="83" spans="2:26">
      <c r="B83" s="517" t="s">
        <v>453</v>
      </c>
      <c r="C83" s="532">
        <v>2455</v>
      </c>
      <c r="D83" s="532">
        <v>2459</v>
      </c>
      <c r="E83" s="519">
        <v>1565</v>
      </c>
      <c r="F83" s="519">
        <v>1553.94</v>
      </c>
      <c r="G83" s="524">
        <v>1538.66</v>
      </c>
      <c r="H83" s="519">
        <v>1538.66</v>
      </c>
      <c r="I83" s="522">
        <v>1513.52</v>
      </c>
      <c r="J83" s="523">
        <v>1513.52</v>
      </c>
      <c r="K83" s="524">
        <v>1545.61</v>
      </c>
      <c r="L83" s="505">
        <v>1654.11</v>
      </c>
      <c r="M83" s="632">
        <f t="shared" si="5"/>
        <v>1709.36</v>
      </c>
      <c r="N83" s="647" t="s">
        <v>512</v>
      </c>
      <c r="O83" s="647" t="s">
        <v>411</v>
      </c>
      <c r="P83" s="661" t="s">
        <v>274</v>
      </c>
      <c r="Q83" s="661" t="s">
        <v>274</v>
      </c>
      <c r="R83" s="661" t="s">
        <v>274</v>
      </c>
      <c r="S83" s="662" t="s">
        <v>274</v>
      </c>
      <c r="T83" s="506"/>
      <c r="V83" s="507"/>
      <c r="W83" s="508"/>
      <c r="Y83" s="508"/>
      <c r="Z83" s="509"/>
    </row>
    <row r="84" spans="2:26">
      <c r="B84" s="499" t="s">
        <v>468</v>
      </c>
      <c r="C84" s="500">
        <v>7220</v>
      </c>
      <c r="D84" s="500">
        <v>7221</v>
      </c>
      <c r="E84" s="519">
        <v>15</v>
      </c>
      <c r="F84" s="519">
        <v>16</v>
      </c>
      <c r="G84" s="524"/>
      <c r="H84" s="519">
        <v>16</v>
      </c>
      <c r="I84" s="522">
        <v>16</v>
      </c>
      <c r="J84" s="523">
        <v>16</v>
      </c>
      <c r="K84" s="524">
        <v>17</v>
      </c>
      <c r="L84" s="505">
        <v>18</v>
      </c>
      <c r="M84" s="505">
        <v>18</v>
      </c>
      <c r="N84" s="647" t="s">
        <v>411</v>
      </c>
      <c r="O84" s="505"/>
      <c r="P84" s="661" t="s">
        <v>274</v>
      </c>
      <c r="Q84" s="661" t="s">
        <v>274</v>
      </c>
      <c r="R84" s="661" t="s">
        <v>274</v>
      </c>
      <c r="S84" s="662" t="s">
        <v>274</v>
      </c>
      <c r="T84" s="506"/>
      <c r="V84" s="507"/>
      <c r="W84" s="508"/>
      <c r="Y84" s="508"/>
      <c r="Z84" s="509"/>
    </row>
    <row r="85" spans="2:26">
      <c r="B85" s="499" t="s">
        <v>469</v>
      </c>
      <c r="C85" s="500">
        <v>7220</v>
      </c>
      <c r="D85" s="500">
        <v>7222</v>
      </c>
      <c r="E85" s="519">
        <v>15</v>
      </c>
      <c r="F85" s="519">
        <v>16</v>
      </c>
      <c r="G85" s="524"/>
      <c r="H85" s="519">
        <v>16</v>
      </c>
      <c r="I85" s="522">
        <v>16</v>
      </c>
      <c r="J85" s="523">
        <v>16</v>
      </c>
      <c r="K85" s="524">
        <v>17</v>
      </c>
      <c r="L85" s="505">
        <v>18</v>
      </c>
      <c r="M85" s="505">
        <v>18</v>
      </c>
      <c r="N85" s="647" t="s">
        <v>411</v>
      </c>
      <c r="O85" s="505"/>
      <c r="P85" s="661" t="s">
        <v>274</v>
      </c>
      <c r="Q85" s="661" t="s">
        <v>274</v>
      </c>
      <c r="R85" s="661" t="s">
        <v>274</v>
      </c>
      <c r="S85" s="662" t="s">
        <v>274</v>
      </c>
      <c r="T85" s="506"/>
      <c r="V85" s="507"/>
      <c r="W85" s="508"/>
      <c r="Y85" s="508"/>
      <c r="Z85" s="509"/>
    </row>
    <row r="86" spans="2:26">
      <c r="B86" s="499" t="s">
        <v>470</v>
      </c>
      <c r="C86" s="500">
        <v>7220</v>
      </c>
      <c r="D86" s="500">
        <v>7223</v>
      </c>
      <c r="E86" s="519">
        <v>15</v>
      </c>
      <c r="F86" s="519">
        <v>16</v>
      </c>
      <c r="G86" s="524"/>
      <c r="H86" s="519">
        <v>16</v>
      </c>
      <c r="I86" s="522">
        <v>16</v>
      </c>
      <c r="J86" s="523">
        <v>16</v>
      </c>
      <c r="K86" s="524">
        <v>17</v>
      </c>
      <c r="L86" s="505">
        <v>18</v>
      </c>
      <c r="M86" s="505">
        <v>18</v>
      </c>
      <c r="N86" s="647" t="s">
        <v>411</v>
      </c>
      <c r="O86" s="505"/>
      <c r="P86" s="661" t="s">
        <v>274</v>
      </c>
      <c r="Q86" s="661" t="s">
        <v>274</v>
      </c>
      <c r="R86" s="661" t="s">
        <v>274</v>
      </c>
      <c r="S86" s="662" t="s">
        <v>274</v>
      </c>
      <c r="T86" s="506"/>
      <c r="V86" s="507"/>
      <c r="W86" s="508"/>
      <c r="Y86" s="508"/>
      <c r="Z86" s="509"/>
    </row>
    <row r="87" spans="2:26">
      <c r="B87" s="499" t="s">
        <v>471</v>
      </c>
      <c r="C87" s="500">
        <v>7220</v>
      </c>
      <c r="D87" s="500">
        <v>7224</v>
      </c>
      <c r="E87" s="519">
        <v>15</v>
      </c>
      <c r="F87" s="519">
        <v>16</v>
      </c>
      <c r="G87" s="524"/>
      <c r="H87" s="519">
        <v>16</v>
      </c>
      <c r="I87" s="522">
        <v>16</v>
      </c>
      <c r="J87" s="523">
        <v>16</v>
      </c>
      <c r="K87" s="524">
        <v>17</v>
      </c>
      <c r="L87" s="505">
        <v>18</v>
      </c>
      <c r="M87" s="505">
        <v>18</v>
      </c>
      <c r="N87" s="647" t="s">
        <v>411</v>
      </c>
      <c r="O87" s="505"/>
      <c r="P87" s="661" t="s">
        <v>274</v>
      </c>
      <c r="Q87" s="661" t="s">
        <v>274</v>
      </c>
      <c r="R87" s="661" t="s">
        <v>274</v>
      </c>
      <c r="S87" s="662" t="s">
        <v>274</v>
      </c>
      <c r="T87" s="506"/>
      <c r="V87" s="507"/>
      <c r="W87" s="508"/>
      <c r="Y87" s="508"/>
      <c r="Z87" s="509"/>
    </row>
    <row r="88" spans="2:26">
      <c r="B88" s="499" t="s">
        <v>420</v>
      </c>
      <c r="C88" s="500">
        <v>7225</v>
      </c>
      <c r="D88" s="500">
        <v>7226</v>
      </c>
      <c r="E88" s="519">
        <v>20</v>
      </c>
      <c r="F88" s="519">
        <v>21</v>
      </c>
      <c r="G88" s="524"/>
      <c r="H88" s="519">
        <v>22</v>
      </c>
      <c r="I88" s="522">
        <v>22</v>
      </c>
      <c r="J88" s="523">
        <v>22</v>
      </c>
      <c r="K88" s="524">
        <v>22</v>
      </c>
      <c r="L88" s="505">
        <v>24</v>
      </c>
      <c r="M88" s="505">
        <v>24</v>
      </c>
      <c r="N88" s="647" t="s">
        <v>411</v>
      </c>
      <c r="O88" s="505"/>
      <c r="P88" s="661" t="s">
        <v>274</v>
      </c>
      <c r="Q88" s="661" t="s">
        <v>274</v>
      </c>
      <c r="R88" s="661" t="s">
        <v>274</v>
      </c>
      <c r="S88" s="662" t="s">
        <v>274</v>
      </c>
      <c r="T88" s="506"/>
      <c r="V88" s="507"/>
      <c r="W88" s="508"/>
      <c r="Y88" s="508"/>
      <c r="Z88" s="509"/>
    </row>
    <row r="89" spans="2:26">
      <c r="B89" s="499" t="s">
        <v>421</v>
      </c>
      <c r="C89" s="500">
        <v>7225</v>
      </c>
      <c r="D89" s="500">
        <v>7227</v>
      </c>
      <c r="E89" s="519">
        <v>20</v>
      </c>
      <c r="F89" s="519">
        <v>21</v>
      </c>
      <c r="G89" s="524"/>
      <c r="H89" s="519">
        <v>22</v>
      </c>
      <c r="I89" s="522">
        <v>22</v>
      </c>
      <c r="J89" s="523">
        <v>22</v>
      </c>
      <c r="K89" s="524">
        <v>22</v>
      </c>
      <c r="L89" s="505">
        <v>24</v>
      </c>
      <c r="M89" s="505">
        <v>24</v>
      </c>
      <c r="N89" s="647" t="s">
        <v>411</v>
      </c>
      <c r="O89" s="505"/>
      <c r="P89" s="661" t="s">
        <v>274</v>
      </c>
      <c r="Q89" s="661" t="s">
        <v>274</v>
      </c>
      <c r="R89" s="661" t="s">
        <v>274</v>
      </c>
      <c r="S89" s="662" t="s">
        <v>274</v>
      </c>
      <c r="T89" s="506"/>
      <c r="V89" s="507"/>
      <c r="W89" s="508"/>
      <c r="Y89" s="508"/>
      <c r="Z89" s="509"/>
    </row>
    <row r="90" spans="2:26">
      <c r="B90" s="499" t="s">
        <v>422</v>
      </c>
      <c r="C90" s="500">
        <v>7225</v>
      </c>
      <c r="D90" s="500">
        <v>7228</v>
      </c>
      <c r="E90" s="519">
        <v>20</v>
      </c>
      <c r="F90" s="519">
        <v>21</v>
      </c>
      <c r="G90" s="524"/>
      <c r="H90" s="519">
        <v>22</v>
      </c>
      <c r="I90" s="522">
        <v>22</v>
      </c>
      <c r="J90" s="523">
        <v>22</v>
      </c>
      <c r="K90" s="524">
        <v>22</v>
      </c>
      <c r="L90" s="505">
        <v>24</v>
      </c>
      <c r="M90" s="505">
        <v>24</v>
      </c>
      <c r="N90" s="647" t="s">
        <v>411</v>
      </c>
      <c r="O90" s="505"/>
      <c r="P90" s="661" t="s">
        <v>274</v>
      </c>
      <c r="Q90" s="661" t="s">
        <v>274</v>
      </c>
      <c r="R90" s="661" t="s">
        <v>274</v>
      </c>
      <c r="S90" s="662" t="s">
        <v>274</v>
      </c>
      <c r="T90" s="506"/>
      <c r="V90" s="507"/>
      <c r="W90" s="508"/>
      <c r="Y90" s="508"/>
      <c r="Z90" s="509"/>
    </row>
    <row r="91" spans="2:26">
      <c r="B91" s="499" t="s">
        <v>423</v>
      </c>
      <c r="C91" s="500">
        <v>7225</v>
      </c>
      <c r="D91" s="500">
        <v>7229</v>
      </c>
      <c r="E91" s="519">
        <v>20</v>
      </c>
      <c r="F91" s="519">
        <v>21</v>
      </c>
      <c r="G91" s="524"/>
      <c r="H91" s="519">
        <v>22</v>
      </c>
      <c r="I91" s="522">
        <v>22</v>
      </c>
      <c r="J91" s="523">
        <v>22</v>
      </c>
      <c r="K91" s="524">
        <v>22</v>
      </c>
      <c r="L91" s="505">
        <v>24</v>
      </c>
      <c r="M91" s="505">
        <v>24</v>
      </c>
      <c r="N91" s="647" t="s">
        <v>411</v>
      </c>
      <c r="O91" s="505"/>
      <c r="P91" s="661" t="s">
        <v>274</v>
      </c>
      <c r="Q91" s="661" t="s">
        <v>274</v>
      </c>
      <c r="R91" s="661" t="s">
        <v>274</v>
      </c>
      <c r="S91" s="662" t="s">
        <v>274</v>
      </c>
      <c r="T91" s="506"/>
      <c r="V91" s="507"/>
      <c r="W91" s="508"/>
      <c r="Y91" s="508"/>
      <c r="Z91" s="509"/>
    </row>
    <row r="92" spans="2:26">
      <c r="B92" s="499" t="s">
        <v>454</v>
      </c>
      <c r="C92" s="526">
        <v>7255</v>
      </c>
      <c r="D92" s="526">
        <v>7256</v>
      </c>
      <c r="E92" s="519">
        <v>500</v>
      </c>
      <c r="F92" s="519">
        <v>530</v>
      </c>
      <c r="G92" s="524"/>
      <c r="H92" s="519">
        <v>540</v>
      </c>
      <c r="I92" s="522">
        <v>540</v>
      </c>
      <c r="J92" s="523">
        <v>540</v>
      </c>
      <c r="K92" s="524">
        <v>550</v>
      </c>
      <c r="L92" s="505">
        <v>531</v>
      </c>
      <c r="M92" s="634">
        <v>549</v>
      </c>
      <c r="N92" s="647" t="s">
        <v>512</v>
      </c>
      <c r="O92" s="647" t="s">
        <v>411</v>
      </c>
      <c r="P92" s="661" t="s">
        <v>274</v>
      </c>
      <c r="Q92" s="661" t="s">
        <v>274</v>
      </c>
      <c r="R92" s="661" t="s">
        <v>274</v>
      </c>
      <c r="S92" s="662" t="s">
        <v>274</v>
      </c>
      <c r="T92" s="506"/>
      <c r="V92" s="507"/>
      <c r="W92" s="508"/>
      <c r="Y92" s="508"/>
      <c r="Z92" s="509"/>
    </row>
    <row r="93" spans="2:26">
      <c r="B93" s="499" t="s">
        <v>455</v>
      </c>
      <c r="C93" s="526">
        <v>7255</v>
      </c>
      <c r="D93" s="526">
        <v>7257</v>
      </c>
      <c r="E93" s="519">
        <v>500</v>
      </c>
      <c r="F93" s="519">
        <v>530</v>
      </c>
      <c r="G93" s="524"/>
      <c r="H93" s="519">
        <v>540</v>
      </c>
      <c r="I93" s="522">
        <v>540</v>
      </c>
      <c r="J93" s="523">
        <v>540</v>
      </c>
      <c r="K93" s="524">
        <v>550</v>
      </c>
      <c r="L93" s="505">
        <v>531</v>
      </c>
      <c r="M93" s="634">
        <v>549</v>
      </c>
      <c r="N93" s="647" t="s">
        <v>512</v>
      </c>
      <c r="O93" s="647" t="s">
        <v>411</v>
      </c>
      <c r="P93" s="661" t="s">
        <v>274</v>
      </c>
      <c r="Q93" s="661" t="s">
        <v>274</v>
      </c>
      <c r="R93" s="661" t="s">
        <v>274</v>
      </c>
      <c r="S93" s="662" t="s">
        <v>274</v>
      </c>
      <c r="T93" s="506"/>
      <c r="V93" s="507"/>
      <c r="W93" s="508"/>
      <c r="Y93" s="508"/>
      <c r="Z93" s="509"/>
    </row>
    <row r="94" spans="2:26">
      <c r="B94" s="499" t="s">
        <v>456</v>
      </c>
      <c r="C94" s="526">
        <v>7255</v>
      </c>
      <c r="D94" s="526">
        <v>7258</v>
      </c>
      <c r="E94" s="519">
        <v>500</v>
      </c>
      <c r="F94" s="519">
        <v>530</v>
      </c>
      <c r="G94" s="524"/>
      <c r="H94" s="519">
        <v>540</v>
      </c>
      <c r="I94" s="522">
        <v>540</v>
      </c>
      <c r="J94" s="523">
        <v>540</v>
      </c>
      <c r="K94" s="524">
        <v>550</v>
      </c>
      <c r="L94" s="505">
        <v>531</v>
      </c>
      <c r="M94" s="634">
        <v>549</v>
      </c>
      <c r="N94" s="647" t="s">
        <v>512</v>
      </c>
      <c r="O94" s="647" t="s">
        <v>411</v>
      </c>
      <c r="P94" s="661" t="s">
        <v>274</v>
      </c>
      <c r="Q94" s="661" t="s">
        <v>274</v>
      </c>
      <c r="R94" s="661" t="s">
        <v>274</v>
      </c>
      <c r="S94" s="662" t="s">
        <v>274</v>
      </c>
      <c r="T94" s="506"/>
      <c r="V94" s="507"/>
      <c r="W94" s="508"/>
      <c r="Y94" s="508"/>
      <c r="Z94" s="509"/>
    </row>
    <row r="95" spans="2:26">
      <c r="B95" s="499" t="s">
        <v>457</v>
      </c>
      <c r="C95" s="526">
        <v>7255</v>
      </c>
      <c r="D95" s="526">
        <v>7259</v>
      </c>
      <c r="E95" s="519">
        <v>500</v>
      </c>
      <c r="F95" s="519">
        <v>530</v>
      </c>
      <c r="G95" s="524"/>
      <c r="H95" s="519">
        <v>540</v>
      </c>
      <c r="I95" s="522">
        <v>540</v>
      </c>
      <c r="J95" s="523">
        <v>540</v>
      </c>
      <c r="K95" s="524">
        <v>550</v>
      </c>
      <c r="L95" s="505">
        <v>531</v>
      </c>
      <c r="M95" s="634">
        <v>549</v>
      </c>
      <c r="N95" s="647" t="s">
        <v>512</v>
      </c>
      <c r="O95" s="647" t="s">
        <v>411</v>
      </c>
      <c r="P95" s="661" t="s">
        <v>274</v>
      </c>
      <c r="Q95" s="661" t="s">
        <v>274</v>
      </c>
      <c r="R95" s="661" t="s">
        <v>274</v>
      </c>
      <c r="S95" s="662" t="s">
        <v>274</v>
      </c>
      <c r="T95" s="506"/>
      <c r="V95" s="507"/>
      <c r="W95" s="508"/>
      <c r="Y95" s="508"/>
      <c r="Z95" s="509"/>
    </row>
    <row r="96" spans="2:26">
      <c r="B96" s="499" t="s">
        <v>415</v>
      </c>
      <c r="C96" s="526">
        <v>7265</v>
      </c>
      <c r="D96" s="526">
        <v>7266</v>
      </c>
      <c r="E96" s="519">
        <v>750</v>
      </c>
      <c r="F96" s="519">
        <v>790</v>
      </c>
      <c r="G96" s="524"/>
      <c r="H96" s="519">
        <v>810</v>
      </c>
      <c r="I96" s="522">
        <v>810</v>
      </c>
      <c r="J96" s="523">
        <v>810</v>
      </c>
      <c r="K96" s="524">
        <v>830</v>
      </c>
      <c r="L96" s="505">
        <v>801</v>
      </c>
      <c r="M96" s="634">
        <v>828</v>
      </c>
      <c r="N96" s="647" t="s">
        <v>512</v>
      </c>
      <c r="O96" s="647" t="s">
        <v>411</v>
      </c>
      <c r="P96" s="661" t="s">
        <v>274</v>
      </c>
      <c r="Q96" s="661" t="s">
        <v>274</v>
      </c>
      <c r="R96" s="661" t="s">
        <v>274</v>
      </c>
      <c r="S96" s="662" t="s">
        <v>274</v>
      </c>
      <c r="T96" s="506"/>
      <c r="V96" s="507"/>
      <c r="W96" s="508"/>
      <c r="Y96" s="508"/>
      <c r="Z96" s="509"/>
    </row>
    <row r="97" spans="2:26">
      <c r="B97" s="499" t="s">
        <v>416</v>
      </c>
      <c r="C97" s="526">
        <v>7265</v>
      </c>
      <c r="D97" s="526">
        <v>7267</v>
      </c>
      <c r="E97" s="519">
        <v>750</v>
      </c>
      <c r="F97" s="519">
        <v>790</v>
      </c>
      <c r="G97" s="524"/>
      <c r="H97" s="519">
        <v>810</v>
      </c>
      <c r="I97" s="522">
        <v>810</v>
      </c>
      <c r="J97" s="523">
        <v>810</v>
      </c>
      <c r="K97" s="524">
        <v>830</v>
      </c>
      <c r="L97" s="505">
        <v>801</v>
      </c>
      <c r="M97" s="634">
        <v>828</v>
      </c>
      <c r="N97" s="647" t="s">
        <v>512</v>
      </c>
      <c r="O97" s="647" t="s">
        <v>411</v>
      </c>
      <c r="P97" s="661" t="s">
        <v>274</v>
      </c>
      <c r="Q97" s="661" t="s">
        <v>274</v>
      </c>
      <c r="R97" s="661" t="s">
        <v>274</v>
      </c>
      <c r="S97" s="662" t="s">
        <v>274</v>
      </c>
      <c r="T97" s="506"/>
      <c r="V97" s="507"/>
      <c r="W97" s="508"/>
      <c r="Y97" s="508"/>
      <c r="Z97" s="509"/>
    </row>
    <row r="98" spans="2:26">
      <c r="B98" s="499" t="s">
        <v>417</v>
      </c>
      <c r="C98" s="526">
        <v>7265</v>
      </c>
      <c r="D98" s="526">
        <v>7268</v>
      </c>
      <c r="E98" s="519">
        <v>750</v>
      </c>
      <c r="F98" s="519">
        <v>790</v>
      </c>
      <c r="G98" s="524"/>
      <c r="H98" s="519">
        <v>810</v>
      </c>
      <c r="I98" s="522">
        <v>810</v>
      </c>
      <c r="J98" s="523">
        <v>810</v>
      </c>
      <c r="K98" s="524">
        <v>830</v>
      </c>
      <c r="L98" s="505">
        <v>801</v>
      </c>
      <c r="M98" s="634">
        <v>828</v>
      </c>
      <c r="N98" s="647" t="s">
        <v>512</v>
      </c>
      <c r="O98" s="647" t="s">
        <v>411</v>
      </c>
      <c r="P98" s="661" t="s">
        <v>274</v>
      </c>
      <c r="Q98" s="661" t="s">
        <v>274</v>
      </c>
      <c r="R98" s="661" t="s">
        <v>274</v>
      </c>
      <c r="S98" s="662" t="s">
        <v>274</v>
      </c>
      <c r="T98" s="506"/>
      <c r="V98" s="507"/>
      <c r="W98" s="508"/>
      <c r="Y98" s="508"/>
      <c r="Z98" s="509"/>
    </row>
    <row r="99" spans="2:26">
      <c r="B99" s="605" t="s">
        <v>418</v>
      </c>
      <c r="C99" s="526">
        <v>7265</v>
      </c>
      <c r="D99" s="526">
        <v>7269</v>
      </c>
      <c r="E99" s="519">
        <v>750</v>
      </c>
      <c r="F99" s="519">
        <v>790</v>
      </c>
      <c r="G99" s="524"/>
      <c r="H99" s="519">
        <v>810</v>
      </c>
      <c r="I99" s="522">
        <v>810</v>
      </c>
      <c r="J99" s="523">
        <v>810</v>
      </c>
      <c r="K99" s="524">
        <v>830</v>
      </c>
      <c r="L99" s="505">
        <v>801</v>
      </c>
      <c r="M99" s="634">
        <v>828</v>
      </c>
      <c r="N99" s="647" t="s">
        <v>512</v>
      </c>
      <c r="O99" s="647" t="s">
        <v>411</v>
      </c>
      <c r="P99" s="661" t="s">
        <v>274</v>
      </c>
      <c r="Q99" s="661" t="s">
        <v>274</v>
      </c>
      <c r="R99" s="661" t="s">
        <v>274</v>
      </c>
      <c r="S99" s="662" t="s">
        <v>274</v>
      </c>
      <c r="T99" s="506"/>
      <c r="V99" s="507"/>
      <c r="W99" s="508"/>
      <c r="Y99" s="508"/>
      <c r="Z99" s="509"/>
    </row>
    <row r="100" spans="2:26">
      <c r="B100" s="605" t="s">
        <v>458</v>
      </c>
      <c r="C100" s="526">
        <v>3690</v>
      </c>
      <c r="D100" s="526">
        <v>3691</v>
      </c>
      <c r="E100" s="519"/>
      <c r="F100" s="519"/>
      <c r="G100" s="524"/>
      <c r="H100" s="519"/>
      <c r="I100" s="522"/>
      <c r="J100" s="523"/>
      <c r="K100" s="524"/>
      <c r="L100" s="505">
        <v>1440</v>
      </c>
      <c r="M100" s="634">
        <v>1494</v>
      </c>
      <c r="N100" s="647" t="s">
        <v>512</v>
      </c>
      <c r="O100" s="647" t="s">
        <v>411</v>
      </c>
      <c r="P100" s="661" t="s">
        <v>274</v>
      </c>
      <c r="Q100" s="661" t="s">
        <v>275</v>
      </c>
      <c r="R100" s="661" t="s">
        <v>274</v>
      </c>
      <c r="S100" s="662" t="s">
        <v>274</v>
      </c>
      <c r="T100" s="479"/>
      <c r="V100" s="507"/>
      <c r="W100" s="508"/>
      <c r="Y100" s="508"/>
      <c r="Z100" s="509"/>
    </row>
    <row r="101" spans="2:26">
      <c r="B101" s="605" t="s">
        <v>459</v>
      </c>
      <c r="C101" s="526">
        <v>3690</v>
      </c>
      <c r="D101" s="526">
        <v>3692</v>
      </c>
      <c r="E101" s="519"/>
      <c r="F101" s="519"/>
      <c r="G101" s="524"/>
      <c r="H101" s="519"/>
      <c r="I101" s="522"/>
      <c r="J101" s="523"/>
      <c r="K101" s="524"/>
      <c r="L101" s="505">
        <v>1440</v>
      </c>
      <c r="M101" s="634">
        <v>1494</v>
      </c>
      <c r="N101" s="647" t="s">
        <v>512</v>
      </c>
      <c r="O101" s="647" t="s">
        <v>411</v>
      </c>
      <c r="P101" s="661" t="s">
        <v>274</v>
      </c>
      <c r="Q101" s="661" t="s">
        <v>275</v>
      </c>
      <c r="R101" s="661" t="s">
        <v>274</v>
      </c>
      <c r="S101" s="662" t="s">
        <v>274</v>
      </c>
      <c r="T101" s="479"/>
      <c r="V101" s="507"/>
      <c r="W101" s="508"/>
      <c r="Y101" s="508"/>
      <c r="Z101" s="509"/>
    </row>
    <row r="102" spans="2:26">
      <c r="B102" s="605" t="s">
        <v>460</v>
      </c>
      <c r="C102" s="526">
        <v>3690</v>
      </c>
      <c r="D102" s="526">
        <v>3693</v>
      </c>
      <c r="E102" s="519"/>
      <c r="F102" s="519"/>
      <c r="G102" s="524"/>
      <c r="H102" s="519"/>
      <c r="I102" s="522"/>
      <c r="J102" s="523"/>
      <c r="K102" s="524"/>
      <c r="L102" s="505">
        <v>1440</v>
      </c>
      <c r="M102" s="634">
        <v>1494</v>
      </c>
      <c r="N102" s="647" t="s">
        <v>512</v>
      </c>
      <c r="O102" s="647" t="s">
        <v>411</v>
      </c>
      <c r="P102" s="661" t="s">
        <v>274</v>
      </c>
      <c r="Q102" s="661" t="s">
        <v>275</v>
      </c>
      <c r="R102" s="661" t="s">
        <v>274</v>
      </c>
      <c r="S102" s="662" t="s">
        <v>274</v>
      </c>
      <c r="T102" s="479"/>
      <c r="V102" s="507"/>
      <c r="W102" s="508"/>
      <c r="Y102" s="508"/>
      <c r="Z102" s="509"/>
    </row>
    <row r="103" spans="2:26">
      <c r="B103" s="605" t="s">
        <v>461</v>
      </c>
      <c r="C103" s="526">
        <v>3690</v>
      </c>
      <c r="D103" s="526">
        <v>3694</v>
      </c>
      <c r="E103" s="519"/>
      <c r="F103" s="519"/>
      <c r="G103" s="524"/>
      <c r="H103" s="519"/>
      <c r="I103" s="522"/>
      <c r="J103" s="523"/>
      <c r="K103" s="524"/>
      <c r="L103" s="505">
        <v>1440</v>
      </c>
      <c r="M103" s="634">
        <v>1494</v>
      </c>
      <c r="N103" s="647" t="s">
        <v>512</v>
      </c>
      <c r="O103" s="647" t="s">
        <v>411</v>
      </c>
      <c r="P103" s="661" t="s">
        <v>274</v>
      </c>
      <c r="Q103" s="661" t="s">
        <v>275</v>
      </c>
      <c r="R103" s="661" t="s">
        <v>274</v>
      </c>
      <c r="S103" s="662" t="s">
        <v>274</v>
      </c>
      <c r="T103" s="479"/>
      <c r="V103" s="507"/>
      <c r="W103" s="508"/>
      <c r="Y103" s="508"/>
      <c r="Z103" s="509"/>
    </row>
    <row r="104" spans="2:26">
      <c r="B104" s="605" t="s">
        <v>462</v>
      </c>
      <c r="C104" s="526">
        <v>8230</v>
      </c>
      <c r="D104" s="526">
        <v>8230</v>
      </c>
      <c r="E104" s="519"/>
      <c r="F104" s="519"/>
      <c r="G104" s="524"/>
      <c r="H104" s="519"/>
      <c r="I104" s="522"/>
      <c r="J104" s="523"/>
      <c r="K104" s="524"/>
      <c r="L104" s="505">
        <v>470</v>
      </c>
      <c r="M104" s="634">
        <v>490</v>
      </c>
      <c r="N104" s="647" t="s">
        <v>512</v>
      </c>
      <c r="O104" s="647" t="s">
        <v>411</v>
      </c>
      <c r="P104" s="661" t="s">
        <v>274</v>
      </c>
      <c r="Q104" s="661" t="s">
        <v>275</v>
      </c>
      <c r="R104" s="661" t="s">
        <v>274</v>
      </c>
      <c r="S104" s="662" t="s">
        <v>274</v>
      </c>
      <c r="T104" s="479"/>
      <c r="V104" s="507"/>
      <c r="W104" s="508"/>
      <c r="Y104" s="508"/>
      <c r="Z104" s="509"/>
    </row>
    <row r="105" spans="2:26">
      <c r="B105" s="605" t="s">
        <v>463</v>
      </c>
      <c r="C105" s="526">
        <v>8230</v>
      </c>
      <c r="D105" s="526">
        <v>8231</v>
      </c>
      <c r="E105" s="519"/>
      <c r="F105" s="519"/>
      <c r="G105" s="524"/>
      <c r="H105" s="519"/>
      <c r="I105" s="522"/>
      <c r="J105" s="523"/>
      <c r="K105" s="524"/>
      <c r="L105" s="505">
        <v>470</v>
      </c>
      <c r="M105" s="634">
        <v>490</v>
      </c>
      <c r="N105" s="647" t="s">
        <v>512</v>
      </c>
      <c r="O105" s="647" t="s">
        <v>411</v>
      </c>
      <c r="P105" s="661" t="s">
        <v>274</v>
      </c>
      <c r="Q105" s="661" t="s">
        <v>275</v>
      </c>
      <c r="R105" s="661" t="s">
        <v>274</v>
      </c>
      <c r="S105" s="662" t="s">
        <v>274</v>
      </c>
      <c r="T105" s="479"/>
      <c r="V105" s="507"/>
      <c r="W105" s="508"/>
      <c r="Y105" s="508"/>
      <c r="Z105" s="509"/>
    </row>
    <row r="106" spans="2:26">
      <c r="B106" s="605" t="s">
        <v>464</v>
      </c>
      <c r="C106" s="526">
        <v>8230</v>
      </c>
      <c r="D106" s="526">
        <v>8232</v>
      </c>
      <c r="E106" s="519"/>
      <c r="F106" s="519"/>
      <c r="G106" s="524"/>
      <c r="H106" s="519"/>
      <c r="I106" s="522"/>
      <c r="J106" s="523"/>
      <c r="K106" s="524"/>
      <c r="L106" s="505">
        <v>470</v>
      </c>
      <c r="M106" s="634">
        <v>490</v>
      </c>
      <c r="N106" s="647" t="s">
        <v>512</v>
      </c>
      <c r="O106" s="647" t="s">
        <v>411</v>
      </c>
      <c r="P106" s="661" t="s">
        <v>274</v>
      </c>
      <c r="Q106" s="661" t="s">
        <v>275</v>
      </c>
      <c r="R106" s="661" t="s">
        <v>274</v>
      </c>
      <c r="S106" s="662" t="s">
        <v>274</v>
      </c>
      <c r="T106" s="479"/>
      <c r="V106" s="507"/>
      <c r="W106" s="508"/>
      <c r="Y106" s="508"/>
      <c r="Z106" s="509"/>
    </row>
    <row r="107" spans="2:26">
      <c r="B107" s="605" t="s">
        <v>465</v>
      </c>
      <c r="C107" s="526">
        <v>8230</v>
      </c>
      <c r="D107" s="526">
        <v>8233</v>
      </c>
      <c r="E107" s="519"/>
      <c r="F107" s="519"/>
      <c r="G107" s="524"/>
      <c r="H107" s="519"/>
      <c r="I107" s="522"/>
      <c r="J107" s="523"/>
      <c r="K107" s="524"/>
      <c r="L107" s="505">
        <v>470</v>
      </c>
      <c r="M107" s="634">
        <v>490</v>
      </c>
      <c r="N107" s="647" t="s">
        <v>512</v>
      </c>
      <c r="O107" s="647" t="s">
        <v>411</v>
      </c>
      <c r="P107" s="661" t="s">
        <v>274</v>
      </c>
      <c r="Q107" s="661" t="s">
        <v>275</v>
      </c>
      <c r="R107" s="661" t="s">
        <v>274</v>
      </c>
      <c r="S107" s="662" t="s">
        <v>274</v>
      </c>
      <c r="T107" s="479"/>
      <c r="V107" s="507"/>
      <c r="W107" s="508"/>
      <c r="Y107" s="508"/>
      <c r="Z107" s="509"/>
    </row>
    <row r="108" spans="2:26">
      <c r="B108" s="615" t="s">
        <v>424</v>
      </c>
      <c r="C108" s="536"/>
      <c r="D108" s="536"/>
      <c r="E108" s="536"/>
      <c r="F108" s="616"/>
      <c r="G108" s="536"/>
      <c r="H108" s="616"/>
      <c r="I108" s="617"/>
      <c r="J108" s="618"/>
      <c r="K108" s="536"/>
      <c r="L108" s="536"/>
      <c r="M108" s="536"/>
      <c r="N108" s="644"/>
      <c r="O108" s="536"/>
      <c r="P108" s="670"/>
      <c r="Q108" s="670"/>
      <c r="R108" s="670"/>
      <c r="S108" s="671"/>
      <c r="T108" s="486"/>
      <c r="V108" s="507"/>
      <c r="W108" s="508"/>
      <c r="Y108" s="508"/>
      <c r="Z108" s="509"/>
    </row>
    <row r="109" spans="2:26">
      <c r="B109" s="627" t="s">
        <v>472</v>
      </c>
      <c r="C109" s="628" t="s">
        <v>73</v>
      </c>
      <c r="D109" s="628" t="s">
        <v>73</v>
      </c>
      <c r="E109" s="544">
        <v>1</v>
      </c>
      <c r="F109" s="629">
        <v>1.1000000000000001</v>
      </c>
      <c r="G109" s="544"/>
      <c r="H109" s="630">
        <v>1.1499999999999999</v>
      </c>
      <c r="I109" s="630">
        <v>1.1499999999999999</v>
      </c>
      <c r="J109" s="631">
        <v>1.1499999999999999</v>
      </c>
      <c r="K109" s="544">
        <v>1.2</v>
      </c>
      <c r="L109" s="569">
        <v>1.25</v>
      </c>
      <c r="M109" s="569">
        <v>1.3</v>
      </c>
      <c r="N109" s="647" t="s">
        <v>406</v>
      </c>
      <c r="O109" s="647" t="s">
        <v>406</v>
      </c>
      <c r="P109" s="672" t="s">
        <v>275</v>
      </c>
      <c r="Q109" s="672" t="s">
        <v>73</v>
      </c>
      <c r="R109" s="672" t="s">
        <v>73</v>
      </c>
      <c r="S109" s="673" t="s">
        <v>73</v>
      </c>
      <c r="T109" s="506"/>
      <c r="V109" s="507"/>
      <c r="W109" s="508"/>
      <c r="Y109" s="508"/>
      <c r="Z109" s="509"/>
    </row>
    <row r="110" spans="2:26">
      <c r="B110" s="499" t="s">
        <v>473</v>
      </c>
      <c r="C110" s="500" t="s">
        <v>73</v>
      </c>
      <c r="D110" s="500" t="s">
        <v>73</v>
      </c>
      <c r="E110" s="524">
        <v>16.5</v>
      </c>
      <c r="F110" s="519">
        <v>17.5</v>
      </c>
      <c r="G110" s="524"/>
      <c r="H110" s="522">
        <v>18</v>
      </c>
      <c r="I110" s="522">
        <v>18</v>
      </c>
      <c r="J110" s="523">
        <v>18</v>
      </c>
      <c r="K110" s="524">
        <v>18.5</v>
      </c>
      <c r="L110" s="569">
        <v>20</v>
      </c>
      <c r="M110" s="569">
        <v>20.5</v>
      </c>
      <c r="N110" s="647" t="s">
        <v>406</v>
      </c>
      <c r="O110" s="647" t="s">
        <v>406</v>
      </c>
      <c r="P110" s="661" t="s">
        <v>275</v>
      </c>
      <c r="Q110" s="661" t="s">
        <v>73</v>
      </c>
      <c r="R110" s="661" t="s">
        <v>73</v>
      </c>
      <c r="S110" s="662" t="s">
        <v>73</v>
      </c>
      <c r="T110" s="506"/>
      <c r="V110" s="507"/>
      <c r="W110" s="508"/>
      <c r="Y110" s="508"/>
      <c r="Z110" s="509"/>
    </row>
    <row r="111" spans="2:26">
      <c r="B111" s="499" t="s">
        <v>474</v>
      </c>
      <c r="C111" s="500" t="s">
        <v>73</v>
      </c>
      <c r="D111" s="500" t="s">
        <v>73</v>
      </c>
      <c r="E111" s="524">
        <v>10</v>
      </c>
      <c r="F111" s="519">
        <v>11.5</v>
      </c>
      <c r="G111" s="524"/>
      <c r="H111" s="522">
        <v>12</v>
      </c>
      <c r="I111" s="522">
        <v>11.75</v>
      </c>
      <c r="J111" s="523">
        <v>12</v>
      </c>
      <c r="K111" s="524">
        <v>12</v>
      </c>
      <c r="L111" s="569">
        <v>13</v>
      </c>
      <c r="M111" s="569">
        <v>13.5</v>
      </c>
      <c r="N111" s="647" t="s">
        <v>406</v>
      </c>
      <c r="O111" s="647" t="s">
        <v>406</v>
      </c>
      <c r="P111" s="661" t="s">
        <v>275</v>
      </c>
      <c r="Q111" s="661" t="s">
        <v>73</v>
      </c>
      <c r="R111" s="661" t="s">
        <v>73</v>
      </c>
      <c r="S111" s="662" t="s">
        <v>73</v>
      </c>
      <c r="T111" s="506"/>
      <c r="V111" s="507"/>
      <c r="W111" s="508"/>
      <c r="Y111" s="508"/>
      <c r="Z111" s="509"/>
    </row>
    <row r="112" spans="2:26">
      <c r="B112" s="499" t="s">
        <v>475</v>
      </c>
      <c r="C112" s="500" t="s">
        <v>73</v>
      </c>
      <c r="D112" s="500" t="s">
        <v>73</v>
      </c>
      <c r="E112" s="524">
        <v>2</v>
      </c>
      <c r="F112" s="519">
        <v>2.2999999999999998</v>
      </c>
      <c r="G112" s="524"/>
      <c r="H112" s="522">
        <v>2.35</v>
      </c>
      <c r="I112" s="522">
        <v>2.35</v>
      </c>
      <c r="J112" s="523">
        <v>2.4</v>
      </c>
      <c r="K112" s="524">
        <v>2.4500000000000002</v>
      </c>
      <c r="L112" s="569">
        <v>2.6</v>
      </c>
      <c r="M112" s="569">
        <v>2.7</v>
      </c>
      <c r="N112" s="647" t="s">
        <v>406</v>
      </c>
      <c r="O112" s="647" t="s">
        <v>406</v>
      </c>
      <c r="P112" s="661" t="s">
        <v>275</v>
      </c>
      <c r="Q112" s="661" t="s">
        <v>73</v>
      </c>
      <c r="R112" s="661" t="s">
        <v>73</v>
      </c>
      <c r="S112" s="662" t="s">
        <v>73</v>
      </c>
      <c r="T112" s="506"/>
      <c r="V112" s="507"/>
      <c r="W112" s="508"/>
      <c r="Y112" s="508"/>
      <c r="Z112" s="509"/>
    </row>
    <row r="113" spans="1:26">
      <c r="A113" s="553"/>
      <c r="B113" s="499" t="s">
        <v>513</v>
      </c>
      <c r="C113" s="500" t="s">
        <v>73</v>
      </c>
      <c r="D113" s="500" t="s">
        <v>73</v>
      </c>
      <c r="E113" s="519">
        <v>2.5</v>
      </c>
      <c r="F113" s="519">
        <v>2.2999999999999998</v>
      </c>
      <c r="G113" s="524"/>
      <c r="H113" s="522">
        <v>2.35</v>
      </c>
      <c r="I113" s="522">
        <v>2.35</v>
      </c>
      <c r="J113" s="523">
        <v>2.4</v>
      </c>
      <c r="K113" s="524">
        <v>2.4500000000000002</v>
      </c>
      <c r="L113" s="569">
        <v>2.6</v>
      </c>
      <c r="M113" s="569">
        <v>2.7</v>
      </c>
      <c r="N113" s="647" t="s">
        <v>406</v>
      </c>
      <c r="O113" s="647" t="s">
        <v>406</v>
      </c>
      <c r="P113" s="661" t="s">
        <v>275</v>
      </c>
      <c r="Q113" s="661" t="s">
        <v>73</v>
      </c>
      <c r="R113" s="661" t="s">
        <v>73</v>
      </c>
      <c r="S113" s="662" t="s">
        <v>73</v>
      </c>
      <c r="T113" s="506"/>
      <c r="V113" s="507"/>
      <c r="W113" s="508"/>
      <c r="Y113" s="508"/>
      <c r="Z113" s="509"/>
    </row>
    <row r="114" spans="1:26">
      <c r="A114" s="553"/>
      <c r="B114" s="499" t="s">
        <v>514</v>
      </c>
      <c r="C114" s="500" t="s">
        <v>73</v>
      </c>
      <c r="D114" s="500" t="s">
        <v>73</v>
      </c>
      <c r="E114" s="519">
        <v>1.6</v>
      </c>
      <c r="F114" s="519">
        <v>1.7</v>
      </c>
      <c r="G114" s="524"/>
      <c r="H114" s="522">
        <v>1.75</v>
      </c>
      <c r="I114" s="522">
        <v>1.75</v>
      </c>
      <c r="J114" s="523">
        <v>1.75</v>
      </c>
      <c r="K114" s="524">
        <v>1.8</v>
      </c>
      <c r="L114" s="569">
        <v>1.9</v>
      </c>
      <c r="M114" s="569">
        <v>2</v>
      </c>
      <c r="N114" s="647" t="s">
        <v>406</v>
      </c>
      <c r="O114" s="647" t="s">
        <v>406</v>
      </c>
      <c r="P114" s="661" t="s">
        <v>275</v>
      </c>
      <c r="Q114" s="661" t="s">
        <v>73</v>
      </c>
      <c r="R114" s="661" t="s">
        <v>73</v>
      </c>
      <c r="S114" s="662" t="s">
        <v>73</v>
      </c>
      <c r="T114" s="506"/>
      <c r="V114" s="507"/>
      <c r="W114" s="508"/>
      <c r="Y114" s="508"/>
      <c r="Z114" s="509"/>
    </row>
    <row r="115" spans="1:26">
      <c r="B115" s="512" t="s">
        <v>425</v>
      </c>
      <c r="C115" s="513"/>
      <c r="D115" s="513"/>
      <c r="E115" s="513"/>
      <c r="F115" s="514"/>
      <c r="G115" s="513"/>
      <c r="H115" s="513"/>
      <c r="I115" s="515"/>
      <c r="J115" s="516"/>
      <c r="K115" s="513"/>
      <c r="L115" s="536"/>
      <c r="M115" s="536"/>
      <c r="N115" s="644"/>
      <c r="O115" s="644"/>
      <c r="P115" s="666"/>
      <c r="Q115" s="666"/>
      <c r="R115" s="666"/>
      <c r="S115" s="667"/>
      <c r="T115" s="486"/>
      <c r="V115" s="507"/>
      <c r="W115" s="508"/>
      <c r="Y115" s="508"/>
      <c r="Z115" s="509"/>
    </row>
    <row r="116" spans="1:26">
      <c r="B116" s="487" t="s">
        <v>480</v>
      </c>
      <c r="C116" s="488" t="s">
        <v>73</v>
      </c>
      <c r="D116" s="488" t="s">
        <v>73</v>
      </c>
      <c r="E116" s="539">
        <v>4</v>
      </c>
      <c r="F116" s="538">
        <v>4.5999999999999996</v>
      </c>
      <c r="G116" s="539"/>
      <c r="H116" s="540">
        <v>4.7</v>
      </c>
      <c r="I116" s="540">
        <v>4.7</v>
      </c>
      <c r="J116" s="541">
        <f>J112*2</f>
        <v>4.8</v>
      </c>
      <c r="K116" s="539">
        <v>4.9000000000000004</v>
      </c>
      <c r="L116" s="569">
        <v>5.2</v>
      </c>
      <c r="M116" s="569">
        <v>5.4</v>
      </c>
      <c r="N116" s="647" t="s">
        <v>406</v>
      </c>
      <c r="O116" s="647" t="s">
        <v>406</v>
      </c>
      <c r="P116" s="658" t="s">
        <v>275</v>
      </c>
      <c r="Q116" s="658" t="s">
        <v>73</v>
      </c>
      <c r="R116" s="658" t="s">
        <v>73</v>
      </c>
      <c r="S116" s="659" t="s">
        <v>73</v>
      </c>
      <c r="T116" s="506"/>
      <c r="V116" s="507"/>
      <c r="W116" s="508"/>
      <c r="Y116" s="508"/>
      <c r="Z116" s="509"/>
    </row>
    <row r="117" spans="1:26">
      <c r="B117" s="499" t="s">
        <v>481</v>
      </c>
      <c r="C117" s="500" t="s">
        <v>73</v>
      </c>
      <c r="D117" s="500" t="s">
        <v>73</v>
      </c>
      <c r="E117" s="524">
        <v>6</v>
      </c>
      <c r="F117" s="519">
        <v>6.9</v>
      </c>
      <c r="G117" s="524"/>
      <c r="H117" s="522">
        <v>7.0500000000000007</v>
      </c>
      <c r="I117" s="522">
        <v>7.0500000000000007</v>
      </c>
      <c r="J117" s="523">
        <f>J112*3</f>
        <v>7.1999999999999993</v>
      </c>
      <c r="K117" s="524">
        <v>7.35</v>
      </c>
      <c r="L117" s="569">
        <v>7.8000000000000007</v>
      </c>
      <c r="M117" s="569">
        <v>8.1</v>
      </c>
      <c r="N117" s="647" t="s">
        <v>406</v>
      </c>
      <c r="O117" s="647" t="s">
        <v>406</v>
      </c>
      <c r="P117" s="661" t="s">
        <v>275</v>
      </c>
      <c r="Q117" s="661" t="s">
        <v>73</v>
      </c>
      <c r="R117" s="661" t="s">
        <v>73</v>
      </c>
      <c r="S117" s="662" t="s">
        <v>73</v>
      </c>
      <c r="T117" s="506"/>
      <c r="V117" s="507"/>
      <c r="W117" s="508"/>
      <c r="Y117" s="508"/>
      <c r="Z117" s="509"/>
    </row>
    <row r="118" spans="1:26">
      <c r="B118" s="499" t="s">
        <v>482</v>
      </c>
      <c r="C118" s="500" t="s">
        <v>73</v>
      </c>
      <c r="D118" s="500" t="s">
        <v>73</v>
      </c>
      <c r="E118" s="554" t="s">
        <v>73</v>
      </c>
      <c r="F118" s="519" t="s">
        <v>73</v>
      </c>
      <c r="G118" s="524"/>
      <c r="H118" s="522"/>
      <c r="I118" s="522">
        <v>25</v>
      </c>
      <c r="J118" s="523">
        <v>25</v>
      </c>
      <c r="K118" s="524">
        <v>26</v>
      </c>
      <c r="L118" s="569">
        <v>28</v>
      </c>
      <c r="M118" s="569">
        <v>28.5</v>
      </c>
      <c r="N118" s="647" t="s">
        <v>406</v>
      </c>
      <c r="O118" s="647" t="s">
        <v>406</v>
      </c>
      <c r="P118" s="661" t="s">
        <v>275</v>
      </c>
      <c r="Q118" s="661" t="s">
        <v>73</v>
      </c>
      <c r="R118" s="674" t="s">
        <v>73</v>
      </c>
      <c r="S118" s="675" t="s">
        <v>73</v>
      </c>
      <c r="T118" s="619"/>
      <c r="V118" s="507"/>
      <c r="W118" s="508"/>
      <c r="Y118" s="508"/>
      <c r="Z118" s="509"/>
    </row>
    <row r="119" spans="1:26">
      <c r="B119" s="545" t="s">
        <v>483</v>
      </c>
      <c r="C119" s="555" t="s">
        <v>73</v>
      </c>
      <c r="D119" s="555" t="s">
        <v>73</v>
      </c>
      <c r="E119" s="620" t="s">
        <v>73</v>
      </c>
      <c r="F119" s="547" t="s">
        <v>73</v>
      </c>
      <c r="G119" s="620"/>
      <c r="H119" s="549"/>
      <c r="I119" s="549">
        <v>35</v>
      </c>
      <c r="J119" s="550">
        <v>35.5</v>
      </c>
      <c r="K119" s="620">
        <v>36</v>
      </c>
      <c r="L119" s="569">
        <v>38.5</v>
      </c>
      <c r="M119" s="621">
        <v>40</v>
      </c>
      <c r="N119" s="648" t="s">
        <v>406</v>
      </c>
      <c r="O119" s="648" t="s">
        <v>406</v>
      </c>
      <c r="P119" s="664" t="s">
        <v>275</v>
      </c>
      <c r="Q119" s="664" t="s">
        <v>73</v>
      </c>
      <c r="R119" s="676" t="s">
        <v>73</v>
      </c>
      <c r="S119" s="677" t="s">
        <v>73</v>
      </c>
      <c r="T119" s="619"/>
      <c r="V119" s="507"/>
      <c r="W119" s="508"/>
      <c r="Y119" s="508"/>
      <c r="Z119" s="509"/>
    </row>
    <row r="120" spans="1:26">
      <c r="B120" s="811" t="s">
        <v>486</v>
      </c>
      <c r="C120" s="812"/>
      <c r="D120" s="812"/>
      <c r="E120" s="513"/>
      <c r="F120" s="514"/>
      <c r="G120" s="513"/>
      <c r="H120" s="513"/>
      <c r="I120" s="515"/>
      <c r="J120" s="516"/>
      <c r="K120" s="513"/>
      <c r="L120" s="536"/>
      <c r="M120" s="536"/>
      <c r="N120" s="644"/>
      <c r="O120" s="536"/>
      <c r="P120" s="666"/>
      <c r="Q120" s="666"/>
      <c r="R120" s="666"/>
      <c r="S120" s="667"/>
      <c r="T120" s="619"/>
    </row>
    <row r="121" spans="1:26">
      <c r="B121" s="561" t="s">
        <v>487</v>
      </c>
      <c r="C121" s="562">
        <v>8140</v>
      </c>
      <c r="D121" s="562">
        <v>8141</v>
      </c>
      <c r="E121" s="563"/>
      <c r="F121" s="564">
        <v>1054.5</v>
      </c>
      <c r="G121" s="564"/>
      <c r="H121" s="565">
        <v>1078</v>
      </c>
      <c r="I121" s="566"/>
      <c r="J121" s="567">
        <v>1088</v>
      </c>
      <c r="K121" s="568">
        <f>1088*1.0212</f>
        <v>1111.0656000000001</v>
      </c>
      <c r="L121" s="569">
        <v>1191.5067494400002</v>
      </c>
      <c r="M121" s="569">
        <f>L121*(1+$M$1)</f>
        <v>1231.3030748712963</v>
      </c>
      <c r="N121" s="647" t="s">
        <v>406</v>
      </c>
      <c r="O121" s="569"/>
      <c r="P121" s="678" t="s">
        <v>274</v>
      </c>
      <c r="Q121" s="678" t="s">
        <v>275</v>
      </c>
      <c r="R121" s="678" t="s">
        <v>274</v>
      </c>
      <c r="S121" s="679" t="s">
        <v>275</v>
      </c>
      <c r="T121" s="580"/>
      <c r="U121" s="570"/>
      <c r="V121" s="570"/>
    </row>
    <row r="122" spans="1:26">
      <c r="B122" s="571" t="s">
        <v>487</v>
      </c>
      <c r="C122" s="572">
        <v>8140</v>
      </c>
      <c r="D122" s="572">
        <v>8142</v>
      </c>
      <c r="E122" s="573"/>
      <c r="F122" s="574">
        <v>1054.5</v>
      </c>
      <c r="G122" s="574"/>
      <c r="H122" s="575">
        <v>1078</v>
      </c>
      <c r="I122" s="576"/>
      <c r="J122" s="577">
        <v>1088</v>
      </c>
      <c r="K122" s="574">
        <f>1088*1.0212</f>
        <v>1111.0656000000001</v>
      </c>
      <c r="L122" s="569">
        <v>1191.5067494400002</v>
      </c>
      <c r="M122" s="569">
        <f t="shared" ref="M122:M146" si="6">L122*(1+$M$1)</f>
        <v>1231.3030748712963</v>
      </c>
      <c r="N122" s="647" t="s">
        <v>406</v>
      </c>
      <c r="O122" s="569"/>
      <c r="P122" s="680" t="s">
        <v>274</v>
      </c>
      <c r="Q122" s="680" t="s">
        <v>275</v>
      </c>
      <c r="R122" s="680" t="s">
        <v>274</v>
      </c>
      <c r="S122" s="681" t="s">
        <v>275</v>
      </c>
      <c r="T122" s="580"/>
      <c r="U122" s="570"/>
      <c r="V122" s="570"/>
    </row>
    <row r="123" spans="1:26">
      <c r="B123" s="571" t="s">
        <v>487</v>
      </c>
      <c r="C123" s="572">
        <v>8140</v>
      </c>
      <c r="D123" s="572">
        <v>8143</v>
      </c>
      <c r="E123" s="573"/>
      <c r="F123" s="574">
        <v>1054.5</v>
      </c>
      <c r="G123" s="574"/>
      <c r="H123" s="575">
        <v>1078</v>
      </c>
      <c r="I123" s="576"/>
      <c r="J123" s="577">
        <v>1088</v>
      </c>
      <c r="K123" s="578">
        <f>1088*1.0212</f>
        <v>1111.0656000000001</v>
      </c>
      <c r="L123" s="569">
        <v>1191.5067494400002</v>
      </c>
      <c r="M123" s="569">
        <f t="shared" si="6"/>
        <v>1231.3030748712963</v>
      </c>
      <c r="N123" s="647" t="s">
        <v>406</v>
      </c>
      <c r="O123" s="569"/>
      <c r="P123" s="680" t="s">
        <v>274</v>
      </c>
      <c r="Q123" s="680" t="s">
        <v>275</v>
      </c>
      <c r="R123" s="680" t="s">
        <v>274</v>
      </c>
      <c r="S123" s="681" t="s">
        <v>275</v>
      </c>
      <c r="T123" s="580"/>
      <c r="U123" s="570"/>
      <c r="V123" s="570"/>
    </row>
    <row r="124" spans="1:26">
      <c r="B124" s="571" t="s">
        <v>487</v>
      </c>
      <c r="C124" s="572">
        <v>8140</v>
      </c>
      <c r="D124" s="572">
        <v>8144</v>
      </c>
      <c r="E124" s="573"/>
      <c r="F124" s="574">
        <v>1054.5</v>
      </c>
      <c r="G124" s="574"/>
      <c r="H124" s="575">
        <v>1078</v>
      </c>
      <c r="I124" s="576"/>
      <c r="J124" s="577">
        <v>1088</v>
      </c>
      <c r="K124" s="578">
        <f>1088*1.0212</f>
        <v>1111.0656000000001</v>
      </c>
      <c r="L124" s="569">
        <v>1191.5067494400002</v>
      </c>
      <c r="M124" s="569">
        <f t="shared" si="6"/>
        <v>1231.3030748712963</v>
      </c>
      <c r="N124" s="647" t="s">
        <v>406</v>
      </c>
      <c r="O124" s="569"/>
      <c r="P124" s="680" t="s">
        <v>274</v>
      </c>
      <c r="Q124" s="680" t="s">
        <v>275</v>
      </c>
      <c r="R124" s="680" t="s">
        <v>274</v>
      </c>
      <c r="S124" s="681" t="s">
        <v>275</v>
      </c>
      <c r="T124" s="580"/>
      <c r="U124" s="570"/>
      <c r="V124" s="570"/>
    </row>
    <row r="125" spans="1:26">
      <c r="B125" s="579" t="s">
        <v>488</v>
      </c>
      <c r="C125" s="572">
        <v>8145</v>
      </c>
      <c r="D125" s="572">
        <v>8146</v>
      </c>
      <c r="E125" s="574"/>
      <c r="F125" s="574">
        <v>1296.25</v>
      </c>
      <c r="G125" s="574"/>
      <c r="H125" s="574">
        <v>1325</v>
      </c>
      <c r="I125" s="576"/>
      <c r="J125" s="577">
        <v>1337</v>
      </c>
      <c r="K125" s="574">
        <f t="shared" ref="K125:K146" si="7">J125*1.0212</f>
        <v>1365.3444000000002</v>
      </c>
      <c r="L125" s="569">
        <v>1464.1953345600002</v>
      </c>
      <c r="M125" s="569">
        <f t="shared" si="6"/>
        <v>1513.0994587343043</v>
      </c>
      <c r="N125" s="647" t="s">
        <v>406</v>
      </c>
      <c r="O125" s="569"/>
      <c r="P125" s="680" t="s">
        <v>274</v>
      </c>
      <c r="Q125" s="680" t="s">
        <v>275</v>
      </c>
      <c r="R125" s="680" t="s">
        <v>274</v>
      </c>
      <c r="S125" s="681" t="s">
        <v>275</v>
      </c>
      <c r="T125" s="580"/>
      <c r="U125" s="570"/>
      <c r="V125" s="570"/>
    </row>
    <row r="126" spans="1:26">
      <c r="B126" s="579" t="s">
        <v>488</v>
      </c>
      <c r="C126" s="572">
        <v>8145</v>
      </c>
      <c r="D126" s="572">
        <v>8147</v>
      </c>
      <c r="E126" s="574"/>
      <c r="F126" s="574">
        <v>1296.25</v>
      </c>
      <c r="G126" s="574"/>
      <c r="H126" s="574">
        <v>1325</v>
      </c>
      <c r="I126" s="576"/>
      <c r="J126" s="577">
        <v>1337</v>
      </c>
      <c r="K126" s="574">
        <f t="shared" si="7"/>
        <v>1365.3444000000002</v>
      </c>
      <c r="L126" s="569">
        <v>1464.1953345600002</v>
      </c>
      <c r="M126" s="569">
        <f t="shared" si="6"/>
        <v>1513.0994587343043</v>
      </c>
      <c r="N126" s="647" t="s">
        <v>406</v>
      </c>
      <c r="O126" s="569"/>
      <c r="P126" s="680" t="s">
        <v>274</v>
      </c>
      <c r="Q126" s="680" t="s">
        <v>275</v>
      </c>
      <c r="R126" s="680" t="s">
        <v>274</v>
      </c>
      <c r="S126" s="681" t="s">
        <v>275</v>
      </c>
      <c r="T126" s="580"/>
      <c r="U126" s="570"/>
      <c r="V126" s="570"/>
    </row>
    <row r="127" spans="1:26">
      <c r="B127" s="579" t="s">
        <v>488</v>
      </c>
      <c r="C127" s="572">
        <v>8145</v>
      </c>
      <c r="D127" s="572">
        <v>8148</v>
      </c>
      <c r="E127" s="574"/>
      <c r="F127" s="574">
        <v>1296.25</v>
      </c>
      <c r="G127" s="574"/>
      <c r="H127" s="574">
        <v>1325</v>
      </c>
      <c r="I127" s="576"/>
      <c r="J127" s="577">
        <v>1337</v>
      </c>
      <c r="K127" s="574">
        <f t="shared" si="7"/>
        <v>1365.3444000000002</v>
      </c>
      <c r="L127" s="569">
        <v>1464.1953345600002</v>
      </c>
      <c r="M127" s="569">
        <f t="shared" si="6"/>
        <v>1513.0994587343043</v>
      </c>
      <c r="N127" s="647" t="s">
        <v>406</v>
      </c>
      <c r="O127" s="569"/>
      <c r="P127" s="680" t="s">
        <v>274</v>
      </c>
      <c r="Q127" s="680" t="s">
        <v>275</v>
      </c>
      <c r="R127" s="680" t="s">
        <v>274</v>
      </c>
      <c r="S127" s="681" t="s">
        <v>275</v>
      </c>
      <c r="T127" s="580"/>
      <c r="U127" s="570"/>
      <c r="V127" s="570"/>
    </row>
    <row r="128" spans="1:26">
      <c r="B128" s="579" t="s">
        <v>488</v>
      </c>
      <c r="C128" s="572">
        <v>8145</v>
      </c>
      <c r="D128" s="572">
        <v>8149</v>
      </c>
      <c r="E128" s="574"/>
      <c r="F128" s="574">
        <v>1296.25</v>
      </c>
      <c r="G128" s="574"/>
      <c r="H128" s="574">
        <v>1325</v>
      </c>
      <c r="I128" s="576"/>
      <c r="J128" s="577">
        <v>1337</v>
      </c>
      <c r="K128" s="574">
        <f t="shared" si="7"/>
        <v>1365.3444000000002</v>
      </c>
      <c r="L128" s="569">
        <v>1464.1953345600002</v>
      </c>
      <c r="M128" s="569">
        <f t="shared" si="6"/>
        <v>1513.0994587343043</v>
      </c>
      <c r="N128" s="647" t="s">
        <v>406</v>
      </c>
      <c r="O128" s="569"/>
      <c r="P128" s="680" t="s">
        <v>274</v>
      </c>
      <c r="Q128" s="680" t="s">
        <v>275</v>
      </c>
      <c r="R128" s="680" t="s">
        <v>274</v>
      </c>
      <c r="S128" s="681" t="s">
        <v>275</v>
      </c>
      <c r="T128" s="580"/>
      <c r="U128" s="570"/>
      <c r="V128" s="570"/>
    </row>
    <row r="129" spans="2:22">
      <c r="B129" s="571" t="s">
        <v>489</v>
      </c>
      <c r="C129" s="572">
        <v>8150</v>
      </c>
      <c r="D129" s="572">
        <v>8151</v>
      </c>
      <c r="E129" s="574"/>
      <c r="F129" s="574">
        <v>350</v>
      </c>
      <c r="G129" s="574"/>
      <c r="H129" s="575">
        <v>358</v>
      </c>
      <c r="I129" s="576"/>
      <c r="J129" s="577">
        <v>361</v>
      </c>
      <c r="K129" s="574">
        <f t="shared" si="7"/>
        <v>368.65320000000003</v>
      </c>
      <c r="L129" s="569">
        <v>395.34369168000006</v>
      </c>
      <c r="M129" s="569">
        <f t="shared" si="6"/>
        <v>408.54817098211208</v>
      </c>
      <c r="N129" s="647" t="s">
        <v>406</v>
      </c>
      <c r="O129" s="569"/>
      <c r="P129" s="680" t="s">
        <v>274</v>
      </c>
      <c r="Q129" s="680" t="s">
        <v>275</v>
      </c>
      <c r="R129" s="680" t="s">
        <v>274</v>
      </c>
      <c r="S129" s="681" t="s">
        <v>275</v>
      </c>
      <c r="T129" s="580"/>
      <c r="U129" s="570"/>
      <c r="V129" s="570"/>
    </row>
    <row r="130" spans="2:22">
      <c r="B130" s="571" t="s">
        <v>489</v>
      </c>
      <c r="C130" s="572">
        <v>8150</v>
      </c>
      <c r="D130" s="572">
        <v>8152</v>
      </c>
      <c r="E130" s="574"/>
      <c r="F130" s="574">
        <v>350</v>
      </c>
      <c r="G130" s="574"/>
      <c r="H130" s="575">
        <v>358</v>
      </c>
      <c r="I130" s="576"/>
      <c r="J130" s="577">
        <v>361</v>
      </c>
      <c r="K130" s="574">
        <f t="shared" si="7"/>
        <v>368.65320000000003</v>
      </c>
      <c r="L130" s="569">
        <v>395.34369168000006</v>
      </c>
      <c r="M130" s="569">
        <f t="shared" si="6"/>
        <v>408.54817098211208</v>
      </c>
      <c r="N130" s="647" t="s">
        <v>406</v>
      </c>
      <c r="O130" s="569"/>
      <c r="P130" s="680" t="s">
        <v>274</v>
      </c>
      <c r="Q130" s="680" t="s">
        <v>275</v>
      </c>
      <c r="R130" s="680" t="s">
        <v>274</v>
      </c>
      <c r="S130" s="681" t="s">
        <v>275</v>
      </c>
      <c r="T130" s="580"/>
      <c r="U130" s="570"/>
      <c r="V130" s="570"/>
    </row>
    <row r="131" spans="2:22">
      <c r="B131" s="571" t="s">
        <v>489</v>
      </c>
      <c r="C131" s="572">
        <v>8150</v>
      </c>
      <c r="D131" s="572">
        <v>8153</v>
      </c>
      <c r="E131" s="574"/>
      <c r="F131" s="574">
        <v>350</v>
      </c>
      <c r="G131" s="574"/>
      <c r="H131" s="575">
        <v>358</v>
      </c>
      <c r="I131" s="576"/>
      <c r="J131" s="577">
        <v>361</v>
      </c>
      <c r="K131" s="574">
        <f t="shared" si="7"/>
        <v>368.65320000000003</v>
      </c>
      <c r="L131" s="569">
        <v>395.34369168000006</v>
      </c>
      <c r="M131" s="569">
        <f t="shared" si="6"/>
        <v>408.54817098211208</v>
      </c>
      <c r="N131" s="647" t="s">
        <v>406</v>
      </c>
      <c r="O131" s="569"/>
      <c r="P131" s="680" t="s">
        <v>274</v>
      </c>
      <c r="Q131" s="680" t="s">
        <v>275</v>
      </c>
      <c r="R131" s="680" t="s">
        <v>274</v>
      </c>
      <c r="S131" s="681" t="s">
        <v>275</v>
      </c>
      <c r="T131" s="580"/>
      <c r="U131" s="570"/>
      <c r="V131" s="570"/>
    </row>
    <row r="132" spans="2:22">
      <c r="B132" s="571" t="s">
        <v>489</v>
      </c>
      <c r="C132" s="572">
        <v>8150</v>
      </c>
      <c r="D132" s="572">
        <v>8154</v>
      </c>
      <c r="E132" s="574"/>
      <c r="F132" s="574">
        <v>350</v>
      </c>
      <c r="G132" s="574"/>
      <c r="H132" s="575">
        <v>358</v>
      </c>
      <c r="I132" s="576"/>
      <c r="J132" s="577">
        <v>361</v>
      </c>
      <c r="K132" s="574">
        <f t="shared" si="7"/>
        <v>368.65320000000003</v>
      </c>
      <c r="L132" s="569">
        <v>395.34369168000006</v>
      </c>
      <c r="M132" s="569">
        <f t="shared" si="6"/>
        <v>408.54817098211208</v>
      </c>
      <c r="N132" s="647" t="s">
        <v>406</v>
      </c>
      <c r="O132" s="569"/>
      <c r="P132" s="680" t="s">
        <v>274</v>
      </c>
      <c r="Q132" s="680" t="s">
        <v>275</v>
      </c>
      <c r="R132" s="680" t="s">
        <v>274</v>
      </c>
      <c r="S132" s="681" t="s">
        <v>275</v>
      </c>
      <c r="T132" s="580"/>
      <c r="U132" s="570"/>
      <c r="V132" s="570"/>
    </row>
    <row r="133" spans="2:22">
      <c r="B133" s="571" t="s">
        <v>490</v>
      </c>
      <c r="C133" s="572">
        <v>8155</v>
      </c>
      <c r="D133" s="572">
        <v>8156</v>
      </c>
      <c r="E133" s="574"/>
      <c r="F133" s="574">
        <v>525</v>
      </c>
      <c r="G133" s="574"/>
      <c r="H133" s="574">
        <v>537</v>
      </c>
      <c r="I133" s="576"/>
      <c r="J133" s="577">
        <v>542</v>
      </c>
      <c r="K133" s="574">
        <f t="shared" si="7"/>
        <v>553.49040000000002</v>
      </c>
      <c r="L133" s="569">
        <v>593.56310496000003</v>
      </c>
      <c r="M133" s="569">
        <f t="shared" si="6"/>
        <v>613.38811266566404</v>
      </c>
      <c r="N133" s="647" t="s">
        <v>406</v>
      </c>
      <c r="O133" s="569"/>
      <c r="P133" s="680" t="s">
        <v>274</v>
      </c>
      <c r="Q133" s="680" t="s">
        <v>275</v>
      </c>
      <c r="R133" s="680" t="s">
        <v>274</v>
      </c>
      <c r="S133" s="681" t="s">
        <v>275</v>
      </c>
      <c r="T133" s="580"/>
      <c r="U133" s="570"/>
      <c r="V133" s="570"/>
    </row>
    <row r="134" spans="2:22">
      <c r="B134" s="571" t="s">
        <v>490</v>
      </c>
      <c r="C134" s="572">
        <v>8155</v>
      </c>
      <c r="D134" s="572">
        <v>8157</v>
      </c>
      <c r="E134" s="574"/>
      <c r="F134" s="574">
        <v>525</v>
      </c>
      <c r="G134" s="574"/>
      <c r="H134" s="574">
        <v>537</v>
      </c>
      <c r="I134" s="576"/>
      <c r="J134" s="577">
        <v>542</v>
      </c>
      <c r="K134" s="574">
        <f t="shared" si="7"/>
        <v>553.49040000000002</v>
      </c>
      <c r="L134" s="569">
        <v>593.56310496000003</v>
      </c>
      <c r="M134" s="569">
        <f t="shared" si="6"/>
        <v>613.38811266566404</v>
      </c>
      <c r="N134" s="647" t="s">
        <v>406</v>
      </c>
      <c r="O134" s="569"/>
      <c r="P134" s="680" t="s">
        <v>274</v>
      </c>
      <c r="Q134" s="680" t="s">
        <v>275</v>
      </c>
      <c r="R134" s="680" t="s">
        <v>274</v>
      </c>
      <c r="S134" s="681" t="s">
        <v>275</v>
      </c>
      <c r="T134" s="580"/>
      <c r="U134" s="570"/>
      <c r="V134" s="570"/>
    </row>
    <row r="135" spans="2:22">
      <c r="B135" s="571" t="s">
        <v>490</v>
      </c>
      <c r="C135" s="572">
        <v>8155</v>
      </c>
      <c r="D135" s="572">
        <v>8158</v>
      </c>
      <c r="E135" s="574"/>
      <c r="F135" s="574">
        <v>525</v>
      </c>
      <c r="G135" s="574"/>
      <c r="H135" s="574">
        <v>537</v>
      </c>
      <c r="I135" s="576"/>
      <c r="J135" s="577">
        <v>542</v>
      </c>
      <c r="K135" s="574">
        <f t="shared" si="7"/>
        <v>553.49040000000002</v>
      </c>
      <c r="L135" s="569">
        <v>593.56310496000003</v>
      </c>
      <c r="M135" s="569">
        <f t="shared" si="6"/>
        <v>613.38811266566404</v>
      </c>
      <c r="N135" s="647" t="s">
        <v>406</v>
      </c>
      <c r="O135" s="569"/>
      <c r="P135" s="680" t="s">
        <v>274</v>
      </c>
      <c r="Q135" s="680" t="s">
        <v>275</v>
      </c>
      <c r="R135" s="680" t="s">
        <v>274</v>
      </c>
      <c r="S135" s="681" t="s">
        <v>275</v>
      </c>
      <c r="T135" s="580"/>
      <c r="U135" s="570"/>
      <c r="V135" s="570"/>
    </row>
    <row r="136" spans="2:22">
      <c r="B136" s="571" t="s">
        <v>490</v>
      </c>
      <c r="C136" s="572">
        <v>8155</v>
      </c>
      <c r="D136" s="572">
        <v>8159</v>
      </c>
      <c r="E136" s="574"/>
      <c r="F136" s="574">
        <v>525</v>
      </c>
      <c r="G136" s="574"/>
      <c r="H136" s="574">
        <v>537</v>
      </c>
      <c r="I136" s="576"/>
      <c r="J136" s="577">
        <v>542</v>
      </c>
      <c r="K136" s="574">
        <f t="shared" si="7"/>
        <v>553.49040000000002</v>
      </c>
      <c r="L136" s="569">
        <v>593.56310496000003</v>
      </c>
      <c r="M136" s="569">
        <f t="shared" si="6"/>
        <v>613.38811266566404</v>
      </c>
      <c r="N136" s="647" t="s">
        <v>406</v>
      </c>
      <c r="O136" s="569"/>
      <c r="P136" s="682" t="s">
        <v>274</v>
      </c>
      <c r="Q136" s="682" t="s">
        <v>275</v>
      </c>
      <c r="R136" s="682" t="s">
        <v>274</v>
      </c>
      <c r="S136" s="681" t="s">
        <v>275</v>
      </c>
      <c r="T136" s="580"/>
      <c r="U136" s="570"/>
      <c r="V136" s="570"/>
    </row>
    <row r="137" spans="2:22">
      <c r="B137" s="517" t="s">
        <v>491</v>
      </c>
      <c r="C137" s="532">
        <v>2925</v>
      </c>
      <c r="D137" s="532">
        <v>2925</v>
      </c>
      <c r="E137" s="519">
        <v>325</v>
      </c>
      <c r="F137" s="519">
        <v>325</v>
      </c>
      <c r="G137" s="524"/>
      <c r="H137" s="524">
        <v>325</v>
      </c>
      <c r="I137" s="576"/>
      <c r="J137" s="577">
        <v>328</v>
      </c>
      <c r="K137" s="574">
        <f t="shared" si="7"/>
        <v>334.95360000000005</v>
      </c>
      <c r="L137" s="569">
        <v>359.20424064000008</v>
      </c>
      <c r="M137" s="569">
        <f t="shared" si="6"/>
        <v>371.2016622773761</v>
      </c>
      <c r="N137" s="647" t="s">
        <v>406</v>
      </c>
      <c r="O137" s="569"/>
      <c r="P137" s="661" t="s">
        <v>274</v>
      </c>
      <c r="Q137" s="682" t="s">
        <v>275</v>
      </c>
      <c r="R137" s="661" t="s">
        <v>274</v>
      </c>
      <c r="S137" s="662" t="s">
        <v>275</v>
      </c>
      <c r="T137" s="580"/>
      <c r="U137" s="570"/>
      <c r="V137" s="570"/>
    </row>
    <row r="138" spans="2:22">
      <c r="B138" s="517" t="s">
        <v>492</v>
      </c>
      <c r="C138" s="532">
        <v>2925</v>
      </c>
      <c r="D138" s="532">
        <v>2926</v>
      </c>
      <c r="E138" s="519">
        <v>325</v>
      </c>
      <c r="F138" s="519">
        <v>325</v>
      </c>
      <c r="G138" s="524"/>
      <c r="H138" s="524">
        <v>325</v>
      </c>
      <c r="I138" s="576"/>
      <c r="J138" s="577">
        <v>328</v>
      </c>
      <c r="K138" s="574">
        <f t="shared" si="7"/>
        <v>334.95360000000005</v>
      </c>
      <c r="L138" s="569">
        <v>359.20424064000008</v>
      </c>
      <c r="M138" s="569">
        <f t="shared" si="6"/>
        <v>371.2016622773761</v>
      </c>
      <c r="N138" s="647" t="s">
        <v>406</v>
      </c>
      <c r="O138" s="569"/>
      <c r="P138" s="661" t="s">
        <v>274</v>
      </c>
      <c r="Q138" s="682" t="s">
        <v>275</v>
      </c>
      <c r="R138" s="661" t="s">
        <v>274</v>
      </c>
      <c r="S138" s="662" t="s">
        <v>275</v>
      </c>
      <c r="T138" s="580"/>
      <c r="U138" s="570"/>
      <c r="V138" s="570"/>
    </row>
    <row r="139" spans="2:22">
      <c r="B139" s="517" t="s">
        <v>493</v>
      </c>
      <c r="C139" s="532">
        <v>2925</v>
      </c>
      <c r="D139" s="532">
        <v>2927</v>
      </c>
      <c r="E139" s="519">
        <v>325</v>
      </c>
      <c r="F139" s="519">
        <v>325</v>
      </c>
      <c r="G139" s="524"/>
      <c r="H139" s="524">
        <v>325</v>
      </c>
      <c r="I139" s="576"/>
      <c r="J139" s="577">
        <v>328</v>
      </c>
      <c r="K139" s="574">
        <f t="shared" si="7"/>
        <v>334.95360000000005</v>
      </c>
      <c r="L139" s="569">
        <v>359.20424064000008</v>
      </c>
      <c r="M139" s="569">
        <f t="shared" si="6"/>
        <v>371.2016622773761</v>
      </c>
      <c r="N139" s="647" t="s">
        <v>406</v>
      </c>
      <c r="O139" s="569"/>
      <c r="P139" s="661" t="s">
        <v>274</v>
      </c>
      <c r="Q139" s="682" t="s">
        <v>275</v>
      </c>
      <c r="R139" s="661" t="s">
        <v>274</v>
      </c>
      <c r="S139" s="662" t="s">
        <v>275</v>
      </c>
      <c r="T139" s="580"/>
      <c r="U139" s="570"/>
      <c r="V139" s="570"/>
    </row>
    <row r="140" spans="2:22">
      <c r="B140" s="517" t="s">
        <v>494</v>
      </c>
      <c r="C140" s="532">
        <v>2925</v>
      </c>
      <c r="D140" s="532">
        <v>2928</v>
      </c>
      <c r="E140" s="519">
        <v>325</v>
      </c>
      <c r="F140" s="519">
        <v>325</v>
      </c>
      <c r="G140" s="524"/>
      <c r="H140" s="524">
        <v>325</v>
      </c>
      <c r="I140" s="576"/>
      <c r="J140" s="577">
        <v>328</v>
      </c>
      <c r="K140" s="574">
        <f t="shared" si="7"/>
        <v>334.95360000000005</v>
      </c>
      <c r="L140" s="569">
        <v>359.20424064000008</v>
      </c>
      <c r="M140" s="569">
        <f t="shared" si="6"/>
        <v>371.2016622773761</v>
      </c>
      <c r="N140" s="647" t="s">
        <v>406</v>
      </c>
      <c r="O140" s="569"/>
      <c r="P140" s="661" t="s">
        <v>274</v>
      </c>
      <c r="Q140" s="682" t="s">
        <v>275</v>
      </c>
      <c r="R140" s="661" t="s">
        <v>274</v>
      </c>
      <c r="S140" s="662" t="s">
        <v>275</v>
      </c>
      <c r="T140" s="580"/>
      <c r="U140" s="570"/>
      <c r="V140" s="570"/>
    </row>
    <row r="141" spans="2:22">
      <c r="B141" s="517" t="s">
        <v>495</v>
      </c>
      <c r="C141" s="532">
        <v>2925</v>
      </c>
      <c r="D141" s="532">
        <v>2929</v>
      </c>
      <c r="E141" s="519">
        <v>325</v>
      </c>
      <c r="F141" s="519">
        <v>325</v>
      </c>
      <c r="G141" s="524"/>
      <c r="H141" s="524">
        <v>325</v>
      </c>
      <c r="I141" s="576"/>
      <c r="J141" s="577">
        <v>328</v>
      </c>
      <c r="K141" s="574">
        <f t="shared" si="7"/>
        <v>334.95360000000005</v>
      </c>
      <c r="L141" s="569">
        <v>359.20424064000008</v>
      </c>
      <c r="M141" s="569">
        <f t="shared" si="6"/>
        <v>371.2016622773761</v>
      </c>
      <c r="N141" s="647" t="s">
        <v>406</v>
      </c>
      <c r="O141" s="569"/>
      <c r="P141" s="661" t="s">
        <v>274</v>
      </c>
      <c r="Q141" s="682" t="s">
        <v>275</v>
      </c>
      <c r="R141" s="661" t="s">
        <v>274</v>
      </c>
      <c r="S141" s="662" t="s">
        <v>275</v>
      </c>
      <c r="T141" s="580"/>
      <c r="U141" s="570"/>
      <c r="V141" s="570"/>
    </row>
    <row r="142" spans="2:22">
      <c r="B142" s="517" t="s">
        <v>496</v>
      </c>
      <c r="C142" s="532">
        <v>2995</v>
      </c>
      <c r="D142" s="532">
        <v>2995</v>
      </c>
      <c r="E142" s="519">
        <v>650</v>
      </c>
      <c r="F142" s="519">
        <v>650</v>
      </c>
      <c r="G142" s="524"/>
      <c r="H142" s="524">
        <v>650</v>
      </c>
      <c r="I142" s="576"/>
      <c r="J142" s="577">
        <v>656</v>
      </c>
      <c r="K142" s="574">
        <f t="shared" si="7"/>
        <v>669.9072000000001</v>
      </c>
      <c r="L142" s="569">
        <v>718.40848128000016</v>
      </c>
      <c r="M142" s="569">
        <f t="shared" si="6"/>
        <v>742.4033245547522</v>
      </c>
      <c r="N142" s="647" t="s">
        <v>406</v>
      </c>
      <c r="O142" s="569"/>
      <c r="P142" s="661" t="s">
        <v>274</v>
      </c>
      <c r="Q142" s="682" t="s">
        <v>275</v>
      </c>
      <c r="R142" s="661" t="s">
        <v>274</v>
      </c>
      <c r="S142" s="662" t="s">
        <v>275</v>
      </c>
      <c r="T142" s="580"/>
      <c r="U142" s="570"/>
      <c r="V142" s="570"/>
    </row>
    <row r="143" spans="2:22">
      <c r="B143" s="517" t="s">
        <v>497</v>
      </c>
      <c r="C143" s="532">
        <v>2995</v>
      </c>
      <c r="D143" s="532">
        <v>2996</v>
      </c>
      <c r="E143" s="519">
        <v>650</v>
      </c>
      <c r="F143" s="519">
        <v>650</v>
      </c>
      <c r="G143" s="524"/>
      <c r="H143" s="524">
        <v>650</v>
      </c>
      <c r="I143" s="576"/>
      <c r="J143" s="577">
        <v>656</v>
      </c>
      <c r="K143" s="574">
        <f t="shared" si="7"/>
        <v>669.9072000000001</v>
      </c>
      <c r="L143" s="569">
        <v>718.40848128000016</v>
      </c>
      <c r="M143" s="569">
        <f t="shared" si="6"/>
        <v>742.4033245547522</v>
      </c>
      <c r="N143" s="647" t="s">
        <v>406</v>
      </c>
      <c r="O143" s="569"/>
      <c r="P143" s="661" t="s">
        <v>274</v>
      </c>
      <c r="Q143" s="682" t="s">
        <v>275</v>
      </c>
      <c r="R143" s="661" t="s">
        <v>274</v>
      </c>
      <c r="S143" s="662" t="s">
        <v>275</v>
      </c>
      <c r="T143" s="580"/>
      <c r="U143" s="570"/>
      <c r="V143" s="570"/>
    </row>
    <row r="144" spans="2:22">
      <c r="B144" s="517" t="s">
        <v>498</v>
      </c>
      <c r="C144" s="532">
        <v>2995</v>
      </c>
      <c r="D144" s="532">
        <v>2997</v>
      </c>
      <c r="E144" s="519">
        <v>650</v>
      </c>
      <c r="F144" s="519">
        <v>650</v>
      </c>
      <c r="G144" s="524"/>
      <c r="H144" s="524">
        <v>650</v>
      </c>
      <c r="I144" s="576"/>
      <c r="J144" s="577">
        <v>656</v>
      </c>
      <c r="K144" s="574">
        <f t="shared" si="7"/>
        <v>669.9072000000001</v>
      </c>
      <c r="L144" s="569">
        <v>718.40848128000016</v>
      </c>
      <c r="M144" s="569">
        <f t="shared" si="6"/>
        <v>742.4033245547522</v>
      </c>
      <c r="N144" s="647" t="s">
        <v>406</v>
      </c>
      <c r="O144" s="569"/>
      <c r="P144" s="661" t="s">
        <v>274</v>
      </c>
      <c r="Q144" s="682" t="s">
        <v>275</v>
      </c>
      <c r="R144" s="661" t="s">
        <v>274</v>
      </c>
      <c r="S144" s="662" t="s">
        <v>275</v>
      </c>
      <c r="T144" s="580"/>
      <c r="U144" s="570"/>
      <c r="V144" s="570"/>
    </row>
    <row r="145" spans="2:22">
      <c r="B145" s="517" t="s">
        <v>499</v>
      </c>
      <c r="C145" s="532">
        <v>2995</v>
      </c>
      <c r="D145" s="532">
        <v>2998</v>
      </c>
      <c r="E145" s="519">
        <v>650</v>
      </c>
      <c r="F145" s="519">
        <v>650</v>
      </c>
      <c r="G145" s="524"/>
      <c r="H145" s="524">
        <v>650</v>
      </c>
      <c r="I145" s="576"/>
      <c r="J145" s="577">
        <v>656</v>
      </c>
      <c r="K145" s="574">
        <f t="shared" si="7"/>
        <v>669.9072000000001</v>
      </c>
      <c r="L145" s="569">
        <v>718.40848128000016</v>
      </c>
      <c r="M145" s="569">
        <f t="shared" si="6"/>
        <v>742.4033245547522</v>
      </c>
      <c r="N145" s="647" t="s">
        <v>406</v>
      </c>
      <c r="O145" s="569"/>
      <c r="P145" s="661" t="s">
        <v>274</v>
      </c>
      <c r="Q145" s="682" t="s">
        <v>275</v>
      </c>
      <c r="R145" s="661" t="s">
        <v>274</v>
      </c>
      <c r="S145" s="662" t="s">
        <v>275</v>
      </c>
      <c r="T145" s="580"/>
      <c r="U145" s="570"/>
      <c r="V145" s="570"/>
    </row>
    <row r="146" spans="2:22">
      <c r="B146" s="581" t="s">
        <v>500</v>
      </c>
      <c r="C146" s="582">
        <v>2995</v>
      </c>
      <c r="D146" s="582">
        <v>2999</v>
      </c>
      <c r="E146" s="547">
        <v>650</v>
      </c>
      <c r="F146" s="547">
        <v>650</v>
      </c>
      <c r="G146" s="548"/>
      <c r="H146" s="548">
        <v>650</v>
      </c>
      <c r="I146" s="583"/>
      <c r="J146" s="584">
        <v>656</v>
      </c>
      <c r="K146" s="585">
        <f t="shared" si="7"/>
        <v>669.9072000000001</v>
      </c>
      <c r="L146" s="586">
        <v>718.40848128000016</v>
      </c>
      <c r="M146" s="586">
        <f t="shared" si="6"/>
        <v>742.4033245547522</v>
      </c>
      <c r="N146" s="656" t="s">
        <v>406</v>
      </c>
      <c r="O146" s="586"/>
      <c r="P146" s="664" t="s">
        <v>274</v>
      </c>
      <c r="Q146" s="664" t="s">
        <v>275</v>
      </c>
      <c r="R146" s="664" t="s">
        <v>274</v>
      </c>
      <c r="S146" s="665" t="s">
        <v>275</v>
      </c>
      <c r="T146" s="580"/>
      <c r="U146" s="570"/>
      <c r="V146" s="570"/>
    </row>
    <row r="150" spans="2:22">
      <c r="T150" s="479"/>
    </row>
    <row r="154" spans="2:22">
      <c r="T154" s="479"/>
    </row>
  </sheetData>
  <mergeCells count="4">
    <mergeCell ref="B120:D120"/>
    <mergeCell ref="V6:Z6"/>
    <mergeCell ref="B8:D8"/>
    <mergeCell ref="V8:Z8"/>
  </mergeCells>
  <phoneticPr fontId="104" type="noConversion"/>
  <pageMargins left="0.23622047244094491" right="0.23622047244094491" top="0.74803149606299213" bottom="0.74803149606299213" header="0.31496062992125984" footer="0.31496062992125984"/>
  <pageSetup paperSize="8" orientation="landscape" horizontalDpi="300" verticalDpi="300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2ABD05-78A8-43B5-8EB2-5E91B9BB2612}">
  <dimension ref="A1:K257"/>
  <sheetViews>
    <sheetView workbookViewId="0"/>
  </sheetViews>
  <sheetFormatPr defaultRowHeight="15.75"/>
  <sheetData>
    <row r="1" spans="1:11">
      <c r="A1" s="717" t="s">
        <v>515</v>
      </c>
      <c r="B1" s="718">
        <v>2</v>
      </c>
      <c r="C1" s="717" t="s">
        <v>516</v>
      </c>
      <c r="D1" s="717"/>
      <c r="E1" s="714" t="s">
        <v>517</v>
      </c>
      <c r="F1" s="714"/>
      <c r="G1" s="714"/>
      <c r="H1" s="714"/>
      <c r="I1" s="717"/>
      <c r="J1" s="717"/>
      <c r="K1" s="717"/>
    </row>
    <row r="2" spans="1:11">
      <c r="A2" s="717" t="s">
        <v>518</v>
      </c>
      <c r="B2" s="717"/>
      <c r="C2" s="717"/>
      <c r="D2" s="717"/>
      <c r="E2" s="717"/>
      <c r="F2" s="717"/>
      <c r="G2" s="717"/>
      <c r="H2" s="717"/>
      <c r="I2" s="717"/>
      <c r="J2" s="717"/>
      <c r="K2" s="717"/>
    </row>
    <row r="3" spans="1:11">
      <c r="A3" s="718" t="s">
        <v>519</v>
      </c>
      <c r="B3" s="718">
        <v>2001</v>
      </c>
      <c r="C3" s="718">
        <v>2001</v>
      </c>
      <c r="D3" s="718">
        <v>2034</v>
      </c>
      <c r="E3" s="718">
        <v>2034</v>
      </c>
      <c r="F3" s="718" t="s">
        <v>520</v>
      </c>
      <c r="G3" s="718" t="s">
        <v>520</v>
      </c>
      <c r="H3" s="718" t="s">
        <v>520</v>
      </c>
      <c r="I3" s="718" t="s">
        <v>520</v>
      </c>
      <c r="J3" s="718" t="s">
        <v>520</v>
      </c>
      <c r="K3" s="718" t="s">
        <v>520</v>
      </c>
    </row>
    <row r="4" spans="1:11">
      <c r="A4" s="718" t="s">
        <v>51</v>
      </c>
      <c r="B4" s="718">
        <v>2</v>
      </c>
      <c r="C4" s="718">
        <v>1</v>
      </c>
      <c r="D4" s="718">
        <v>2</v>
      </c>
      <c r="E4" s="718">
        <v>1</v>
      </c>
      <c r="F4" s="718" t="s">
        <v>520</v>
      </c>
      <c r="G4" s="718" t="s">
        <v>520</v>
      </c>
      <c r="H4" s="718" t="s">
        <v>520</v>
      </c>
      <c r="I4" s="718" t="s">
        <v>520</v>
      </c>
      <c r="J4" s="718" t="s">
        <v>520</v>
      </c>
      <c r="K4" s="718" t="s">
        <v>520</v>
      </c>
    </row>
    <row r="5" spans="1:11" ht="45">
      <c r="A5" s="719" t="s">
        <v>521</v>
      </c>
      <c r="B5" s="720" t="s">
        <v>522</v>
      </c>
      <c r="C5" s="720" t="s">
        <v>522</v>
      </c>
      <c r="D5" s="720" t="s">
        <v>523</v>
      </c>
      <c r="E5" s="720" t="s">
        <v>523</v>
      </c>
      <c r="F5" s="720" t="s">
        <v>520</v>
      </c>
      <c r="G5" s="720" t="s">
        <v>520</v>
      </c>
      <c r="H5" s="720" t="s">
        <v>520</v>
      </c>
      <c r="I5" s="720" t="s">
        <v>520</v>
      </c>
      <c r="J5" s="720" t="s">
        <v>520</v>
      </c>
      <c r="K5" s="720" t="s">
        <v>520</v>
      </c>
    </row>
    <row r="6" spans="1:11">
      <c r="A6" s="719">
        <v>0</v>
      </c>
      <c r="B6" s="719" t="s">
        <v>524</v>
      </c>
      <c r="C6" s="719"/>
      <c r="D6" s="719" t="s">
        <v>525</v>
      </c>
      <c r="E6" s="719"/>
      <c r="F6" s="719"/>
      <c r="G6" s="719"/>
      <c r="H6" s="719"/>
      <c r="I6" s="719"/>
      <c r="J6" s="719"/>
      <c r="K6" s="719"/>
    </row>
    <row r="7" spans="1:11">
      <c r="A7" s="717">
        <v>1</v>
      </c>
      <c r="B7" s="717" t="s">
        <v>526</v>
      </c>
      <c r="C7" s="717"/>
      <c r="D7" s="719" t="s">
        <v>525</v>
      </c>
      <c r="E7" s="719"/>
      <c r="F7" s="717"/>
      <c r="G7" s="717"/>
      <c r="H7" s="717"/>
      <c r="I7" s="717"/>
      <c r="J7" s="717"/>
      <c r="K7" s="717"/>
    </row>
    <row r="8" spans="1:11">
      <c r="A8" s="717">
        <v>2</v>
      </c>
      <c r="B8" s="717" t="s">
        <v>527</v>
      </c>
      <c r="C8" s="717"/>
      <c r="D8" s="719" t="s">
        <v>528</v>
      </c>
      <c r="E8" s="719"/>
      <c r="F8" s="717"/>
      <c r="G8" s="717"/>
      <c r="H8" s="717"/>
      <c r="I8" s="717"/>
      <c r="J8" s="717"/>
      <c r="K8" s="717"/>
    </row>
    <row r="9" spans="1:11">
      <c r="A9" s="717">
        <v>3</v>
      </c>
      <c r="B9" s="717" t="s">
        <v>529</v>
      </c>
      <c r="C9" s="717"/>
      <c r="D9" s="719" t="s">
        <v>530</v>
      </c>
      <c r="E9" s="719"/>
      <c r="F9" s="717"/>
      <c r="G9" s="717"/>
      <c r="H9" s="717"/>
      <c r="I9" s="717"/>
      <c r="J9" s="717"/>
      <c r="K9" s="717"/>
    </row>
    <row r="10" spans="1:11">
      <c r="A10" s="717">
        <v>4</v>
      </c>
      <c r="B10" s="717" t="s">
        <v>531</v>
      </c>
      <c r="C10" s="717"/>
      <c r="D10" s="719" t="s">
        <v>532</v>
      </c>
      <c r="E10" s="719"/>
      <c r="F10" s="717"/>
      <c r="G10" s="717"/>
      <c r="H10" s="717"/>
      <c r="I10" s="717"/>
      <c r="J10" s="717"/>
      <c r="K10" s="717"/>
    </row>
    <row r="11" spans="1:11">
      <c r="A11" s="717">
        <v>5</v>
      </c>
      <c r="B11" s="717" t="s">
        <v>533</v>
      </c>
      <c r="C11" s="717"/>
      <c r="D11" s="719" t="s">
        <v>534</v>
      </c>
      <c r="E11" s="719"/>
      <c r="F11" s="717"/>
      <c r="G11" s="717"/>
      <c r="H11" s="717"/>
      <c r="I11" s="717"/>
      <c r="J11" s="717"/>
      <c r="K11" s="717"/>
    </row>
    <row r="12" spans="1:11">
      <c r="A12" s="717">
        <v>6</v>
      </c>
      <c r="B12" s="717" t="s">
        <v>535</v>
      </c>
      <c r="C12" s="717"/>
      <c r="D12" s="719" t="s">
        <v>536</v>
      </c>
      <c r="E12" s="719"/>
      <c r="F12" s="717"/>
      <c r="G12" s="717"/>
      <c r="H12" s="717"/>
      <c r="I12" s="717"/>
      <c r="J12" s="717"/>
      <c r="K12" s="717"/>
    </row>
    <row r="13" spans="1:11">
      <c r="A13" s="717">
        <v>7</v>
      </c>
      <c r="B13" s="717" t="s">
        <v>537</v>
      </c>
      <c r="C13" s="717"/>
      <c r="D13" s="719" t="s">
        <v>538</v>
      </c>
      <c r="E13" s="719"/>
      <c r="F13" s="717"/>
      <c r="G13" s="717"/>
      <c r="H13" s="717"/>
      <c r="I13" s="717"/>
      <c r="J13" s="717"/>
      <c r="K13" s="717"/>
    </row>
    <row r="14" spans="1:11">
      <c r="A14" s="717">
        <v>8</v>
      </c>
      <c r="B14" s="717" t="s">
        <v>539</v>
      </c>
      <c r="C14" s="717"/>
      <c r="D14" s="719" t="s">
        <v>540</v>
      </c>
      <c r="E14" s="719"/>
      <c r="F14" s="717"/>
      <c r="G14" s="717"/>
      <c r="H14" s="717"/>
      <c r="I14" s="717"/>
      <c r="J14" s="717"/>
      <c r="K14" s="717"/>
    </row>
    <row r="15" spans="1:11">
      <c r="A15" s="717">
        <v>9</v>
      </c>
      <c r="B15" s="717" t="s">
        <v>541</v>
      </c>
      <c r="C15" s="717"/>
      <c r="D15" s="719" t="s">
        <v>542</v>
      </c>
      <c r="E15" s="719"/>
      <c r="F15" s="717"/>
      <c r="G15" s="717"/>
      <c r="H15" s="717"/>
      <c r="I15" s="717"/>
      <c r="J15" s="717"/>
      <c r="K15" s="717"/>
    </row>
    <row r="16" spans="1:11">
      <c r="A16" s="717">
        <v>10</v>
      </c>
      <c r="B16" s="717" t="s">
        <v>543</v>
      </c>
      <c r="C16" s="717"/>
      <c r="D16" s="719" t="s">
        <v>544</v>
      </c>
      <c r="E16" s="719"/>
      <c r="F16" s="717"/>
      <c r="G16" s="717"/>
      <c r="H16" s="717"/>
      <c r="I16" s="717"/>
      <c r="J16" s="717"/>
      <c r="K16" s="717"/>
    </row>
    <row r="17" spans="1:11">
      <c r="A17" s="717">
        <v>11</v>
      </c>
      <c r="B17" s="717" t="s">
        <v>545</v>
      </c>
      <c r="C17" s="717"/>
      <c r="D17" s="719" t="s">
        <v>546</v>
      </c>
      <c r="E17" s="719"/>
      <c r="F17" s="717"/>
      <c r="G17" s="717"/>
      <c r="H17" s="717"/>
      <c r="I17" s="717"/>
      <c r="J17" s="717"/>
      <c r="K17" s="717"/>
    </row>
    <row r="18" spans="1:11">
      <c r="A18" s="717">
        <v>12</v>
      </c>
      <c r="B18" s="717" t="s">
        <v>547</v>
      </c>
      <c r="C18" s="717"/>
      <c r="D18" s="719" t="s">
        <v>548</v>
      </c>
      <c r="E18" s="719"/>
      <c r="F18" s="717"/>
      <c r="G18" s="717"/>
      <c r="H18" s="717"/>
      <c r="I18" s="717"/>
      <c r="J18" s="717"/>
      <c r="K18" s="717"/>
    </row>
    <row r="19" spans="1:11">
      <c r="A19" s="717">
        <v>13</v>
      </c>
      <c r="B19" s="717" t="s">
        <v>549</v>
      </c>
      <c r="C19" s="717"/>
      <c r="D19" s="719" t="s">
        <v>550</v>
      </c>
      <c r="E19" s="719"/>
      <c r="F19" s="717"/>
      <c r="G19" s="717"/>
      <c r="H19" s="717"/>
      <c r="I19" s="717"/>
      <c r="J19" s="717"/>
      <c r="K19" s="717"/>
    </row>
    <row r="20" spans="1:11">
      <c r="A20" s="717">
        <v>14</v>
      </c>
      <c r="B20" s="717" t="s">
        <v>551</v>
      </c>
      <c r="C20" s="717"/>
      <c r="D20" s="719" t="s">
        <v>552</v>
      </c>
      <c r="E20" s="719"/>
      <c r="F20" s="717"/>
      <c r="G20" s="717"/>
      <c r="H20" s="717"/>
      <c r="I20" s="717"/>
      <c r="J20" s="717"/>
      <c r="K20" s="717"/>
    </row>
    <row r="21" spans="1:11">
      <c r="A21" s="717">
        <v>15</v>
      </c>
      <c r="B21" s="717" t="s">
        <v>553</v>
      </c>
      <c r="C21" s="717"/>
      <c r="D21" s="719" t="s">
        <v>554</v>
      </c>
      <c r="E21" s="719"/>
      <c r="F21" s="717"/>
      <c r="G21" s="717"/>
      <c r="H21" s="717"/>
      <c r="I21" s="717"/>
      <c r="J21" s="717"/>
      <c r="K21" s="717"/>
    </row>
    <row r="22" spans="1:11">
      <c r="A22" s="717">
        <v>16</v>
      </c>
      <c r="B22" s="717" t="s">
        <v>555</v>
      </c>
      <c r="C22" s="717"/>
      <c r="D22" s="719" t="s">
        <v>556</v>
      </c>
      <c r="E22" s="719"/>
      <c r="F22" s="717"/>
      <c r="G22" s="717"/>
      <c r="H22" s="717"/>
      <c r="I22" s="717"/>
      <c r="J22" s="717"/>
      <c r="K22" s="717"/>
    </row>
    <row r="23" spans="1:11">
      <c r="A23" s="717">
        <v>17</v>
      </c>
      <c r="B23" s="717" t="s">
        <v>557</v>
      </c>
      <c r="C23" s="717"/>
      <c r="D23" s="719" t="s">
        <v>558</v>
      </c>
      <c r="E23" s="719"/>
      <c r="F23" s="717"/>
      <c r="G23" s="717"/>
      <c r="H23" s="717"/>
      <c r="I23" s="717"/>
      <c r="J23" s="717"/>
      <c r="K23" s="717"/>
    </row>
    <row r="24" spans="1:11">
      <c r="A24" s="717">
        <v>18</v>
      </c>
      <c r="B24" s="717" t="s">
        <v>559</v>
      </c>
      <c r="C24" s="717"/>
      <c r="D24" s="719" t="s">
        <v>560</v>
      </c>
      <c r="E24" s="719"/>
      <c r="F24" s="717"/>
      <c r="G24" s="717"/>
      <c r="H24" s="717"/>
      <c r="I24" s="717"/>
      <c r="J24" s="717"/>
      <c r="K24" s="717"/>
    </row>
    <row r="25" spans="1:11">
      <c r="A25" s="717">
        <v>19</v>
      </c>
      <c r="B25" s="717" t="s">
        <v>561</v>
      </c>
      <c r="C25" s="717"/>
      <c r="D25" s="719" t="s">
        <v>562</v>
      </c>
      <c r="E25" s="719"/>
      <c r="F25" s="717"/>
      <c r="G25" s="717"/>
      <c r="H25" s="717"/>
      <c r="I25" s="717"/>
      <c r="J25" s="717"/>
      <c r="K25" s="717"/>
    </row>
    <row r="26" spans="1:11">
      <c r="A26" s="717">
        <v>20</v>
      </c>
      <c r="B26" s="717" t="s">
        <v>563</v>
      </c>
      <c r="C26" s="717"/>
      <c r="D26" s="719" t="s">
        <v>564</v>
      </c>
      <c r="E26" s="719"/>
      <c r="F26" s="717"/>
      <c r="G26" s="717"/>
      <c r="H26" s="717"/>
      <c r="I26" s="717"/>
      <c r="J26" s="717"/>
      <c r="K26" s="717"/>
    </row>
    <row r="27" spans="1:11">
      <c r="A27" s="717">
        <v>21</v>
      </c>
      <c r="B27" s="717" t="s">
        <v>565</v>
      </c>
      <c r="C27" s="717"/>
      <c r="D27" s="719" t="s">
        <v>566</v>
      </c>
      <c r="E27" s="719"/>
      <c r="F27" s="717"/>
      <c r="G27" s="717"/>
      <c r="H27" s="717"/>
      <c r="I27" s="717"/>
      <c r="J27" s="717"/>
      <c r="K27" s="717"/>
    </row>
    <row r="28" spans="1:11">
      <c r="A28" s="717">
        <v>22</v>
      </c>
      <c r="B28" s="717" t="s">
        <v>567</v>
      </c>
      <c r="C28" s="717"/>
      <c r="D28" s="719" t="s">
        <v>568</v>
      </c>
      <c r="E28" s="719"/>
      <c r="F28" s="717"/>
      <c r="G28" s="717"/>
      <c r="H28" s="717"/>
      <c r="I28" s="717"/>
      <c r="J28" s="717"/>
      <c r="K28" s="717"/>
    </row>
    <row r="29" spans="1:11">
      <c r="A29" s="717">
        <v>23</v>
      </c>
      <c r="B29" s="717" t="s">
        <v>569</v>
      </c>
      <c r="C29" s="717"/>
      <c r="D29" s="719" t="s">
        <v>570</v>
      </c>
      <c r="E29" s="719"/>
      <c r="F29" s="717"/>
      <c r="G29" s="717"/>
      <c r="H29" s="717"/>
      <c r="I29" s="717"/>
      <c r="J29" s="717"/>
      <c r="K29" s="717"/>
    </row>
    <row r="30" spans="1:11">
      <c r="A30" s="717">
        <v>24</v>
      </c>
      <c r="B30" s="717" t="s">
        <v>571</v>
      </c>
      <c r="C30" s="717"/>
      <c r="D30" s="719" t="s">
        <v>572</v>
      </c>
      <c r="E30" s="719"/>
      <c r="F30" s="717"/>
      <c r="G30" s="717"/>
      <c r="H30" s="717"/>
      <c r="I30" s="717"/>
      <c r="J30" s="717"/>
      <c r="K30" s="717"/>
    </row>
    <row r="31" spans="1:11">
      <c r="A31" s="717">
        <v>25</v>
      </c>
      <c r="B31" s="717" t="s">
        <v>573</v>
      </c>
      <c r="C31" s="717"/>
      <c r="D31" s="719" t="s">
        <v>574</v>
      </c>
      <c r="E31" s="719"/>
      <c r="F31" s="717"/>
      <c r="G31" s="717"/>
      <c r="H31" s="717"/>
      <c r="I31" s="717"/>
      <c r="J31" s="717"/>
      <c r="K31" s="717"/>
    </row>
    <row r="32" spans="1:11">
      <c r="A32" s="717">
        <v>26</v>
      </c>
      <c r="B32" s="717" t="s">
        <v>575</v>
      </c>
      <c r="C32" s="717"/>
      <c r="D32" s="719" t="s">
        <v>576</v>
      </c>
      <c r="E32" s="719"/>
      <c r="F32" s="717"/>
      <c r="G32" s="717"/>
      <c r="H32" s="717"/>
      <c r="I32" s="717"/>
      <c r="J32" s="717"/>
      <c r="K32" s="717"/>
    </row>
    <row r="33" spans="1:11">
      <c r="A33" s="717">
        <v>27</v>
      </c>
      <c r="B33" s="717" t="s">
        <v>577</v>
      </c>
      <c r="C33" s="717"/>
      <c r="D33" s="719" t="s">
        <v>578</v>
      </c>
      <c r="E33" s="719"/>
      <c r="F33" s="717"/>
      <c r="G33" s="717"/>
      <c r="H33" s="717"/>
      <c r="I33" s="717"/>
      <c r="J33" s="717"/>
      <c r="K33" s="717"/>
    </row>
    <row r="34" spans="1:11">
      <c r="A34" s="717">
        <v>28</v>
      </c>
      <c r="B34" s="717" t="s">
        <v>579</v>
      </c>
      <c r="C34" s="717"/>
      <c r="D34" s="719" t="s">
        <v>580</v>
      </c>
      <c r="E34" s="719"/>
      <c r="F34" s="717"/>
      <c r="G34" s="717"/>
      <c r="H34" s="717"/>
      <c r="I34" s="717"/>
      <c r="J34" s="717"/>
      <c r="K34" s="717"/>
    </row>
    <row r="35" spans="1:11">
      <c r="A35" s="717">
        <v>29</v>
      </c>
      <c r="B35" s="717" t="s">
        <v>581</v>
      </c>
      <c r="C35" s="717"/>
      <c r="D35" s="719" t="s">
        <v>582</v>
      </c>
      <c r="E35" s="719"/>
      <c r="F35" s="717"/>
      <c r="G35" s="717"/>
      <c r="H35" s="717"/>
      <c r="I35" s="717"/>
      <c r="J35" s="717"/>
      <c r="K35" s="717"/>
    </row>
    <row r="36" spans="1:11">
      <c r="A36" s="717">
        <v>30</v>
      </c>
      <c r="B36" s="717" t="s">
        <v>583</v>
      </c>
      <c r="C36" s="717"/>
      <c r="D36" s="719" t="s">
        <v>584</v>
      </c>
      <c r="E36" s="719"/>
      <c r="F36" s="717"/>
      <c r="G36" s="717"/>
      <c r="H36" s="717"/>
      <c r="I36" s="717"/>
      <c r="J36" s="717"/>
      <c r="K36" s="717"/>
    </row>
    <row r="37" spans="1:11">
      <c r="A37" s="717">
        <v>31</v>
      </c>
      <c r="B37" s="717" t="s">
        <v>585</v>
      </c>
      <c r="C37" s="717"/>
      <c r="D37" s="719" t="s">
        <v>586</v>
      </c>
      <c r="E37" s="719"/>
      <c r="F37" s="717"/>
      <c r="G37" s="717"/>
      <c r="H37" s="717"/>
      <c r="I37" s="717"/>
      <c r="J37" s="717"/>
      <c r="K37" s="717"/>
    </row>
    <row r="38" spans="1:11">
      <c r="A38" s="717">
        <v>32</v>
      </c>
      <c r="B38" s="717" t="s">
        <v>587</v>
      </c>
      <c r="C38" s="717"/>
      <c r="D38" s="719" t="s">
        <v>588</v>
      </c>
      <c r="E38" s="719"/>
      <c r="F38" s="717"/>
      <c r="G38" s="717"/>
      <c r="H38" s="717"/>
      <c r="I38" s="717"/>
      <c r="J38" s="717"/>
      <c r="K38" s="717"/>
    </row>
    <row r="39" spans="1:11">
      <c r="A39" s="717">
        <v>33</v>
      </c>
      <c r="B39" s="717" t="s">
        <v>589</v>
      </c>
      <c r="C39" s="717"/>
      <c r="D39" s="719" t="s">
        <v>590</v>
      </c>
      <c r="E39" s="719"/>
      <c r="F39" s="717"/>
      <c r="G39" s="717"/>
      <c r="H39" s="717"/>
      <c r="I39" s="717"/>
      <c r="J39" s="717"/>
      <c r="K39" s="717"/>
    </row>
    <row r="40" spans="1:11">
      <c r="A40" s="717">
        <v>34</v>
      </c>
      <c r="B40" s="717" t="s">
        <v>591</v>
      </c>
      <c r="C40" s="717"/>
      <c r="D40" s="719" t="s">
        <v>592</v>
      </c>
      <c r="E40" s="719"/>
      <c r="F40" s="717"/>
      <c r="G40" s="717"/>
      <c r="H40" s="717"/>
      <c r="I40" s="717"/>
      <c r="J40" s="717"/>
      <c r="K40" s="717"/>
    </row>
    <row r="41" spans="1:11">
      <c r="A41" s="717">
        <v>35</v>
      </c>
      <c r="B41" s="717" t="s">
        <v>593</v>
      </c>
      <c r="C41" s="717"/>
      <c r="D41" s="719" t="s">
        <v>594</v>
      </c>
      <c r="E41" s="719"/>
      <c r="F41" s="717"/>
      <c r="G41" s="717"/>
      <c r="H41" s="717"/>
      <c r="I41" s="717"/>
      <c r="J41" s="717"/>
      <c r="K41" s="717"/>
    </row>
    <row r="42" spans="1:11">
      <c r="A42" s="717">
        <v>36</v>
      </c>
      <c r="B42" s="717" t="s">
        <v>595</v>
      </c>
      <c r="C42" s="717"/>
      <c r="D42" s="719" t="s">
        <v>596</v>
      </c>
      <c r="E42" s="719"/>
      <c r="F42" s="717"/>
      <c r="G42" s="717"/>
      <c r="H42" s="717"/>
      <c r="I42" s="717"/>
      <c r="J42" s="717"/>
      <c r="K42" s="717"/>
    </row>
    <row r="43" spans="1:11">
      <c r="A43" s="717">
        <v>37</v>
      </c>
      <c r="B43" s="717" t="s">
        <v>597</v>
      </c>
      <c r="C43" s="717"/>
      <c r="D43" s="719" t="s">
        <v>598</v>
      </c>
      <c r="E43" s="719"/>
      <c r="F43" s="717"/>
      <c r="G43" s="717"/>
      <c r="H43" s="717"/>
      <c r="I43" s="717"/>
      <c r="J43" s="717"/>
      <c r="K43" s="717"/>
    </row>
    <row r="44" spans="1:11">
      <c r="A44" s="717">
        <v>38</v>
      </c>
      <c r="B44" s="717" t="s">
        <v>599</v>
      </c>
      <c r="C44" s="717"/>
      <c r="D44" s="719" t="s">
        <v>600</v>
      </c>
      <c r="E44" s="719"/>
      <c r="F44" s="717"/>
      <c r="G44" s="717"/>
      <c r="H44" s="717"/>
      <c r="I44" s="717"/>
      <c r="J44" s="717"/>
      <c r="K44" s="717"/>
    </row>
    <row r="45" spans="1:11">
      <c r="A45" s="717">
        <v>39</v>
      </c>
      <c r="B45" s="717" t="s">
        <v>601</v>
      </c>
      <c r="C45" s="717"/>
      <c r="D45" s="719" t="s">
        <v>602</v>
      </c>
      <c r="E45" s="719"/>
      <c r="F45" s="717"/>
      <c r="G45" s="717"/>
      <c r="H45" s="717"/>
      <c r="I45" s="717"/>
      <c r="J45" s="717"/>
      <c r="K45" s="717"/>
    </row>
    <row r="46" spans="1:11">
      <c r="A46" s="717">
        <v>40</v>
      </c>
      <c r="B46" s="717" t="s">
        <v>603</v>
      </c>
      <c r="C46" s="717"/>
      <c r="D46" s="719" t="s">
        <v>604</v>
      </c>
      <c r="E46" s="719"/>
      <c r="F46" s="717"/>
      <c r="G46" s="717"/>
      <c r="H46" s="717"/>
      <c r="I46" s="717"/>
      <c r="J46" s="717"/>
      <c r="K46" s="717"/>
    </row>
    <row r="47" spans="1:11">
      <c r="A47" s="717">
        <v>41</v>
      </c>
      <c r="B47" s="717" t="s">
        <v>605</v>
      </c>
      <c r="C47" s="717"/>
      <c r="D47" s="719" t="s">
        <v>606</v>
      </c>
      <c r="E47" s="719"/>
      <c r="F47" s="717"/>
      <c r="G47" s="717"/>
      <c r="H47" s="717"/>
      <c r="I47" s="717"/>
      <c r="J47" s="717"/>
      <c r="K47" s="717"/>
    </row>
    <row r="48" spans="1:11">
      <c r="A48" s="717">
        <v>42</v>
      </c>
      <c r="B48" s="717" t="s">
        <v>607</v>
      </c>
      <c r="C48" s="717"/>
      <c r="D48" s="719" t="s">
        <v>608</v>
      </c>
      <c r="E48" s="719"/>
      <c r="F48" s="717"/>
      <c r="G48" s="717"/>
      <c r="H48" s="717"/>
      <c r="I48" s="717"/>
      <c r="J48" s="717"/>
      <c r="K48" s="717"/>
    </row>
    <row r="49" spans="1:11">
      <c r="A49" s="717">
        <v>43</v>
      </c>
      <c r="B49" s="717" t="s">
        <v>609</v>
      </c>
      <c r="C49" s="717"/>
      <c r="D49" s="719" t="s">
        <v>610</v>
      </c>
      <c r="E49" s="719"/>
      <c r="F49" s="717"/>
      <c r="G49" s="717"/>
      <c r="H49" s="717"/>
      <c r="I49" s="717"/>
      <c r="J49" s="717"/>
      <c r="K49" s="717"/>
    </row>
    <row r="50" spans="1:11">
      <c r="A50" s="717">
        <v>44</v>
      </c>
      <c r="B50" s="717" t="s">
        <v>611</v>
      </c>
      <c r="C50" s="717"/>
      <c r="D50" s="719" t="s">
        <v>612</v>
      </c>
      <c r="E50" s="719"/>
      <c r="F50" s="717"/>
      <c r="G50" s="717"/>
      <c r="H50" s="717"/>
      <c r="I50" s="717"/>
      <c r="J50" s="717"/>
      <c r="K50" s="717"/>
    </row>
    <row r="51" spans="1:11">
      <c r="A51" s="717">
        <v>45</v>
      </c>
      <c r="B51" s="717" t="s">
        <v>613</v>
      </c>
      <c r="C51" s="717"/>
      <c r="D51" s="719" t="s">
        <v>614</v>
      </c>
      <c r="E51" s="719"/>
      <c r="F51" s="717"/>
      <c r="G51" s="717"/>
      <c r="H51" s="717"/>
      <c r="I51" s="717"/>
      <c r="J51" s="717"/>
      <c r="K51" s="717"/>
    </row>
    <row r="52" spans="1:11">
      <c r="A52" s="717">
        <v>46</v>
      </c>
      <c r="B52" s="717" t="s">
        <v>615</v>
      </c>
      <c r="C52" s="717"/>
      <c r="D52" s="719" t="s">
        <v>616</v>
      </c>
      <c r="E52" s="719"/>
      <c r="F52" s="717"/>
      <c r="G52" s="717"/>
      <c r="H52" s="717"/>
      <c r="I52" s="717"/>
      <c r="J52" s="717"/>
      <c r="K52" s="717"/>
    </row>
    <row r="53" spans="1:11">
      <c r="A53" s="717">
        <v>47</v>
      </c>
      <c r="B53" s="717" t="s">
        <v>617</v>
      </c>
      <c r="C53" s="717"/>
      <c r="D53" s="719" t="s">
        <v>618</v>
      </c>
      <c r="E53" s="719"/>
      <c r="F53" s="717"/>
      <c r="G53" s="717"/>
      <c r="H53" s="717"/>
      <c r="I53" s="717"/>
      <c r="J53" s="717"/>
      <c r="K53" s="717"/>
    </row>
    <row r="54" spans="1:11">
      <c r="A54" s="717">
        <v>48</v>
      </c>
      <c r="B54" s="717" t="s">
        <v>619</v>
      </c>
      <c r="C54" s="717"/>
      <c r="D54" s="719" t="s">
        <v>620</v>
      </c>
      <c r="E54" s="719"/>
      <c r="F54" s="717"/>
      <c r="G54" s="717"/>
      <c r="H54" s="717"/>
      <c r="I54" s="717"/>
      <c r="J54" s="717"/>
      <c r="K54" s="717"/>
    </row>
    <row r="55" spans="1:11">
      <c r="A55" s="717">
        <v>49</v>
      </c>
      <c r="B55" s="717" t="s">
        <v>621</v>
      </c>
      <c r="C55" s="717"/>
      <c r="D55" s="719" t="s">
        <v>622</v>
      </c>
      <c r="E55" s="719"/>
      <c r="F55" s="717"/>
      <c r="G55" s="717"/>
      <c r="H55" s="717"/>
      <c r="I55" s="717"/>
      <c r="J55" s="717"/>
      <c r="K55" s="717"/>
    </row>
    <row r="56" spans="1:11">
      <c r="A56" s="717">
        <v>50</v>
      </c>
      <c r="B56" s="717" t="s">
        <v>623</v>
      </c>
      <c r="C56" s="717"/>
      <c r="D56" s="719" t="s">
        <v>624</v>
      </c>
      <c r="E56" s="719"/>
      <c r="F56" s="717"/>
      <c r="G56" s="717"/>
      <c r="H56" s="717"/>
      <c r="I56" s="717"/>
      <c r="J56" s="717"/>
      <c r="K56" s="717"/>
    </row>
    <row r="57" spans="1:11">
      <c r="A57" s="717">
        <v>51</v>
      </c>
      <c r="B57" s="717" t="s">
        <v>625</v>
      </c>
      <c r="C57" s="717"/>
      <c r="D57" s="719" t="s">
        <v>626</v>
      </c>
      <c r="E57" s="719"/>
      <c r="F57" s="717"/>
      <c r="G57" s="717"/>
      <c r="H57" s="717"/>
      <c r="I57" s="717"/>
      <c r="J57" s="717"/>
      <c r="K57" s="717"/>
    </row>
    <row r="58" spans="1:11">
      <c r="A58" s="717">
        <v>52</v>
      </c>
      <c r="B58" s="717" t="s">
        <v>627</v>
      </c>
      <c r="C58" s="717"/>
      <c r="D58" s="719" t="s">
        <v>628</v>
      </c>
      <c r="E58" s="719"/>
      <c r="F58" s="717"/>
      <c r="G58" s="717"/>
      <c r="H58" s="717"/>
      <c r="I58" s="717"/>
      <c r="J58" s="717"/>
      <c r="K58" s="717"/>
    </row>
    <row r="59" spans="1:11">
      <c r="A59" s="717">
        <v>53</v>
      </c>
      <c r="B59" s="717" t="s">
        <v>629</v>
      </c>
      <c r="C59" s="717"/>
      <c r="D59" s="719" t="s">
        <v>630</v>
      </c>
      <c r="E59" s="719"/>
      <c r="F59" s="717"/>
      <c r="G59" s="717"/>
      <c r="H59" s="717"/>
      <c r="I59" s="717"/>
      <c r="J59" s="717"/>
      <c r="K59" s="717"/>
    </row>
    <row r="60" spans="1:11">
      <c r="A60" s="717">
        <v>54</v>
      </c>
      <c r="B60" s="717" t="s">
        <v>631</v>
      </c>
      <c r="C60" s="717"/>
      <c r="D60" s="719" t="s">
        <v>632</v>
      </c>
      <c r="E60" s="719"/>
      <c r="F60" s="717"/>
      <c r="G60" s="717"/>
      <c r="H60" s="717"/>
      <c r="I60" s="717"/>
      <c r="J60" s="717"/>
      <c r="K60" s="717"/>
    </row>
    <row r="61" spans="1:11">
      <c r="A61" s="717">
        <v>55</v>
      </c>
      <c r="B61" s="717" t="s">
        <v>633</v>
      </c>
      <c r="C61" s="717"/>
      <c r="D61" s="719" t="s">
        <v>634</v>
      </c>
      <c r="E61" s="719"/>
      <c r="F61" s="717"/>
      <c r="G61" s="717"/>
      <c r="H61" s="717"/>
      <c r="I61" s="717"/>
      <c r="J61" s="717"/>
      <c r="K61" s="717"/>
    </row>
    <row r="62" spans="1:11">
      <c r="A62" s="717">
        <v>56</v>
      </c>
      <c r="B62" s="717" t="s">
        <v>635</v>
      </c>
      <c r="C62" s="717"/>
      <c r="D62" s="719" t="s">
        <v>636</v>
      </c>
      <c r="E62" s="719"/>
      <c r="F62" s="717"/>
      <c r="G62" s="717"/>
      <c r="H62" s="717"/>
      <c r="I62" s="717"/>
      <c r="J62" s="717"/>
      <c r="K62" s="717"/>
    </row>
    <row r="63" spans="1:11">
      <c r="A63" s="717">
        <v>57</v>
      </c>
      <c r="B63" s="717" t="s">
        <v>637</v>
      </c>
      <c r="C63" s="717"/>
      <c r="D63" s="719" t="s">
        <v>638</v>
      </c>
      <c r="E63" s="719"/>
      <c r="F63" s="717"/>
      <c r="G63" s="717"/>
      <c r="H63" s="717"/>
      <c r="I63" s="717"/>
      <c r="J63" s="717"/>
      <c r="K63" s="717"/>
    </row>
    <row r="64" spans="1:11">
      <c r="A64" s="717">
        <v>58</v>
      </c>
      <c r="B64" s="717" t="s">
        <v>639</v>
      </c>
      <c r="C64" s="717"/>
      <c r="D64" s="719" t="s">
        <v>640</v>
      </c>
      <c r="E64" s="719"/>
      <c r="F64" s="717"/>
      <c r="G64" s="717"/>
      <c r="H64" s="717"/>
      <c r="I64" s="717"/>
      <c r="J64" s="717"/>
      <c r="K64" s="717"/>
    </row>
    <row r="65" spans="1:11">
      <c r="A65" s="717">
        <v>59</v>
      </c>
      <c r="B65" s="717" t="s">
        <v>641</v>
      </c>
      <c r="C65" s="717"/>
      <c r="D65" s="719" t="s">
        <v>642</v>
      </c>
      <c r="E65" s="719"/>
      <c r="F65" s="717"/>
      <c r="G65" s="717"/>
      <c r="H65" s="717"/>
      <c r="I65" s="717"/>
      <c r="J65" s="717"/>
      <c r="K65" s="717"/>
    </row>
    <row r="66" spans="1:11">
      <c r="A66" s="717">
        <v>60</v>
      </c>
      <c r="B66" s="717" t="s">
        <v>643</v>
      </c>
      <c r="C66" s="717"/>
      <c r="D66" s="719" t="s">
        <v>644</v>
      </c>
      <c r="E66" s="719"/>
      <c r="F66" s="717"/>
      <c r="G66" s="717"/>
      <c r="H66" s="717"/>
      <c r="I66" s="717"/>
      <c r="J66" s="717"/>
      <c r="K66" s="717"/>
    </row>
    <row r="67" spans="1:11">
      <c r="A67" s="717">
        <v>61</v>
      </c>
      <c r="B67" s="717" t="s">
        <v>645</v>
      </c>
      <c r="C67" s="717"/>
      <c r="D67" s="719" t="s">
        <v>646</v>
      </c>
      <c r="E67" s="719"/>
      <c r="F67" s="717"/>
      <c r="G67" s="717"/>
      <c r="H67" s="717"/>
      <c r="I67" s="717"/>
      <c r="J67" s="717"/>
      <c r="K67" s="717"/>
    </row>
    <row r="68" spans="1:11">
      <c r="A68" s="717">
        <v>62</v>
      </c>
      <c r="B68" s="717" t="s">
        <v>647</v>
      </c>
      <c r="C68" s="717"/>
      <c r="D68" s="719" t="s">
        <v>648</v>
      </c>
      <c r="E68" s="719"/>
      <c r="F68" s="717"/>
      <c r="G68" s="717"/>
      <c r="H68" s="717"/>
      <c r="I68" s="717"/>
      <c r="J68" s="717"/>
      <c r="K68" s="717"/>
    </row>
    <row r="69" spans="1:11">
      <c r="A69" s="717">
        <v>63</v>
      </c>
      <c r="B69" s="717" t="s">
        <v>649</v>
      </c>
      <c r="C69" s="717"/>
      <c r="D69" s="719" t="s">
        <v>648</v>
      </c>
      <c r="E69" s="719"/>
      <c r="F69" s="717"/>
      <c r="G69" s="717"/>
      <c r="H69" s="717"/>
      <c r="I69" s="717"/>
      <c r="J69" s="717"/>
      <c r="K69" s="717"/>
    </row>
    <row r="70" spans="1:11">
      <c r="A70" s="717">
        <v>64</v>
      </c>
      <c r="B70" s="717" t="s">
        <v>650</v>
      </c>
      <c r="C70" s="717"/>
      <c r="D70" s="719" t="s">
        <v>648</v>
      </c>
      <c r="E70" s="719"/>
      <c r="F70" s="717"/>
      <c r="G70" s="717"/>
      <c r="H70" s="717"/>
      <c r="I70" s="717"/>
      <c r="J70" s="717"/>
      <c r="K70" s="717"/>
    </row>
    <row r="71" spans="1:11">
      <c r="A71" s="717">
        <v>65</v>
      </c>
      <c r="B71" s="717" t="s">
        <v>651</v>
      </c>
      <c r="C71" s="717"/>
      <c r="D71" s="719" t="s">
        <v>648</v>
      </c>
      <c r="E71" s="719"/>
      <c r="F71" s="717"/>
      <c r="G71" s="717"/>
      <c r="H71" s="717"/>
      <c r="I71" s="717"/>
      <c r="J71" s="717"/>
      <c r="K71" s="717"/>
    </row>
    <row r="72" spans="1:11">
      <c r="A72" s="717">
        <v>66</v>
      </c>
      <c r="B72" s="717" t="s">
        <v>652</v>
      </c>
      <c r="C72" s="717"/>
      <c r="D72" s="719" t="s">
        <v>648</v>
      </c>
      <c r="E72" s="719"/>
      <c r="F72" s="717"/>
      <c r="G72" s="717"/>
      <c r="H72" s="717"/>
      <c r="I72" s="717"/>
      <c r="J72" s="717"/>
      <c r="K72" s="717"/>
    </row>
    <row r="73" spans="1:11">
      <c r="A73" s="717">
        <v>67</v>
      </c>
      <c r="B73" s="717" t="s">
        <v>653</v>
      </c>
      <c r="C73" s="717"/>
      <c r="D73" s="719" t="s">
        <v>648</v>
      </c>
      <c r="E73" s="719"/>
      <c r="F73" s="717"/>
      <c r="G73" s="717"/>
      <c r="H73" s="717"/>
      <c r="I73" s="717"/>
      <c r="J73" s="717"/>
      <c r="K73" s="717"/>
    </row>
    <row r="74" spans="1:11">
      <c r="A74" s="717">
        <v>68</v>
      </c>
      <c r="B74" s="717" t="s">
        <v>654</v>
      </c>
      <c r="C74" s="717"/>
      <c r="D74" s="719" t="s">
        <v>648</v>
      </c>
      <c r="E74" s="719"/>
      <c r="F74" s="717"/>
      <c r="G74" s="717"/>
      <c r="H74" s="717"/>
      <c r="I74" s="717"/>
      <c r="J74" s="717"/>
      <c r="K74" s="717"/>
    </row>
    <row r="75" spans="1:11">
      <c r="A75" s="717">
        <v>69</v>
      </c>
      <c r="B75" s="717" t="s">
        <v>655</v>
      </c>
      <c r="C75" s="717"/>
      <c r="D75" s="719" t="s">
        <v>648</v>
      </c>
      <c r="E75" s="719"/>
      <c r="F75" s="717"/>
      <c r="G75" s="717"/>
      <c r="H75" s="717"/>
      <c r="I75" s="717"/>
      <c r="J75" s="717"/>
      <c r="K75" s="717"/>
    </row>
    <row r="76" spans="1:11">
      <c r="A76" s="717">
        <v>70</v>
      </c>
      <c r="B76" s="717" t="s">
        <v>656</v>
      </c>
      <c r="C76" s="717"/>
      <c r="D76" s="719" t="s">
        <v>648</v>
      </c>
      <c r="E76" s="719"/>
      <c r="F76" s="717"/>
      <c r="G76" s="717"/>
      <c r="H76" s="717"/>
      <c r="I76" s="717"/>
      <c r="J76" s="717"/>
      <c r="K76" s="717"/>
    </row>
    <row r="77" spans="1:11">
      <c r="A77" s="717">
        <v>71</v>
      </c>
      <c r="B77" s="717" t="s">
        <v>657</v>
      </c>
      <c r="C77" s="717"/>
      <c r="D77" s="719" t="s">
        <v>648</v>
      </c>
      <c r="E77" s="719"/>
      <c r="F77" s="717"/>
      <c r="G77" s="717"/>
      <c r="H77" s="717"/>
      <c r="I77" s="717"/>
      <c r="J77" s="717"/>
      <c r="K77" s="717"/>
    </row>
    <row r="78" spans="1:11">
      <c r="A78" s="717">
        <v>72</v>
      </c>
      <c r="B78" s="717" t="s">
        <v>658</v>
      </c>
      <c r="C78" s="717"/>
      <c r="D78" s="719" t="s">
        <v>648</v>
      </c>
      <c r="E78" s="719"/>
      <c r="F78" s="717"/>
      <c r="G78" s="717"/>
      <c r="H78" s="717"/>
      <c r="I78" s="717"/>
      <c r="J78" s="717"/>
      <c r="K78" s="717"/>
    </row>
    <row r="79" spans="1:11">
      <c r="A79" s="717">
        <v>73</v>
      </c>
      <c r="B79" s="717" t="s">
        <v>659</v>
      </c>
      <c r="C79" s="717"/>
      <c r="D79" s="719" t="s">
        <v>648</v>
      </c>
      <c r="E79" s="719"/>
      <c r="F79" s="717"/>
      <c r="G79" s="717"/>
      <c r="H79" s="717"/>
      <c r="I79" s="717"/>
      <c r="J79" s="717"/>
      <c r="K79" s="717"/>
    </row>
    <row r="80" spans="1:11">
      <c r="A80" s="717">
        <v>74</v>
      </c>
      <c r="B80" s="717" t="s">
        <v>660</v>
      </c>
      <c r="C80" s="717"/>
      <c r="D80" s="719" t="s">
        <v>648</v>
      </c>
      <c r="E80" s="719"/>
      <c r="F80" s="717"/>
      <c r="G80" s="717"/>
      <c r="H80" s="717"/>
      <c r="I80" s="717"/>
      <c r="J80" s="717"/>
      <c r="K80" s="717"/>
    </row>
    <row r="81" spans="1:11">
      <c r="A81" s="717">
        <v>75</v>
      </c>
      <c r="B81" s="717" t="s">
        <v>661</v>
      </c>
      <c r="C81" s="717"/>
      <c r="D81" s="719" t="s">
        <v>648</v>
      </c>
      <c r="E81" s="719"/>
      <c r="F81" s="717"/>
      <c r="G81" s="717"/>
      <c r="H81" s="717"/>
      <c r="I81" s="717"/>
      <c r="J81" s="717"/>
      <c r="K81" s="717"/>
    </row>
    <row r="82" spans="1:11">
      <c r="A82" s="717">
        <v>76</v>
      </c>
      <c r="B82" s="717" t="s">
        <v>662</v>
      </c>
      <c r="C82" s="717"/>
      <c r="D82" s="719" t="s">
        <v>648</v>
      </c>
      <c r="E82" s="719"/>
      <c r="F82" s="717"/>
      <c r="G82" s="717"/>
      <c r="H82" s="717"/>
      <c r="I82" s="717"/>
      <c r="J82" s="717"/>
      <c r="K82" s="717"/>
    </row>
    <row r="83" spans="1:11">
      <c r="A83" s="717">
        <v>77</v>
      </c>
      <c r="B83" s="717" t="s">
        <v>663</v>
      </c>
      <c r="C83" s="717"/>
      <c r="D83" s="719" t="s">
        <v>648</v>
      </c>
      <c r="E83" s="719"/>
      <c r="F83" s="717"/>
      <c r="G83" s="717"/>
      <c r="H83" s="717"/>
      <c r="I83" s="717"/>
      <c r="J83" s="717"/>
      <c r="K83" s="717"/>
    </row>
    <row r="84" spans="1:11">
      <c r="A84" s="717">
        <v>78</v>
      </c>
      <c r="B84" s="717" t="s">
        <v>664</v>
      </c>
      <c r="C84" s="717"/>
      <c r="D84" s="719" t="s">
        <v>648</v>
      </c>
      <c r="E84" s="719"/>
      <c r="F84" s="717"/>
      <c r="G84" s="717"/>
      <c r="H84" s="717"/>
      <c r="I84" s="717"/>
      <c r="J84" s="717"/>
      <c r="K84" s="717"/>
    </row>
    <row r="85" spans="1:11">
      <c r="A85" s="717">
        <v>79</v>
      </c>
      <c r="B85" s="717" t="s">
        <v>665</v>
      </c>
      <c r="C85" s="717"/>
      <c r="D85" s="719" t="s">
        <v>648</v>
      </c>
      <c r="E85" s="719"/>
      <c r="F85" s="717"/>
      <c r="G85" s="717"/>
      <c r="H85" s="717"/>
      <c r="I85" s="717"/>
      <c r="J85" s="717"/>
      <c r="K85" s="717"/>
    </row>
    <row r="86" spans="1:11">
      <c r="A86" s="717">
        <v>80</v>
      </c>
      <c r="B86" s="717" t="s">
        <v>666</v>
      </c>
      <c r="C86" s="717"/>
      <c r="D86" s="719" t="s">
        <v>648</v>
      </c>
      <c r="E86" s="719"/>
      <c r="F86" s="717"/>
      <c r="G86" s="717"/>
      <c r="H86" s="717"/>
      <c r="I86" s="717"/>
      <c r="J86" s="717"/>
      <c r="K86" s="717"/>
    </row>
    <row r="87" spans="1:11">
      <c r="A87" s="717">
        <v>81</v>
      </c>
      <c r="B87" s="717" t="s">
        <v>667</v>
      </c>
      <c r="C87" s="717"/>
      <c r="D87" s="719" t="s">
        <v>648</v>
      </c>
      <c r="E87" s="719"/>
      <c r="F87" s="717"/>
      <c r="G87" s="717"/>
      <c r="H87" s="717"/>
      <c r="I87" s="717"/>
      <c r="J87" s="717"/>
      <c r="K87" s="717"/>
    </row>
    <row r="88" spans="1:11">
      <c r="A88" s="717">
        <v>82</v>
      </c>
      <c r="B88" s="717" t="s">
        <v>668</v>
      </c>
      <c r="C88" s="717"/>
      <c r="D88" s="719" t="s">
        <v>648</v>
      </c>
      <c r="E88" s="719"/>
      <c r="F88" s="717"/>
      <c r="G88" s="717"/>
      <c r="H88" s="717"/>
      <c r="I88" s="717"/>
      <c r="J88" s="717"/>
      <c r="K88" s="717"/>
    </row>
    <row r="89" spans="1:11">
      <c r="A89" s="717">
        <v>83</v>
      </c>
      <c r="B89" s="717" t="s">
        <v>669</v>
      </c>
      <c r="C89" s="717"/>
      <c r="D89" s="719" t="s">
        <v>648</v>
      </c>
      <c r="E89" s="719"/>
      <c r="F89" s="717"/>
      <c r="G89" s="717"/>
      <c r="H89" s="717"/>
      <c r="I89" s="717"/>
      <c r="J89" s="717"/>
      <c r="K89" s="717"/>
    </row>
    <row r="90" spans="1:11">
      <c r="A90" s="717">
        <v>84</v>
      </c>
      <c r="B90" s="717" t="s">
        <v>670</v>
      </c>
      <c r="C90" s="717"/>
      <c r="D90" s="719" t="s">
        <v>648</v>
      </c>
      <c r="E90" s="719"/>
      <c r="F90" s="717"/>
      <c r="G90" s="717"/>
      <c r="H90" s="717"/>
      <c r="I90" s="717"/>
      <c r="J90" s="717"/>
      <c r="K90" s="717"/>
    </row>
    <row r="91" spans="1:11">
      <c r="A91" s="717">
        <v>85</v>
      </c>
      <c r="B91" s="717" t="s">
        <v>671</v>
      </c>
      <c r="C91" s="717"/>
      <c r="D91" s="719" t="s">
        <v>648</v>
      </c>
      <c r="E91" s="719"/>
      <c r="F91" s="717"/>
      <c r="G91" s="717"/>
      <c r="H91" s="717"/>
      <c r="I91" s="717"/>
      <c r="J91" s="717"/>
      <c r="K91" s="717"/>
    </row>
    <row r="92" spans="1:11">
      <c r="A92" s="717">
        <v>86</v>
      </c>
      <c r="B92" s="717" t="s">
        <v>672</v>
      </c>
      <c r="C92" s="717"/>
      <c r="D92" s="719" t="s">
        <v>648</v>
      </c>
      <c r="E92" s="719"/>
      <c r="F92" s="717"/>
      <c r="G92" s="717"/>
      <c r="H92" s="717"/>
      <c r="I92" s="717"/>
      <c r="J92" s="717"/>
      <c r="K92" s="717"/>
    </row>
    <row r="93" spans="1:11">
      <c r="A93" s="717">
        <v>87</v>
      </c>
      <c r="B93" s="717" t="s">
        <v>673</v>
      </c>
      <c r="C93" s="717"/>
      <c r="D93" s="719" t="s">
        <v>648</v>
      </c>
      <c r="E93" s="719"/>
      <c r="F93" s="717"/>
      <c r="G93" s="717"/>
      <c r="H93" s="717"/>
      <c r="I93" s="717"/>
      <c r="J93" s="717"/>
      <c r="K93" s="717"/>
    </row>
    <row r="94" spans="1:11">
      <c r="A94" s="717">
        <v>88</v>
      </c>
      <c r="B94" s="717" t="s">
        <v>674</v>
      </c>
      <c r="C94" s="717"/>
      <c r="D94" s="719" t="s">
        <v>648</v>
      </c>
      <c r="E94" s="719"/>
      <c r="F94" s="717"/>
      <c r="G94" s="717"/>
      <c r="H94" s="717"/>
      <c r="I94" s="717"/>
      <c r="J94" s="717"/>
      <c r="K94" s="717"/>
    </row>
    <row r="95" spans="1:11">
      <c r="A95" s="717">
        <v>89</v>
      </c>
      <c r="B95" s="717" t="s">
        <v>675</v>
      </c>
      <c r="C95" s="717"/>
      <c r="D95" s="719" t="s">
        <v>648</v>
      </c>
      <c r="E95" s="719"/>
      <c r="F95" s="717"/>
      <c r="G95" s="717"/>
      <c r="H95" s="717"/>
      <c r="I95" s="717"/>
      <c r="J95" s="717"/>
      <c r="K95" s="717"/>
    </row>
    <row r="96" spans="1:11">
      <c r="A96" s="717">
        <v>90</v>
      </c>
      <c r="B96" s="717" t="s">
        <v>676</v>
      </c>
      <c r="C96" s="717"/>
      <c r="D96" s="719" t="s">
        <v>648</v>
      </c>
      <c r="E96" s="719"/>
      <c r="F96" s="717"/>
      <c r="G96" s="717"/>
      <c r="H96" s="717"/>
      <c r="I96" s="717"/>
      <c r="J96" s="717"/>
      <c r="K96" s="717"/>
    </row>
    <row r="97" spans="1:11">
      <c r="A97" s="717">
        <v>91</v>
      </c>
      <c r="B97" s="717" t="s">
        <v>677</v>
      </c>
      <c r="C97" s="717"/>
      <c r="D97" s="717"/>
      <c r="E97" s="717"/>
      <c r="F97" s="717"/>
      <c r="G97" s="717"/>
      <c r="H97" s="717"/>
      <c r="I97" s="717"/>
      <c r="J97" s="717"/>
      <c r="K97" s="717"/>
    </row>
    <row r="98" spans="1:11">
      <c r="A98" s="717">
        <v>92</v>
      </c>
      <c r="B98" s="717" t="s">
        <v>678</v>
      </c>
      <c r="C98" s="717"/>
      <c r="D98" s="717"/>
      <c r="E98" s="717"/>
      <c r="F98" s="717"/>
      <c r="G98" s="717"/>
      <c r="H98" s="717"/>
      <c r="I98" s="717"/>
      <c r="J98" s="717"/>
      <c r="K98" s="717"/>
    </row>
    <row r="99" spans="1:11">
      <c r="A99" s="717">
        <v>93</v>
      </c>
      <c r="B99" s="717" t="s">
        <v>679</v>
      </c>
      <c r="C99" s="717"/>
      <c r="D99" s="717"/>
      <c r="E99" s="717"/>
      <c r="F99" s="717"/>
      <c r="G99" s="717"/>
      <c r="H99" s="717"/>
      <c r="I99" s="717"/>
      <c r="J99" s="717"/>
      <c r="K99" s="717"/>
    </row>
    <row r="100" spans="1:11">
      <c r="A100" s="717">
        <v>94</v>
      </c>
      <c r="B100" s="717" t="s">
        <v>680</v>
      </c>
      <c r="C100" s="717"/>
      <c r="D100" s="717"/>
      <c r="E100" s="717"/>
      <c r="F100" s="717"/>
      <c r="G100" s="717"/>
      <c r="H100" s="717"/>
      <c r="I100" s="717"/>
      <c r="J100" s="717"/>
      <c r="K100" s="717"/>
    </row>
    <row r="101" spans="1:11">
      <c r="A101" s="717">
        <v>95</v>
      </c>
      <c r="B101" s="717" t="s">
        <v>681</v>
      </c>
      <c r="C101" s="717"/>
      <c r="D101" s="717"/>
      <c r="E101" s="717"/>
      <c r="F101" s="717"/>
      <c r="G101" s="717"/>
      <c r="H101" s="717"/>
      <c r="I101" s="717"/>
      <c r="J101" s="717"/>
      <c r="K101" s="717"/>
    </row>
    <row r="102" spans="1:11">
      <c r="A102" s="717">
        <v>96</v>
      </c>
      <c r="B102" s="717" t="s">
        <v>682</v>
      </c>
      <c r="C102" s="717"/>
      <c r="D102" s="717"/>
      <c r="E102" s="717"/>
      <c r="F102" s="717"/>
      <c r="G102" s="717"/>
      <c r="H102" s="717"/>
      <c r="I102" s="717"/>
      <c r="J102" s="717"/>
      <c r="K102" s="717"/>
    </row>
    <row r="103" spans="1:11">
      <c r="A103" s="717">
        <v>97</v>
      </c>
      <c r="B103" s="717" t="s">
        <v>683</v>
      </c>
      <c r="C103" s="717"/>
      <c r="D103" s="717"/>
      <c r="E103" s="717"/>
      <c r="F103" s="717"/>
      <c r="G103" s="717"/>
      <c r="H103" s="717"/>
      <c r="I103" s="717"/>
      <c r="J103" s="717"/>
      <c r="K103" s="717"/>
    </row>
    <row r="104" spans="1:11">
      <c r="A104" s="717">
        <v>98</v>
      </c>
      <c r="B104" s="717" t="s">
        <v>684</v>
      </c>
      <c r="C104" s="717"/>
      <c r="D104" s="717"/>
      <c r="E104" s="717"/>
      <c r="F104" s="717"/>
      <c r="G104" s="717"/>
      <c r="H104" s="717"/>
      <c r="I104" s="717"/>
      <c r="J104" s="717"/>
      <c r="K104" s="717"/>
    </row>
    <row r="105" spans="1:11">
      <c r="A105" s="717">
        <v>99</v>
      </c>
      <c r="B105" s="717" t="s">
        <v>685</v>
      </c>
      <c r="C105" s="717"/>
      <c r="D105" s="717"/>
      <c r="E105" s="717"/>
      <c r="F105" s="717"/>
      <c r="G105" s="717"/>
      <c r="H105" s="717"/>
      <c r="I105" s="717"/>
      <c r="J105" s="717"/>
      <c r="K105" s="717"/>
    </row>
    <row r="106" spans="1:11">
      <c r="A106" s="717">
        <v>100</v>
      </c>
      <c r="B106" s="717" t="s">
        <v>686</v>
      </c>
      <c r="C106" s="717"/>
      <c r="D106" s="717"/>
      <c r="E106" s="717"/>
      <c r="F106" s="717"/>
      <c r="G106" s="717"/>
      <c r="H106" s="717"/>
      <c r="I106" s="717"/>
      <c r="J106" s="717"/>
      <c r="K106" s="717"/>
    </row>
    <row r="107" spans="1:11">
      <c r="A107" s="717">
        <v>101</v>
      </c>
      <c r="B107" s="717" t="s">
        <v>687</v>
      </c>
      <c r="C107" s="717"/>
      <c r="D107" s="717"/>
      <c r="E107" s="717"/>
      <c r="F107" s="717"/>
      <c r="G107" s="717"/>
      <c r="H107" s="717"/>
      <c r="I107" s="717"/>
      <c r="J107" s="717"/>
      <c r="K107" s="717"/>
    </row>
    <row r="108" spans="1:11">
      <c r="A108" s="717">
        <v>102</v>
      </c>
      <c r="B108" s="717" t="s">
        <v>688</v>
      </c>
      <c r="C108" s="717"/>
      <c r="D108" s="717"/>
      <c r="E108" s="717"/>
      <c r="F108" s="717"/>
      <c r="G108" s="717"/>
      <c r="H108" s="717"/>
      <c r="I108" s="717"/>
      <c r="J108" s="717"/>
      <c r="K108" s="717"/>
    </row>
    <row r="109" spans="1:11">
      <c r="A109" s="717">
        <v>103</v>
      </c>
      <c r="B109" s="717" t="s">
        <v>689</v>
      </c>
      <c r="C109" s="717"/>
      <c r="D109" s="717"/>
      <c r="E109" s="717"/>
      <c r="F109" s="717"/>
      <c r="G109" s="717"/>
      <c r="H109" s="717"/>
      <c r="I109" s="717"/>
      <c r="J109" s="717"/>
      <c r="K109" s="717"/>
    </row>
    <row r="110" spans="1:11">
      <c r="A110" s="717">
        <v>104</v>
      </c>
      <c r="B110" s="717" t="s">
        <v>690</v>
      </c>
      <c r="C110" s="717"/>
      <c r="D110" s="717"/>
      <c r="E110" s="717"/>
      <c r="F110" s="717"/>
      <c r="G110" s="717"/>
      <c r="H110" s="717"/>
      <c r="I110" s="717"/>
      <c r="J110" s="717"/>
      <c r="K110" s="717"/>
    </row>
    <row r="111" spans="1:11">
      <c r="A111" s="717">
        <v>105</v>
      </c>
      <c r="B111" s="717" t="s">
        <v>691</v>
      </c>
      <c r="C111" s="717"/>
      <c r="D111" s="717"/>
      <c r="E111" s="717"/>
      <c r="F111" s="717"/>
      <c r="G111" s="717"/>
      <c r="H111" s="717"/>
      <c r="I111" s="717"/>
      <c r="J111" s="717"/>
      <c r="K111" s="717"/>
    </row>
    <row r="112" spans="1:11">
      <c r="A112" s="717">
        <v>106</v>
      </c>
      <c r="B112" s="717" t="s">
        <v>692</v>
      </c>
      <c r="C112" s="717"/>
      <c r="D112" s="717"/>
      <c r="E112" s="717"/>
      <c r="F112" s="717"/>
      <c r="G112" s="717"/>
      <c r="H112" s="717"/>
      <c r="I112" s="717"/>
      <c r="J112" s="717"/>
      <c r="K112" s="717"/>
    </row>
    <row r="113" spans="1:11">
      <c r="A113" s="717">
        <v>107</v>
      </c>
      <c r="B113" s="717" t="s">
        <v>693</v>
      </c>
      <c r="C113" s="717"/>
      <c r="D113" s="717"/>
      <c r="E113" s="717"/>
      <c r="F113" s="717"/>
      <c r="G113" s="717"/>
      <c r="H113" s="717"/>
      <c r="I113" s="717"/>
      <c r="J113" s="717"/>
      <c r="K113" s="717"/>
    </row>
    <row r="114" spans="1:11">
      <c r="A114" s="717">
        <v>108</v>
      </c>
      <c r="B114" s="717" t="s">
        <v>694</v>
      </c>
      <c r="C114" s="717"/>
      <c r="D114" s="717"/>
      <c r="E114" s="717"/>
      <c r="F114" s="717"/>
      <c r="G114" s="717"/>
      <c r="H114" s="717"/>
      <c r="I114" s="717"/>
      <c r="J114" s="717"/>
      <c r="K114" s="717"/>
    </row>
    <row r="115" spans="1:11">
      <c r="A115" s="717">
        <v>109</v>
      </c>
      <c r="B115" s="717" t="s">
        <v>695</v>
      </c>
      <c r="C115" s="717"/>
      <c r="D115" s="717"/>
      <c r="E115" s="717"/>
      <c r="F115" s="717"/>
      <c r="G115" s="717"/>
      <c r="H115" s="717"/>
      <c r="I115" s="717"/>
      <c r="J115" s="717"/>
      <c r="K115" s="717"/>
    </row>
    <row r="116" spans="1:11">
      <c r="A116" s="717">
        <v>110</v>
      </c>
      <c r="B116" s="717" t="s">
        <v>696</v>
      </c>
      <c r="C116" s="717"/>
      <c r="D116" s="717"/>
      <c r="E116" s="717"/>
      <c r="F116" s="717"/>
      <c r="G116" s="717"/>
      <c r="H116" s="717"/>
      <c r="I116" s="717"/>
      <c r="J116" s="717"/>
      <c r="K116" s="717"/>
    </row>
    <row r="117" spans="1:11">
      <c r="A117" s="717">
        <v>111</v>
      </c>
      <c r="B117" s="717" t="s">
        <v>697</v>
      </c>
      <c r="C117" s="717"/>
      <c r="D117" s="717"/>
      <c r="E117" s="717"/>
      <c r="F117" s="717"/>
      <c r="G117" s="717"/>
      <c r="H117" s="717"/>
      <c r="I117" s="717"/>
      <c r="J117" s="717"/>
      <c r="K117" s="717"/>
    </row>
    <row r="118" spans="1:11">
      <c r="A118" s="717">
        <v>112</v>
      </c>
      <c r="B118" s="717" t="s">
        <v>698</v>
      </c>
      <c r="C118" s="717"/>
      <c r="D118" s="717"/>
      <c r="E118" s="717"/>
      <c r="F118" s="717"/>
      <c r="G118" s="717"/>
      <c r="H118" s="717"/>
      <c r="I118" s="717"/>
      <c r="J118" s="717"/>
      <c r="K118" s="717"/>
    </row>
    <row r="119" spans="1:11">
      <c r="A119" s="717">
        <v>113</v>
      </c>
      <c r="B119" s="717" t="s">
        <v>699</v>
      </c>
      <c r="C119" s="717"/>
      <c r="D119" s="717"/>
      <c r="E119" s="717"/>
      <c r="F119" s="717"/>
      <c r="G119" s="717"/>
      <c r="H119" s="717"/>
      <c r="I119" s="717"/>
      <c r="J119" s="717"/>
      <c r="K119" s="717"/>
    </row>
    <row r="120" spans="1:11">
      <c r="A120" s="717">
        <v>114</v>
      </c>
      <c r="B120" s="717" t="s">
        <v>700</v>
      </c>
      <c r="C120" s="717"/>
      <c r="D120" s="717"/>
      <c r="E120" s="717"/>
      <c r="F120" s="717"/>
      <c r="G120" s="717"/>
      <c r="H120" s="717"/>
      <c r="I120" s="717"/>
      <c r="J120" s="717"/>
      <c r="K120" s="717"/>
    </row>
    <row r="121" spans="1:11">
      <c r="A121" s="717">
        <v>115</v>
      </c>
      <c r="B121" s="717" t="s">
        <v>701</v>
      </c>
      <c r="C121" s="717"/>
      <c r="D121" s="717"/>
      <c r="E121" s="717"/>
      <c r="F121" s="717"/>
      <c r="G121" s="717"/>
      <c r="H121" s="717"/>
      <c r="I121" s="717"/>
      <c r="J121" s="717"/>
      <c r="K121" s="717"/>
    </row>
    <row r="122" spans="1:11">
      <c r="A122" s="717">
        <v>116</v>
      </c>
      <c r="B122" s="717" t="s">
        <v>702</v>
      </c>
      <c r="C122" s="717"/>
      <c r="D122" s="717"/>
      <c r="E122" s="717"/>
      <c r="F122" s="717"/>
      <c r="G122" s="717"/>
      <c r="H122" s="717"/>
      <c r="I122" s="717"/>
      <c r="J122" s="717"/>
      <c r="K122" s="717"/>
    </row>
    <row r="123" spans="1:11">
      <c r="A123" s="717">
        <v>117</v>
      </c>
      <c r="B123" s="717" t="s">
        <v>703</v>
      </c>
      <c r="C123" s="717"/>
      <c r="D123" s="717"/>
      <c r="E123" s="717"/>
      <c r="F123" s="717"/>
      <c r="G123" s="717"/>
      <c r="H123" s="717"/>
      <c r="I123" s="717"/>
      <c r="J123" s="717"/>
      <c r="K123" s="717"/>
    </row>
    <row r="124" spans="1:11">
      <c r="A124" s="717">
        <v>118</v>
      </c>
      <c r="B124" s="717" t="s">
        <v>704</v>
      </c>
      <c r="C124" s="717"/>
      <c r="D124" s="717"/>
      <c r="E124" s="717"/>
      <c r="F124" s="717"/>
      <c r="G124" s="717"/>
      <c r="H124" s="717"/>
      <c r="I124" s="717"/>
      <c r="J124" s="717"/>
      <c r="K124" s="717"/>
    </row>
    <row r="125" spans="1:11">
      <c r="A125" s="717">
        <v>119</v>
      </c>
      <c r="B125" s="717" t="s">
        <v>705</v>
      </c>
      <c r="C125" s="717"/>
      <c r="D125" s="717"/>
      <c r="E125" s="717"/>
      <c r="F125" s="717"/>
      <c r="G125" s="717"/>
      <c r="H125" s="717"/>
      <c r="I125" s="717"/>
      <c r="J125" s="717"/>
      <c r="K125" s="717"/>
    </row>
    <row r="126" spans="1:11">
      <c r="A126" s="717">
        <v>120</v>
      </c>
      <c r="B126" s="717" t="s">
        <v>706</v>
      </c>
      <c r="C126" s="717"/>
      <c r="D126" s="717"/>
      <c r="E126" s="717"/>
      <c r="F126" s="717"/>
      <c r="G126" s="717"/>
      <c r="H126" s="717"/>
      <c r="I126" s="717"/>
      <c r="J126" s="717"/>
      <c r="K126" s="717"/>
    </row>
    <row r="127" spans="1:11">
      <c r="A127" s="717">
        <v>121</v>
      </c>
      <c r="B127" s="717" t="s">
        <v>707</v>
      </c>
      <c r="C127" s="717"/>
      <c r="D127" s="717"/>
      <c r="E127" s="717"/>
      <c r="F127" s="717"/>
      <c r="G127" s="717"/>
      <c r="H127" s="717"/>
      <c r="I127" s="717"/>
      <c r="J127" s="717"/>
      <c r="K127" s="717"/>
    </row>
    <row r="128" spans="1:11">
      <c r="A128" s="717">
        <v>122</v>
      </c>
      <c r="B128" s="717" t="s">
        <v>708</v>
      </c>
      <c r="C128" s="717"/>
      <c r="D128" s="717"/>
      <c r="E128" s="717"/>
      <c r="F128" s="717"/>
      <c r="G128" s="717"/>
      <c r="H128" s="717"/>
      <c r="I128" s="717"/>
      <c r="J128" s="717"/>
      <c r="K128" s="717"/>
    </row>
    <row r="129" spans="1:11">
      <c r="A129" s="717">
        <v>123</v>
      </c>
      <c r="B129" s="717" t="s">
        <v>709</v>
      </c>
      <c r="C129" s="717"/>
      <c r="D129" s="717"/>
      <c r="E129" s="717"/>
      <c r="F129" s="717"/>
      <c r="G129" s="717"/>
      <c r="H129" s="717"/>
      <c r="I129" s="717"/>
      <c r="J129" s="717"/>
      <c r="K129" s="717"/>
    </row>
    <row r="130" spans="1:11">
      <c r="A130" s="717">
        <v>124</v>
      </c>
      <c r="B130" s="717" t="s">
        <v>710</v>
      </c>
      <c r="C130" s="717"/>
      <c r="D130" s="717"/>
      <c r="E130" s="717"/>
      <c r="F130" s="717"/>
      <c r="G130" s="717"/>
      <c r="H130" s="717"/>
      <c r="I130" s="717"/>
      <c r="J130" s="717"/>
      <c r="K130" s="717"/>
    </row>
    <row r="131" spans="1:11">
      <c r="A131" s="717">
        <v>125</v>
      </c>
      <c r="B131" s="717" t="s">
        <v>711</v>
      </c>
      <c r="C131" s="717"/>
      <c r="D131" s="717"/>
      <c r="E131" s="717"/>
      <c r="F131" s="717"/>
      <c r="G131" s="717"/>
      <c r="H131" s="717"/>
      <c r="I131" s="717"/>
      <c r="J131" s="717"/>
      <c r="K131" s="717"/>
    </row>
    <row r="132" spans="1:11">
      <c r="A132" s="717">
        <v>126</v>
      </c>
      <c r="B132" s="717" t="s">
        <v>712</v>
      </c>
      <c r="C132" s="717"/>
      <c r="D132" s="717"/>
      <c r="E132" s="717"/>
      <c r="F132" s="717"/>
      <c r="G132" s="717"/>
      <c r="H132" s="717"/>
      <c r="I132" s="717"/>
      <c r="J132" s="717"/>
      <c r="K132" s="717"/>
    </row>
    <row r="133" spans="1:11">
      <c r="A133" s="717">
        <v>127</v>
      </c>
      <c r="B133" s="717" t="s">
        <v>713</v>
      </c>
      <c r="C133" s="717"/>
      <c r="D133" s="717"/>
      <c r="E133" s="717"/>
      <c r="F133" s="717"/>
      <c r="G133" s="717"/>
      <c r="H133" s="717"/>
      <c r="I133" s="717"/>
      <c r="J133" s="717"/>
      <c r="K133" s="717"/>
    </row>
    <row r="134" spans="1:11">
      <c r="A134" s="717">
        <v>128</v>
      </c>
      <c r="B134" s="717" t="s">
        <v>714</v>
      </c>
      <c r="C134" s="717"/>
      <c r="D134" s="717"/>
      <c r="E134" s="717"/>
      <c r="F134" s="717"/>
      <c r="G134" s="717"/>
      <c r="H134" s="717"/>
      <c r="I134" s="717"/>
      <c r="J134" s="717"/>
      <c r="K134" s="717"/>
    </row>
    <row r="135" spans="1:11">
      <c r="A135" s="717">
        <v>129</v>
      </c>
      <c r="B135" s="717" t="s">
        <v>715</v>
      </c>
      <c r="C135" s="717"/>
      <c r="D135" s="717"/>
      <c r="E135" s="717"/>
      <c r="F135" s="717"/>
      <c r="G135" s="717"/>
      <c r="H135" s="717"/>
      <c r="I135" s="717"/>
      <c r="J135" s="717"/>
      <c r="K135" s="717"/>
    </row>
    <row r="136" spans="1:11">
      <c r="A136" s="717">
        <v>130</v>
      </c>
      <c r="B136" s="717" t="s">
        <v>716</v>
      </c>
      <c r="C136" s="717"/>
      <c r="D136" s="717"/>
      <c r="E136" s="717"/>
      <c r="F136" s="717"/>
      <c r="G136" s="717"/>
      <c r="H136" s="717"/>
      <c r="I136" s="717"/>
      <c r="J136" s="717"/>
      <c r="K136" s="717"/>
    </row>
    <row r="137" spans="1:11">
      <c r="A137" s="717">
        <v>131</v>
      </c>
      <c r="B137" s="717" t="s">
        <v>717</v>
      </c>
      <c r="C137" s="717"/>
      <c r="D137" s="717"/>
      <c r="E137" s="717"/>
      <c r="F137" s="717"/>
      <c r="G137" s="717"/>
      <c r="H137" s="717"/>
      <c r="I137" s="717"/>
      <c r="J137" s="717"/>
      <c r="K137" s="717"/>
    </row>
    <row r="138" spans="1:11">
      <c r="A138" s="717">
        <v>132</v>
      </c>
      <c r="B138" s="717" t="s">
        <v>718</v>
      </c>
      <c r="C138" s="717"/>
      <c r="D138" s="717"/>
      <c r="E138" s="717"/>
      <c r="F138" s="717"/>
      <c r="G138" s="717"/>
      <c r="H138" s="717"/>
      <c r="I138" s="717"/>
      <c r="J138" s="717"/>
      <c r="K138" s="717"/>
    </row>
    <row r="139" spans="1:11">
      <c r="A139" s="717">
        <v>133</v>
      </c>
      <c r="B139" s="717" t="s">
        <v>719</v>
      </c>
      <c r="C139" s="717"/>
      <c r="D139" s="717"/>
      <c r="E139" s="717"/>
      <c r="F139" s="717"/>
      <c r="G139" s="717"/>
      <c r="H139" s="717"/>
      <c r="I139" s="717"/>
      <c r="J139" s="717"/>
      <c r="K139" s="717"/>
    </row>
    <row r="140" spans="1:11">
      <c r="A140" s="717">
        <v>134</v>
      </c>
      <c r="B140" s="717" t="s">
        <v>720</v>
      </c>
      <c r="C140" s="717"/>
      <c r="D140" s="717"/>
      <c r="E140" s="717"/>
      <c r="F140" s="717"/>
      <c r="G140" s="717"/>
      <c r="H140" s="717"/>
      <c r="I140" s="717"/>
      <c r="J140" s="717"/>
      <c r="K140" s="717"/>
    </row>
    <row r="141" spans="1:11">
      <c r="A141" s="717">
        <v>135</v>
      </c>
      <c r="B141" s="717" t="s">
        <v>721</v>
      </c>
      <c r="C141" s="717"/>
      <c r="D141" s="717"/>
      <c r="E141" s="717"/>
      <c r="F141" s="717"/>
      <c r="G141" s="717"/>
      <c r="H141" s="717"/>
      <c r="I141" s="717"/>
      <c r="J141" s="717"/>
      <c r="K141" s="717"/>
    </row>
    <row r="142" spans="1:11">
      <c r="A142" s="717">
        <v>136</v>
      </c>
      <c r="B142" s="717" t="s">
        <v>722</v>
      </c>
      <c r="C142" s="717"/>
      <c r="D142" s="717"/>
      <c r="E142" s="717"/>
      <c r="F142" s="717"/>
      <c r="G142" s="717"/>
      <c r="H142" s="717"/>
      <c r="I142" s="717"/>
      <c r="J142" s="717"/>
      <c r="K142" s="717"/>
    </row>
    <row r="143" spans="1:11">
      <c r="A143" s="717">
        <v>137</v>
      </c>
      <c r="B143" s="717" t="s">
        <v>723</v>
      </c>
      <c r="C143" s="717"/>
      <c r="D143" s="717"/>
      <c r="E143" s="717"/>
      <c r="F143" s="717"/>
      <c r="G143" s="717"/>
      <c r="H143" s="717"/>
      <c r="I143" s="717"/>
      <c r="J143" s="717"/>
      <c r="K143" s="717"/>
    </row>
    <row r="144" spans="1:11">
      <c r="A144" s="717">
        <v>138</v>
      </c>
      <c r="B144" s="717" t="s">
        <v>724</v>
      </c>
      <c r="C144" s="717"/>
      <c r="D144" s="717"/>
      <c r="E144" s="717"/>
      <c r="F144" s="717"/>
      <c r="G144" s="717"/>
      <c r="H144" s="717"/>
      <c r="I144" s="717"/>
      <c r="J144" s="717"/>
      <c r="K144" s="717"/>
    </row>
    <row r="145" spans="1:11">
      <c r="A145" s="717">
        <v>139</v>
      </c>
      <c r="B145" s="717" t="s">
        <v>725</v>
      </c>
      <c r="C145" s="717"/>
      <c r="D145" s="717"/>
      <c r="E145" s="717"/>
      <c r="F145" s="717"/>
      <c r="G145" s="717"/>
      <c r="H145" s="717"/>
      <c r="I145" s="717"/>
      <c r="J145" s="717"/>
      <c r="K145" s="717"/>
    </row>
    <row r="146" spans="1:11">
      <c r="A146" s="717">
        <v>140</v>
      </c>
      <c r="B146" s="717" t="s">
        <v>726</v>
      </c>
      <c r="C146" s="717"/>
      <c r="D146" s="717"/>
      <c r="E146" s="717"/>
      <c r="F146" s="717"/>
      <c r="G146" s="717"/>
      <c r="H146" s="717"/>
      <c r="I146" s="717"/>
      <c r="J146" s="717"/>
      <c r="K146" s="717"/>
    </row>
    <row r="147" spans="1:11">
      <c r="A147" s="717">
        <v>141</v>
      </c>
      <c r="B147" s="717" t="s">
        <v>727</v>
      </c>
      <c r="C147" s="717"/>
      <c r="D147" s="717"/>
      <c r="E147" s="717"/>
      <c r="F147" s="717"/>
      <c r="G147" s="717"/>
      <c r="H147" s="717"/>
      <c r="I147" s="717"/>
      <c r="J147" s="717"/>
      <c r="K147" s="717"/>
    </row>
    <row r="148" spans="1:11">
      <c r="A148" s="717">
        <v>142</v>
      </c>
      <c r="B148" s="717" t="s">
        <v>728</v>
      </c>
      <c r="C148" s="717"/>
      <c r="D148" s="717"/>
      <c r="E148" s="717"/>
      <c r="F148" s="717"/>
      <c r="G148" s="717"/>
      <c r="H148" s="717"/>
      <c r="I148" s="717"/>
      <c r="J148" s="717"/>
      <c r="K148" s="717"/>
    </row>
    <row r="149" spans="1:11">
      <c r="A149" s="717">
        <v>143</v>
      </c>
      <c r="B149" s="717" t="s">
        <v>729</v>
      </c>
      <c r="C149" s="717"/>
      <c r="D149" s="717"/>
      <c r="E149" s="717"/>
      <c r="F149" s="717"/>
      <c r="G149" s="717"/>
      <c r="H149" s="717"/>
      <c r="I149" s="717"/>
      <c r="J149" s="717"/>
      <c r="K149" s="717"/>
    </row>
    <row r="150" spans="1:11">
      <c r="A150" s="717">
        <v>144</v>
      </c>
      <c r="B150" s="717" t="s">
        <v>730</v>
      </c>
      <c r="C150" s="717"/>
      <c r="D150" s="717"/>
      <c r="E150" s="717"/>
      <c r="F150" s="717"/>
      <c r="G150" s="717"/>
      <c r="H150" s="717"/>
      <c r="I150" s="717"/>
      <c r="J150" s="717"/>
      <c r="K150" s="717"/>
    </row>
    <row r="151" spans="1:11">
      <c r="A151" s="717">
        <v>145</v>
      </c>
      <c r="B151" s="717" t="s">
        <v>731</v>
      </c>
      <c r="C151" s="717"/>
      <c r="D151" s="717"/>
      <c r="E151" s="717"/>
      <c r="F151" s="717"/>
      <c r="G151" s="717"/>
      <c r="H151" s="717"/>
      <c r="I151" s="717"/>
      <c r="J151" s="717"/>
      <c r="K151" s="717"/>
    </row>
    <row r="152" spans="1:11">
      <c r="A152" s="717">
        <v>146</v>
      </c>
      <c r="B152" s="717" t="s">
        <v>732</v>
      </c>
      <c r="C152" s="717"/>
      <c r="D152" s="717"/>
      <c r="E152" s="717"/>
      <c r="F152" s="717"/>
      <c r="G152" s="717"/>
      <c r="H152" s="717"/>
      <c r="I152" s="717"/>
      <c r="J152" s="717"/>
      <c r="K152" s="717"/>
    </row>
    <row r="153" spans="1:11">
      <c r="A153" s="717">
        <v>147</v>
      </c>
      <c r="B153" s="717" t="s">
        <v>733</v>
      </c>
      <c r="C153" s="717"/>
      <c r="D153" s="717"/>
      <c r="E153" s="717"/>
      <c r="F153" s="717"/>
      <c r="G153" s="717"/>
      <c r="H153" s="717"/>
      <c r="I153" s="717"/>
      <c r="J153" s="717"/>
      <c r="K153" s="717"/>
    </row>
    <row r="154" spans="1:11">
      <c r="A154" s="717">
        <v>148</v>
      </c>
      <c r="B154" s="717" t="s">
        <v>734</v>
      </c>
      <c r="C154" s="717"/>
      <c r="D154" s="717"/>
      <c r="E154" s="717"/>
      <c r="F154" s="717"/>
      <c r="G154" s="717"/>
      <c r="H154" s="717"/>
      <c r="I154" s="717"/>
      <c r="J154" s="717"/>
      <c r="K154" s="717"/>
    </row>
    <row r="155" spans="1:11">
      <c r="A155" s="717">
        <v>149</v>
      </c>
      <c r="B155" s="717" t="s">
        <v>735</v>
      </c>
      <c r="C155" s="717"/>
      <c r="D155" s="717"/>
      <c r="E155" s="717"/>
      <c r="F155" s="717"/>
      <c r="G155" s="717"/>
      <c r="H155" s="717"/>
      <c r="I155" s="717"/>
      <c r="J155" s="717"/>
      <c r="K155" s="717"/>
    </row>
    <row r="156" spans="1:11">
      <c r="A156" s="717">
        <v>150</v>
      </c>
      <c r="B156" s="717" t="s">
        <v>736</v>
      </c>
      <c r="C156" s="717"/>
      <c r="D156" s="717"/>
      <c r="E156" s="717"/>
      <c r="F156" s="717"/>
      <c r="G156" s="717"/>
      <c r="H156" s="717"/>
      <c r="I156" s="717"/>
      <c r="J156" s="717"/>
      <c r="K156" s="717"/>
    </row>
    <row r="157" spans="1:11">
      <c r="A157" s="717">
        <v>151</v>
      </c>
      <c r="B157" s="717" t="s">
        <v>737</v>
      </c>
      <c r="C157" s="717"/>
      <c r="D157" s="717"/>
      <c r="E157" s="717"/>
      <c r="F157" s="717"/>
      <c r="G157" s="717"/>
      <c r="H157" s="717"/>
      <c r="I157" s="717"/>
      <c r="J157" s="717"/>
      <c r="K157" s="717"/>
    </row>
    <row r="158" spans="1:11">
      <c r="A158" s="717">
        <v>152</v>
      </c>
      <c r="B158" s="717" t="s">
        <v>738</v>
      </c>
      <c r="C158" s="717"/>
      <c r="D158" s="717"/>
      <c r="E158" s="717"/>
      <c r="F158" s="717"/>
      <c r="G158" s="717"/>
      <c r="H158" s="717"/>
      <c r="I158" s="717"/>
      <c r="J158" s="717"/>
      <c r="K158" s="717"/>
    </row>
    <row r="159" spans="1:11">
      <c r="A159" s="717">
        <v>153</v>
      </c>
      <c r="B159" s="717" t="s">
        <v>739</v>
      </c>
      <c r="C159" s="717"/>
      <c r="D159" s="717"/>
      <c r="E159" s="717"/>
      <c r="F159" s="717"/>
      <c r="G159" s="717"/>
      <c r="H159" s="717"/>
      <c r="I159" s="717"/>
      <c r="J159" s="717"/>
      <c r="K159" s="717"/>
    </row>
    <row r="160" spans="1:11">
      <c r="A160" s="717">
        <v>154</v>
      </c>
      <c r="B160" s="717" t="s">
        <v>740</v>
      </c>
      <c r="C160" s="717"/>
      <c r="D160" s="717"/>
      <c r="E160" s="717"/>
      <c r="F160" s="717"/>
      <c r="G160" s="717"/>
      <c r="H160" s="717"/>
      <c r="I160" s="717"/>
      <c r="J160" s="717"/>
      <c r="K160" s="717"/>
    </row>
    <row r="161" spans="1:11">
      <c r="A161" s="717">
        <v>155</v>
      </c>
      <c r="B161" s="717" t="s">
        <v>741</v>
      </c>
      <c r="C161" s="717"/>
      <c r="D161" s="717"/>
      <c r="E161" s="717"/>
      <c r="F161" s="717"/>
      <c r="G161" s="717"/>
      <c r="H161" s="717"/>
      <c r="I161" s="717"/>
      <c r="J161" s="717"/>
      <c r="K161" s="717"/>
    </row>
    <row r="162" spans="1:11">
      <c r="A162" s="717">
        <v>156</v>
      </c>
      <c r="B162" s="717" t="s">
        <v>742</v>
      </c>
      <c r="C162" s="717"/>
      <c r="D162" s="717"/>
      <c r="E162" s="717"/>
      <c r="F162" s="717"/>
      <c r="G162" s="717"/>
      <c r="H162" s="717"/>
      <c r="I162" s="717"/>
      <c r="J162" s="717"/>
      <c r="K162" s="717"/>
    </row>
    <row r="163" spans="1:11">
      <c r="A163" s="717">
        <v>157</v>
      </c>
      <c r="B163" s="717" t="s">
        <v>743</v>
      </c>
      <c r="C163" s="717"/>
      <c r="D163" s="717"/>
      <c r="E163" s="717"/>
      <c r="F163" s="717"/>
      <c r="G163" s="717"/>
      <c r="H163" s="717"/>
      <c r="I163" s="717"/>
      <c r="J163" s="717"/>
      <c r="K163" s="717"/>
    </row>
    <row r="164" spans="1:11">
      <c r="A164" s="717">
        <v>158</v>
      </c>
      <c r="B164" s="717" t="s">
        <v>744</v>
      </c>
      <c r="C164" s="717"/>
      <c r="D164" s="717"/>
      <c r="E164" s="717"/>
      <c r="F164" s="717"/>
      <c r="G164" s="717"/>
      <c r="H164" s="717"/>
      <c r="I164" s="717"/>
      <c r="J164" s="717"/>
      <c r="K164" s="717"/>
    </row>
    <row r="165" spans="1:11">
      <c r="A165" s="717">
        <v>159</v>
      </c>
      <c r="B165" s="717" t="s">
        <v>745</v>
      </c>
      <c r="C165" s="717"/>
      <c r="D165" s="717"/>
      <c r="E165" s="717"/>
      <c r="F165" s="717"/>
      <c r="G165" s="717"/>
      <c r="H165" s="717"/>
      <c r="I165" s="717"/>
      <c r="J165" s="717"/>
      <c r="K165" s="717"/>
    </row>
    <row r="166" spans="1:11">
      <c r="A166" s="717">
        <v>160</v>
      </c>
      <c r="B166" s="717" t="s">
        <v>746</v>
      </c>
      <c r="C166" s="717"/>
      <c r="D166" s="717"/>
      <c r="E166" s="717"/>
      <c r="F166" s="717"/>
      <c r="G166" s="717"/>
      <c r="H166" s="717"/>
      <c r="I166" s="717"/>
      <c r="J166" s="717"/>
      <c r="K166" s="717"/>
    </row>
    <row r="167" spans="1:11">
      <c r="A167" s="717">
        <v>161</v>
      </c>
      <c r="B167" s="717" t="s">
        <v>747</v>
      </c>
      <c r="C167" s="717"/>
      <c r="D167" s="717"/>
      <c r="E167" s="717"/>
      <c r="F167" s="717"/>
      <c r="G167" s="717"/>
      <c r="H167" s="717"/>
      <c r="I167" s="717"/>
      <c r="J167" s="717"/>
      <c r="K167" s="717"/>
    </row>
    <row r="168" spans="1:11">
      <c r="A168" s="717">
        <v>162</v>
      </c>
      <c r="B168" s="717" t="s">
        <v>748</v>
      </c>
      <c r="C168" s="717"/>
      <c r="D168" s="717"/>
      <c r="E168" s="717"/>
      <c r="F168" s="717"/>
      <c r="G168" s="717"/>
      <c r="H168" s="717"/>
      <c r="I168" s="717"/>
      <c r="J168" s="717"/>
      <c r="K168" s="717"/>
    </row>
    <row r="169" spans="1:11">
      <c r="A169" s="717">
        <v>163</v>
      </c>
      <c r="B169" s="717" t="s">
        <v>749</v>
      </c>
      <c r="C169" s="717"/>
      <c r="D169" s="717"/>
      <c r="E169" s="717"/>
      <c r="F169" s="717"/>
      <c r="G169" s="717"/>
      <c r="H169" s="717"/>
      <c r="I169" s="717"/>
      <c r="J169" s="717"/>
      <c r="K169" s="717"/>
    </row>
    <row r="170" spans="1:11">
      <c r="A170" s="717">
        <v>164</v>
      </c>
      <c r="B170" s="717" t="s">
        <v>750</v>
      </c>
      <c r="C170" s="717"/>
      <c r="D170" s="717"/>
      <c r="E170" s="717"/>
      <c r="F170" s="717"/>
      <c r="G170" s="717"/>
      <c r="H170" s="717"/>
      <c r="I170" s="717"/>
      <c r="J170" s="717"/>
      <c r="K170" s="717"/>
    </row>
    <row r="171" spans="1:11">
      <c r="A171" s="717">
        <v>165</v>
      </c>
      <c r="B171" s="717" t="s">
        <v>751</v>
      </c>
      <c r="C171" s="717"/>
      <c r="D171" s="717"/>
      <c r="E171" s="717"/>
      <c r="F171" s="717"/>
      <c r="G171" s="717"/>
      <c r="H171" s="717"/>
      <c r="I171" s="717"/>
      <c r="J171" s="717"/>
      <c r="K171" s="717"/>
    </row>
    <row r="172" spans="1:11">
      <c r="A172" s="717">
        <v>166</v>
      </c>
      <c r="B172" s="717" t="s">
        <v>752</v>
      </c>
      <c r="C172" s="717"/>
      <c r="D172" s="717"/>
      <c r="E172" s="717"/>
      <c r="F172" s="717"/>
      <c r="G172" s="717"/>
      <c r="H172" s="717"/>
      <c r="I172" s="717"/>
      <c r="J172" s="717"/>
      <c r="K172" s="717"/>
    </row>
    <row r="173" spans="1:11">
      <c r="A173" s="717">
        <v>167</v>
      </c>
      <c r="B173" s="717" t="s">
        <v>753</v>
      </c>
      <c r="C173" s="717"/>
      <c r="D173" s="717"/>
      <c r="E173" s="717"/>
      <c r="F173" s="717"/>
      <c r="G173" s="717"/>
      <c r="H173" s="717"/>
      <c r="I173" s="717"/>
      <c r="J173" s="717"/>
      <c r="K173" s="717"/>
    </row>
    <row r="174" spans="1:11">
      <c r="A174" s="717">
        <v>168</v>
      </c>
      <c r="B174" s="717" t="s">
        <v>754</v>
      </c>
      <c r="C174" s="717"/>
      <c r="D174" s="717"/>
      <c r="E174" s="717"/>
      <c r="F174" s="717"/>
      <c r="G174" s="717"/>
      <c r="H174" s="717"/>
      <c r="I174" s="717"/>
      <c r="J174" s="717"/>
      <c r="K174" s="717"/>
    </row>
    <row r="175" spans="1:11">
      <c r="A175" s="717">
        <v>169</v>
      </c>
      <c r="B175" s="717" t="s">
        <v>755</v>
      </c>
      <c r="C175" s="717"/>
      <c r="D175" s="717"/>
      <c r="E175" s="717"/>
      <c r="F175" s="717"/>
      <c r="G175" s="717"/>
      <c r="H175" s="717"/>
      <c r="I175" s="717"/>
      <c r="J175" s="717"/>
      <c r="K175" s="717"/>
    </row>
    <row r="176" spans="1:11">
      <c r="A176" s="717">
        <v>170</v>
      </c>
      <c r="B176" s="717" t="s">
        <v>756</v>
      </c>
      <c r="C176" s="717"/>
      <c r="D176" s="717"/>
      <c r="E176" s="717"/>
      <c r="F176" s="717"/>
      <c r="G176" s="717"/>
      <c r="H176" s="717"/>
      <c r="I176" s="717"/>
      <c r="J176" s="717"/>
      <c r="K176" s="717"/>
    </row>
    <row r="177" spans="1:11">
      <c r="A177" s="717">
        <v>171</v>
      </c>
      <c r="B177" s="717" t="s">
        <v>757</v>
      </c>
      <c r="C177" s="717"/>
      <c r="D177" s="717"/>
      <c r="E177" s="717"/>
      <c r="F177" s="717"/>
      <c r="G177" s="717"/>
      <c r="H177" s="717"/>
      <c r="I177" s="717"/>
      <c r="J177" s="717"/>
      <c r="K177" s="717"/>
    </row>
    <row r="178" spans="1:11">
      <c r="A178" s="717">
        <v>172</v>
      </c>
      <c r="B178" s="717" t="s">
        <v>758</v>
      </c>
      <c r="C178" s="717"/>
      <c r="D178" s="717"/>
      <c r="E178" s="717"/>
      <c r="F178" s="717"/>
      <c r="G178" s="717"/>
      <c r="H178" s="717"/>
      <c r="I178" s="717"/>
      <c r="J178" s="717"/>
      <c r="K178" s="717"/>
    </row>
    <row r="179" spans="1:11">
      <c r="A179" s="717">
        <v>173</v>
      </c>
      <c r="B179" s="717" t="s">
        <v>759</v>
      </c>
      <c r="C179" s="717"/>
      <c r="D179" s="717"/>
      <c r="E179" s="717"/>
      <c r="F179" s="717"/>
      <c r="G179" s="717"/>
      <c r="H179" s="717"/>
      <c r="I179" s="717"/>
      <c r="J179" s="717"/>
      <c r="K179" s="717"/>
    </row>
    <row r="180" spans="1:11">
      <c r="A180" s="717">
        <v>174</v>
      </c>
      <c r="B180" s="717" t="s">
        <v>760</v>
      </c>
      <c r="C180" s="717"/>
      <c r="D180" s="717"/>
      <c r="E180" s="717"/>
      <c r="F180" s="717"/>
      <c r="G180" s="717"/>
      <c r="H180" s="717"/>
      <c r="I180" s="717"/>
      <c r="J180" s="717"/>
      <c r="K180" s="717"/>
    </row>
    <row r="181" spans="1:11">
      <c r="A181" s="717">
        <v>175</v>
      </c>
      <c r="B181" s="717" t="s">
        <v>761</v>
      </c>
      <c r="C181" s="717"/>
      <c r="D181" s="717"/>
      <c r="E181" s="717"/>
      <c r="F181" s="717"/>
      <c r="G181" s="717"/>
      <c r="H181" s="717"/>
      <c r="I181" s="717"/>
      <c r="J181" s="717"/>
      <c r="K181" s="717"/>
    </row>
    <row r="182" spans="1:11">
      <c r="A182" s="717">
        <v>176</v>
      </c>
      <c r="B182" s="717" t="s">
        <v>762</v>
      </c>
      <c r="C182" s="717"/>
      <c r="D182" s="717"/>
      <c r="E182" s="717"/>
      <c r="F182" s="717"/>
      <c r="G182" s="717"/>
      <c r="H182" s="717"/>
      <c r="I182" s="717"/>
      <c r="J182" s="717"/>
      <c r="K182" s="717"/>
    </row>
    <row r="183" spans="1:11">
      <c r="A183" s="717">
        <v>177</v>
      </c>
      <c r="B183" s="717" t="s">
        <v>763</v>
      </c>
      <c r="C183" s="717"/>
      <c r="D183" s="717"/>
      <c r="E183" s="717"/>
      <c r="F183" s="717"/>
      <c r="G183" s="717"/>
      <c r="H183" s="717"/>
      <c r="I183" s="717"/>
      <c r="J183" s="717"/>
      <c r="K183" s="717"/>
    </row>
    <row r="184" spans="1:11">
      <c r="A184" s="717">
        <v>178</v>
      </c>
      <c r="B184" s="717" t="s">
        <v>764</v>
      </c>
      <c r="C184" s="717"/>
      <c r="D184" s="717"/>
      <c r="E184" s="717"/>
      <c r="F184" s="717"/>
      <c r="G184" s="717"/>
      <c r="H184" s="717"/>
      <c r="I184" s="717"/>
      <c r="J184" s="717"/>
      <c r="K184" s="717"/>
    </row>
    <row r="185" spans="1:11">
      <c r="A185" s="717">
        <v>179</v>
      </c>
      <c r="B185" s="717" t="s">
        <v>765</v>
      </c>
      <c r="C185" s="717"/>
      <c r="D185" s="717"/>
      <c r="E185" s="717"/>
      <c r="F185" s="717"/>
      <c r="G185" s="717"/>
      <c r="H185" s="717"/>
      <c r="I185" s="717"/>
      <c r="J185" s="717"/>
      <c r="K185" s="717"/>
    </row>
    <row r="186" spans="1:11">
      <c r="A186" s="717">
        <v>180</v>
      </c>
      <c r="B186" s="717" t="s">
        <v>766</v>
      </c>
      <c r="C186" s="717"/>
      <c r="D186" s="717"/>
      <c r="E186" s="717"/>
      <c r="F186" s="717"/>
      <c r="G186" s="717"/>
      <c r="H186" s="717"/>
      <c r="I186" s="717"/>
      <c r="J186" s="717"/>
      <c r="K186" s="717"/>
    </row>
    <row r="187" spans="1:11">
      <c r="A187" s="717">
        <v>181</v>
      </c>
      <c r="B187" s="717" t="s">
        <v>767</v>
      </c>
      <c r="C187" s="717"/>
      <c r="D187" s="717"/>
      <c r="E187" s="717"/>
      <c r="F187" s="717"/>
      <c r="G187" s="717"/>
      <c r="H187" s="717"/>
      <c r="I187" s="717"/>
      <c r="J187" s="717"/>
      <c r="K187" s="717"/>
    </row>
    <row r="188" spans="1:11">
      <c r="A188" s="717">
        <v>182</v>
      </c>
      <c r="B188" s="717" t="s">
        <v>768</v>
      </c>
      <c r="C188" s="717"/>
      <c r="D188" s="717"/>
      <c r="E188" s="717"/>
      <c r="F188" s="717"/>
      <c r="G188" s="717"/>
      <c r="H188" s="717"/>
      <c r="I188" s="717"/>
      <c r="J188" s="717"/>
      <c r="K188" s="717"/>
    </row>
    <row r="189" spans="1:11">
      <c r="A189" s="717">
        <v>183</v>
      </c>
      <c r="B189" s="717" t="s">
        <v>769</v>
      </c>
      <c r="C189" s="717"/>
      <c r="D189" s="717"/>
      <c r="E189" s="717"/>
      <c r="F189" s="717"/>
      <c r="G189" s="717"/>
      <c r="H189" s="717"/>
      <c r="I189" s="717"/>
      <c r="J189" s="717"/>
      <c r="K189" s="717"/>
    </row>
    <row r="190" spans="1:11">
      <c r="A190" s="717">
        <v>184</v>
      </c>
      <c r="B190" s="717" t="s">
        <v>770</v>
      </c>
      <c r="C190" s="717"/>
      <c r="D190" s="717"/>
      <c r="E190" s="717"/>
      <c r="F190" s="717"/>
      <c r="G190" s="717"/>
      <c r="H190" s="717"/>
      <c r="I190" s="717"/>
      <c r="J190" s="717"/>
      <c r="K190" s="717"/>
    </row>
    <row r="191" spans="1:11">
      <c r="A191" s="717">
        <v>185</v>
      </c>
      <c r="B191" s="717" t="s">
        <v>771</v>
      </c>
      <c r="C191" s="717"/>
      <c r="D191" s="717"/>
      <c r="E191" s="717"/>
      <c r="F191" s="717"/>
      <c r="G191" s="717"/>
      <c r="H191" s="717"/>
      <c r="I191" s="717"/>
      <c r="J191" s="717"/>
      <c r="K191" s="717"/>
    </row>
    <row r="192" spans="1:11">
      <c r="A192" s="717">
        <v>186</v>
      </c>
      <c r="B192" s="717" t="s">
        <v>772</v>
      </c>
      <c r="C192" s="717"/>
      <c r="D192" s="717"/>
      <c r="E192" s="717"/>
      <c r="F192" s="717"/>
      <c r="G192" s="717"/>
      <c r="H192" s="717"/>
      <c r="I192" s="717"/>
      <c r="J192" s="717"/>
      <c r="K192" s="717"/>
    </row>
    <row r="193" spans="1:11">
      <c r="A193" s="717">
        <v>187</v>
      </c>
      <c r="B193" s="717" t="s">
        <v>773</v>
      </c>
      <c r="C193" s="717"/>
      <c r="D193" s="717"/>
      <c r="E193" s="717"/>
      <c r="F193" s="717"/>
      <c r="G193" s="717"/>
      <c r="H193" s="717"/>
      <c r="I193" s="717"/>
      <c r="J193" s="717"/>
      <c r="K193" s="717"/>
    </row>
    <row r="194" spans="1:11">
      <c r="A194" s="717">
        <v>188</v>
      </c>
      <c r="B194" s="717" t="s">
        <v>774</v>
      </c>
      <c r="C194" s="717"/>
      <c r="D194" s="717"/>
      <c r="E194" s="717"/>
      <c r="F194" s="717"/>
      <c r="G194" s="717"/>
      <c r="H194" s="717"/>
      <c r="I194" s="717"/>
      <c r="J194" s="717"/>
      <c r="K194" s="717"/>
    </row>
    <row r="195" spans="1:11">
      <c r="A195" s="717">
        <v>189</v>
      </c>
      <c r="B195" s="717" t="s">
        <v>775</v>
      </c>
      <c r="C195" s="717"/>
      <c r="D195" s="717"/>
      <c r="E195" s="717"/>
      <c r="F195" s="717"/>
      <c r="G195" s="717"/>
      <c r="H195" s="717"/>
      <c r="I195" s="717"/>
      <c r="J195" s="717"/>
      <c r="K195" s="717"/>
    </row>
    <row r="196" spans="1:11">
      <c r="A196" s="717">
        <v>190</v>
      </c>
      <c r="B196" s="717" t="s">
        <v>776</v>
      </c>
      <c r="C196" s="717"/>
      <c r="D196" s="717"/>
      <c r="E196" s="717"/>
      <c r="F196" s="717"/>
      <c r="G196" s="717"/>
      <c r="H196" s="717"/>
      <c r="I196" s="717"/>
      <c r="J196" s="717"/>
      <c r="K196" s="717"/>
    </row>
    <row r="197" spans="1:11">
      <c r="A197" s="717">
        <v>191</v>
      </c>
      <c r="B197" s="717" t="s">
        <v>777</v>
      </c>
      <c r="C197" s="717"/>
      <c r="D197" s="717"/>
      <c r="E197" s="717"/>
      <c r="F197" s="717"/>
      <c r="G197" s="717"/>
      <c r="H197" s="717"/>
      <c r="I197" s="717"/>
      <c r="J197" s="717"/>
      <c r="K197" s="717"/>
    </row>
    <row r="198" spans="1:11">
      <c r="A198" s="717">
        <v>192</v>
      </c>
      <c r="B198" s="717" t="s">
        <v>778</v>
      </c>
      <c r="C198" s="717"/>
      <c r="D198" s="717"/>
      <c r="E198" s="717"/>
      <c r="F198" s="717"/>
      <c r="G198" s="717"/>
      <c r="H198" s="717"/>
      <c r="I198" s="717"/>
      <c r="J198" s="717"/>
      <c r="K198" s="717"/>
    </row>
    <row r="199" spans="1:11">
      <c r="A199" s="717">
        <v>193</v>
      </c>
      <c r="B199" s="717" t="s">
        <v>779</v>
      </c>
      <c r="C199" s="717"/>
      <c r="D199" s="717"/>
      <c r="E199" s="717"/>
      <c r="F199" s="717"/>
      <c r="G199" s="717"/>
      <c r="H199" s="717"/>
      <c r="I199" s="717"/>
      <c r="J199" s="717"/>
      <c r="K199" s="717"/>
    </row>
    <row r="200" spans="1:11">
      <c r="A200" s="717">
        <v>194</v>
      </c>
      <c r="B200" s="717" t="s">
        <v>780</v>
      </c>
      <c r="C200" s="717"/>
      <c r="D200" s="717"/>
      <c r="E200" s="717"/>
      <c r="F200" s="717"/>
      <c r="G200" s="717"/>
      <c r="H200" s="717"/>
      <c r="I200" s="717"/>
      <c r="J200" s="717"/>
      <c r="K200" s="717"/>
    </row>
    <row r="201" spans="1:11">
      <c r="A201" s="717">
        <v>195</v>
      </c>
      <c r="B201" s="717" t="s">
        <v>781</v>
      </c>
      <c r="C201" s="717"/>
      <c r="D201" s="717"/>
      <c r="E201" s="717"/>
      <c r="F201" s="717"/>
      <c r="G201" s="717"/>
      <c r="H201" s="717"/>
      <c r="I201" s="717"/>
      <c r="J201" s="717"/>
      <c r="K201" s="717"/>
    </row>
    <row r="202" spans="1:11">
      <c r="A202" s="717">
        <v>196</v>
      </c>
      <c r="B202" s="717" t="s">
        <v>782</v>
      </c>
      <c r="C202" s="717"/>
      <c r="D202" s="717"/>
      <c r="E202" s="717"/>
      <c r="F202" s="717"/>
      <c r="G202" s="717"/>
      <c r="H202" s="717"/>
      <c r="I202" s="717"/>
      <c r="J202" s="717"/>
      <c r="K202" s="717"/>
    </row>
    <row r="203" spans="1:11">
      <c r="A203" s="717">
        <v>197</v>
      </c>
      <c r="B203" s="717" t="s">
        <v>783</v>
      </c>
      <c r="C203" s="717"/>
      <c r="D203" s="717"/>
      <c r="E203" s="717"/>
      <c r="F203" s="717"/>
      <c r="G203" s="717"/>
      <c r="H203" s="717"/>
      <c r="I203" s="717"/>
      <c r="J203" s="717"/>
      <c r="K203" s="717"/>
    </row>
    <row r="204" spans="1:11">
      <c r="A204" s="717">
        <v>198</v>
      </c>
      <c r="B204" s="717" t="s">
        <v>784</v>
      </c>
      <c r="C204" s="717"/>
      <c r="D204" s="717"/>
      <c r="E204" s="717"/>
      <c r="F204" s="717"/>
      <c r="G204" s="717"/>
      <c r="H204" s="717"/>
      <c r="I204" s="717"/>
      <c r="J204" s="717"/>
      <c r="K204" s="717"/>
    </row>
    <row r="205" spans="1:11">
      <c r="A205" s="717">
        <v>199</v>
      </c>
      <c r="B205" s="717" t="s">
        <v>785</v>
      </c>
      <c r="C205" s="717"/>
      <c r="D205" s="717"/>
      <c r="E205" s="717"/>
      <c r="F205" s="717"/>
      <c r="G205" s="717"/>
      <c r="H205" s="717"/>
      <c r="I205" s="717"/>
      <c r="J205" s="717"/>
      <c r="K205" s="717"/>
    </row>
    <row r="206" spans="1:11">
      <c r="A206" s="717">
        <v>200</v>
      </c>
      <c r="B206" s="717" t="s">
        <v>786</v>
      </c>
      <c r="C206" s="717"/>
      <c r="D206" s="717"/>
      <c r="E206" s="717"/>
      <c r="F206" s="717"/>
      <c r="G206" s="717"/>
      <c r="H206" s="717"/>
      <c r="I206" s="717"/>
      <c r="J206" s="717"/>
      <c r="K206" s="717"/>
    </row>
    <row r="207" spans="1:11">
      <c r="A207" s="717">
        <v>201</v>
      </c>
      <c r="B207" s="717" t="s">
        <v>787</v>
      </c>
      <c r="C207" s="717"/>
      <c r="D207" s="717"/>
      <c r="E207" s="717"/>
      <c r="F207" s="717"/>
      <c r="G207" s="717"/>
      <c r="H207" s="717"/>
      <c r="I207" s="717"/>
      <c r="J207" s="717"/>
      <c r="K207" s="717"/>
    </row>
    <row r="208" spans="1:11">
      <c r="A208" s="717">
        <v>202</v>
      </c>
      <c r="B208" s="717" t="s">
        <v>788</v>
      </c>
      <c r="C208" s="717"/>
      <c r="D208" s="717"/>
      <c r="E208" s="717"/>
      <c r="F208" s="717"/>
      <c r="G208" s="717"/>
      <c r="H208" s="717"/>
      <c r="I208" s="717"/>
      <c r="J208" s="717"/>
      <c r="K208" s="717"/>
    </row>
    <row r="209" spans="1:11">
      <c r="A209" s="717">
        <v>203</v>
      </c>
      <c r="B209" s="717" t="s">
        <v>789</v>
      </c>
      <c r="C209" s="717"/>
      <c r="D209" s="717"/>
      <c r="E209" s="717"/>
      <c r="F209" s="717"/>
      <c r="G209" s="717"/>
      <c r="H209" s="717"/>
      <c r="I209" s="717"/>
      <c r="J209" s="717"/>
      <c r="K209" s="717"/>
    </row>
    <row r="210" spans="1:11">
      <c r="A210" s="717">
        <v>204</v>
      </c>
      <c r="B210" s="717" t="s">
        <v>790</v>
      </c>
      <c r="C210" s="717"/>
      <c r="D210" s="717"/>
      <c r="E210" s="717"/>
      <c r="F210" s="717"/>
      <c r="G210" s="717"/>
      <c r="H210" s="717"/>
      <c r="I210" s="717"/>
      <c r="J210" s="717"/>
      <c r="K210" s="717"/>
    </row>
    <row r="211" spans="1:11">
      <c r="A211" s="717">
        <v>205</v>
      </c>
      <c r="B211" s="717" t="s">
        <v>791</v>
      </c>
      <c r="C211" s="717"/>
      <c r="D211" s="717"/>
      <c r="E211" s="717"/>
      <c r="F211" s="717"/>
      <c r="G211" s="717"/>
      <c r="H211" s="717"/>
      <c r="I211" s="717"/>
      <c r="J211" s="717"/>
      <c r="K211" s="717"/>
    </row>
    <row r="212" spans="1:11">
      <c r="A212" s="717">
        <v>206</v>
      </c>
      <c r="B212" s="717" t="s">
        <v>792</v>
      </c>
      <c r="C212" s="717"/>
      <c r="D212" s="717"/>
      <c r="E212" s="717"/>
      <c r="F212" s="717"/>
      <c r="G212" s="717"/>
      <c r="H212" s="717"/>
      <c r="I212" s="717"/>
      <c r="J212" s="717"/>
      <c r="K212" s="717"/>
    </row>
    <row r="213" spans="1:11">
      <c r="A213" s="717">
        <v>207</v>
      </c>
      <c r="B213" s="717" t="s">
        <v>793</v>
      </c>
      <c r="C213" s="717"/>
      <c r="D213" s="717"/>
      <c r="E213" s="717"/>
      <c r="F213" s="717"/>
      <c r="G213" s="717"/>
      <c r="H213" s="717"/>
      <c r="I213" s="717"/>
      <c r="J213" s="717"/>
      <c r="K213" s="717"/>
    </row>
    <row r="214" spans="1:11">
      <c r="A214" s="717">
        <v>208</v>
      </c>
      <c r="B214" s="717" t="s">
        <v>794</v>
      </c>
      <c r="C214" s="717"/>
      <c r="D214" s="717"/>
      <c r="E214" s="717"/>
      <c r="F214" s="717"/>
      <c r="G214" s="717"/>
      <c r="H214" s="717"/>
      <c r="I214" s="717"/>
      <c r="J214" s="717"/>
      <c r="K214" s="717"/>
    </row>
    <row r="215" spans="1:11">
      <c r="A215" s="717">
        <v>209</v>
      </c>
      <c r="B215" s="717" t="s">
        <v>795</v>
      </c>
      <c r="C215" s="717"/>
      <c r="D215" s="717"/>
      <c r="E215" s="717"/>
      <c r="F215" s="717"/>
      <c r="G215" s="717"/>
      <c r="H215" s="717"/>
      <c r="I215" s="717"/>
      <c r="J215" s="717"/>
      <c r="K215" s="717"/>
    </row>
    <row r="216" spans="1:11">
      <c r="A216" s="717">
        <v>210</v>
      </c>
      <c r="B216" s="717" t="s">
        <v>796</v>
      </c>
      <c r="C216" s="717"/>
      <c r="D216" s="717"/>
      <c r="E216" s="717"/>
      <c r="F216" s="717"/>
      <c r="G216" s="717"/>
      <c r="H216" s="717"/>
      <c r="I216" s="717"/>
      <c r="J216" s="717"/>
      <c r="K216" s="717"/>
    </row>
    <row r="217" spans="1:11">
      <c r="A217" s="717">
        <v>211</v>
      </c>
      <c r="B217" s="717" t="s">
        <v>797</v>
      </c>
      <c r="C217" s="717"/>
      <c r="D217" s="717"/>
      <c r="E217" s="717"/>
      <c r="F217" s="717"/>
      <c r="G217" s="717"/>
      <c r="H217" s="717"/>
      <c r="I217" s="717"/>
      <c r="J217" s="717"/>
      <c r="K217" s="717"/>
    </row>
    <row r="218" spans="1:11">
      <c r="A218" s="717">
        <v>212</v>
      </c>
      <c r="B218" s="717" t="s">
        <v>798</v>
      </c>
      <c r="C218" s="717"/>
      <c r="D218" s="717"/>
      <c r="E218" s="717"/>
      <c r="F218" s="717"/>
      <c r="G218" s="717"/>
      <c r="H218" s="717"/>
      <c r="I218" s="717"/>
      <c r="J218" s="717"/>
      <c r="K218" s="717"/>
    </row>
    <row r="219" spans="1:11">
      <c r="A219" s="717">
        <v>213</v>
      </c>
      <c r="B219" s="717" t="s">
        <v>799</v>
      </c>
      <c r="C219" s="717"/>
      <c r="D219" s="717"/>
      <c r="E219" s="717"/>
      <c r="F219" s="717"/>
      <c r="G219" s="717"/>
      <c r="H219" s="717"/>
      <c r="I219" s="717"/>
      <c r="J219" s="717"/>
      <c r="K219" s="717"/>
    </row>
    <row r="220" spans="1:11">
      <c r="A220" s="717">
        <v>214</v>
      </c>
      <c r="B220" s="717" t="s">
        <v>800</v>
      </c>
      <c r="C220" s="717"/>
      <c r="D220" s="717"/>
      <c r="E220" s="717"/>
      <c r="F220" s="717"/>
      <c r="G220" s="717"/>
      <c r="H220" s="717"/>
      <c r="I220" s="717"/>
      <c r="J220" s="717"/>
      <c r="K220" s="717"/>
    </row>
    <row r="221" spans="1:11">
      <c r="A221" s="717">
        <v>215</v>
      </c>
      <c r="B221" s="717" t="s">
        <v>801</v>
      </c>
      <c r="C221" s="717"/>
      <c r="D221" s="717"/>
      <c r="E221" s="717"/>
      <c r="F221" s="717"/>
      <c r="G221" s="717"/>
      <c r="H221" s="717"/>
      <c r="I221" s="717"/>
      <c r="J221" s="717"/>
      <c r="K221" s="717"/>
    </row>
    <row r="222" spans="1:11">
      <c r="A222" s="717">
        <v>216</v>
      </c>
      <c r="B222" s="717" t="s">
        <v>802</v>
      </c>
      <c r="C222" s="717"/>
      <c r="D222" s="717"/>
      <c r="E222" s="717"/>
      <c r="F222" s="717"/>
      <c r="G222" s="717"/>
      <c r="H222" s="717"/>
      <c r="I222" s="717"/>
      <c r="J222" s="717"/>
      <c r="K222" s="717"/>
    </row>
    <row r="223" spans="1:11">
      <c r="A223" s="717">
        <v>217</v>
      </c>
      <c r="B223" s="717" t="s">
        <v>803</v>
      </c>
      <c r="C223" s="717"/>
      <c r="D223" s="717"/>
      <c r="E223" s="717"/>
      <c r="F223" s="717"/>
      <c r="G223" s="717"/>
      <c r="H223" s="717"/>
      <c r="I223" s="717"/>
      <c r="J223" s="717"/>
      <c r="K223" s="717"/>
    </row>
    <row r="224" spans="1:11">
      <c r="A224" s="717">
        <v>218</v>
      </c>
      <c r="B224" s="717" t="s">
        <v>804</v>
      </c>
      <c r="C224" s="717"/>
      <c r="D224" s="717"/>
      <c r="E224" s="717"/>
      <c r="F224" s="717"/>
      <c r="G224" s="717"/>
      <c r="H224" s="717"/>
      <c r="I224" s="717"/>
      <c r="J224" s="717"/>
      <c r="K224" s="717"/>
    </row>
    <row r="225" spans="1:11">
      <c r="A225" s="717">
        <v>219</v>
      </c>
      <c r="B225" s="717" t="s">
        <v>805</v>
      </c>
      <c r="C225" s="717"/>
      <c r="D225" s="717"/>
      <c r="E225" s="717"/>
      <c r="F225" s="717"/>
      <c r="G225" s="717"/>
      <c r="H225" s="717"/>
      <c r="I225" s="717"/>
      <c r="J225" s="717"/>
      <c r="K225" s="717"/>
    </row>
    <row r="226" spans="1:11">
      <c r="A226" s="717">
        <v>220</v>
      </c>
      <c r="B226" s="717" t="s">
        <v>806</v>
      </c>
      <c r="C226" s="717"/>
      <c r="D226" s="717"/>
      <c r="E226" s="717"/>
      <c r="F226" s="717"/>
      <c r="G226" s="717"/>
      <c r="H226" s="717"/>
      <c r="I226" s="717"/>
      <c r="J226" s="717"/>
      <c r="K226" s="717"/>
    </row>
    <row r="227" spans="1:11">
      <c r="A227" s="717">
        <v>221</v>
      </c>
      <c r="B227" s="717" t="s">
        <v>807</v>
      </c>
      <c r="C227" s="717"/>
      <c r="D227" s="717"/>
      <c r="E227" s="717"/>
      <c r="F227" s="717"/>
      <c r="G227" s="717"/>
      <c r="H227" s="717"/>
      <c r="I227" s="717"/>
      <c r="J227" s="717"/>
      <c r="K227" s="717"/>
    </row>
    <row r="228" spans="1:11">
      <c r="A228" s="717">
        <v>222</v>
      </c>
      <c r="B228" s="717" t="s">
        <v>808</v>
      </c>
      <c r="C228" s="717"/>
      <c r="D228" s="717"/>
      <c r="E228" s="717"/>
      <c r="F228" s="717"/>
      <c r="G228" s="717"/>
      <c r="H228" s="717"/>
      <c r="I228" s="717"/>
      <c r="J228" s="717"/>
      <c r="K228" s="717"/>
    </row>
    <row r="229" spans="1:11">
      <c r="A229" s="717">
        <v>223</v>
      </c>
      <c r="B229" s="717" t="s">
        <v>809</v>
      </c>
      <c r="C229" s="717"/>
      <c r="D229" s="717"/>
      <c r="E229" s="717"/>
      <c r="F229" s="717"/>
      <c r="G229" s="717"/>
      <c r="H229" s="717"/>
      <c r="I229" s="717"/>
      <c r="J229" s="717"/>
      <c r="K229" s="717"/>
    </row>
    <row r="230" spans="1:11">
      <c r="A230" s="717">
        <v>224</v>
      </c>
      <c r="B230" s="717" t="s">
        <v>810</v>
      </c>
      <c r="C230" s="717"/>
      <c r="D230" s="717"/>
      <c r="E230" s="717"/>
      <c r="F230" s="717"/>
      <c r="G230" s="717"/>
      <c r="H230" s="717"/>
      <c r="I230" s="717"/>
      <c r="J230" s="717"/>
      <c r="K230" s="717"/>
    </row>
    <row r="231" spans="1:11">
      <c r="A231" s="717">
        <v>225</v>
      </c>
      <c r="B231" s="717" t="s">
        <v>811</v>
      </c>
      <c r="C231" s="717"/>
      <c r="D231" s="717"/>
      <c r="E231" s="717"/>
      <c r="F231" s="717"/>
      <c r="G231" s="717"/>
      <c r="H231" s="717"/>
      <c r="I231" s="717"/>
      <c r="J231" s="717"/>
      <c r="K231" s="717"/>
    </row>
    <row r="232" spans="1:11">
      <c r="A232" s="717">
        <v>226</v>
      </c>
      <c r="B232" s="717" t="s">
        <v>812</v>
      </c>
      <c r="C232" s="717"/>
      <c r="D232" s="717"/>
      <c r="E232" s="717"/>
      <c r="F232" s="717"/>
      <c r="G232" s="717"/>
      <c r="H232" s="717"/>
      <c r="I232" s="717"/>
      <c r="J232" s="717"/>
      <c r="K232" s="717"/>
    </row>
    <row r="233" spans="1:11">
      <c r="A233" s="717">
        <v>227</v>
      </c>
      <c r="B233" s="717" t="s">
        <v>813</v>
      </c>
      <c r="C233" s="717"/>
      <c r="D233" s="717"/>
      <c r="E233" s="717"/>
      <c r="F233" s="717"/>
      <c r="G233" s="717"/>
      <c r="H233" s="717"/>
      <c r="I233" s="717"/>
      <c r="J233" s="717"/>
      <c r="K233" s="717"/>
    </row>
    <row r="234" spans="1:11">
      <c r="A234" s="717">
        <v>228</v>
      </c>
      <c r="B234" s="717" t="s">
        <v>814</v>
      </c>
      <c r="C234" s="717"/>
      <c r="D234" s="717"/>
      <c r="E234" s="717"/>
      <c r="F234" s="717"/>
      <c r="G234" s="717"/>
      <c r="H234" s="717"/>
      <c r="I234" s="717"/>
      <c r="J234" s="717"/>
      <c r="K234" s="717"/>
    </row>
    <row r="235" spans="1:11">
      <c r="A235" s="717">
        <v>229</v>
      </c>
      <c r="B235" s="717" t="s">
        <v>815</v>
      </c>
      <c r="C235" s="717"/>
      <c r="D235" s="717"/>
      <c r="E235" s="717"/>
      <c r="F235" s="717"/>
      <c r="G235" s="717"/>
      <c r="H235" s="717"/>
      <c r="I235" s="717"/>
      <c r="J235" s="717"/>
      <c r="K235" s="717"/>
    </row>
    <row r="236" spans="1:11">
      <c r="A236" s="717">
        <v>230</v>
      </c>
      <c r="B236" s="717" t="s">
        <v>816</v>
      </c>
      <c r="C236" s="717"/>
      <c r="D236" s="717"/>
      <c r="E236" s="717"/>
      <c r="F236" s="717"/>
      <c r="G236" s="717"/>
      <c r="H236" s="717"/>
      <c r="I236" s="717"/>
      <c r="J236" s="717"/>
      <c r="K236" s="717"/>
    </row>
    <row r="237" spans="1:11">
      <c r="A237" s="717">
        <v>231</v>
      </c>
      <c r="B237" s="717" t="s">
        <v>817</v>
      </c>
      <c r="C237" s="717"/>
      <c r="D237" s="717"/>
      <c r="E237" s="717"/>
      <c r="F237" s="717"/>
      <c r="G237" s="717"/>
      <c r="H237" s="717"/>
      <c r="I237" s="717"/>
      <c r="J237" s="717"/>
      <c r="K237" s="717"/>
    </row>
    <row r="238" spans="1:11">
      <c r="A238" s="717">
        <v>232</v>
      </c>
      <c r="B238" s="717" t="s">
        <v>818</v>
      </c>
      <c r="C238" s="717"/>
      <c r="D238" s="717"/>
      <c r="E238" s="717"/>
      <c r="F238" s="717"/>
      <c r="G238" s="717"/>
      <c r="H238" s="717"/>
      <c r="I238" s="717"/>
      <c r="J238" s="717"/>
      <c r="K238" s="717"/>
    </row>
    <row r="239" spans="1:11">
      <c r="A239" s="717">
        <v>233</v>
      </c>
      <c r="B239" s="717" t="s">
        <v>819</v>
      </c>
      <c r="C239" s="717"/>
      <c r="D239" s="717"/>
      <c r="E239" s="717"/>
      <c r="F239" s="717"/>
      <c r="G239" s="717"/>
      <c r="H239" s="717"/>
      <c r="I239" s="717"/>
      <c r="J239" s="717"/>
      <c r="K239" s="717"/>
    </row>
    <row r="240" spans="1:11">
      <c r="A240" s="717">
        <v>234</v>
      </c>
      <c r="B240" s="717" t="s">
        <v>820</v>
      </c>
      <c r="C240" s="717"/>
      <c r="D240" s="717"/>
      <c r="E240" s="717"/>
      <c r="F240" s="717"/>
      <c r="G240" s="717"/>
      <c r="H240" s="717"/>
      <c r="I240" s="717"/>
      <c r="J240" s="717"/>
      <c r="K240" s="717"/>
    </row>
    <row r="241" spans="1:11">
      <c r="A241" s="717">
        <v>235</v>
      </c>
      <c r="B241" s="717" t="s">
        <v>821</v>
      </c>
      <c r="C241" s="717"/>
      <c r="D241" s="717"/>
      <c r="E241" s="717"/>
      <c r="F241" s="717"/>
      <c r="G241" s="717"/>
      <c r="H241" s="717"/>
      <c r="I241" s="717"/>
      <c r="J241" s="717"/>
      <c r="K241" s="717"/>
    </row>
    <row r="242" spans="1:11">
      <c r="A242" s="717">
        <v>236</v>
      </c>
      <c r="B242" s="717" t="s">
        <v>822</v>
      </c>
      <c r="C242" s="717"/>
      <c r="D242" s="717"/>
      <c r="E242" s="717"/>
      <c r="F242" s="717"/>
      <c r="G242" s="717"/>
      <c r="H242" s="717"/>
      <c r="I242" s="717"/>
      <c r="J242" s="717"/>
      <c r="K242" s="717"/>
    </row>
    <row r="243" spans="1:11">
      <c r="A243" s="717">
        <v>237</v>
      </c>
      <c r="B243" s="717" t="s">
        <v>823</v>
      </c>
      <c r="C243" s="717"/>
      <c r="D243" s="717"/>
      <c r="E243" s="717"/>
      <c r="F243" s="717"/>
      <c r="G243" s="717"/>
      <c r="H243" s="717"/>
      <c r="I243" s="717"/>
      <c r="J243" s="717"/>
      <c r="K243" s="717"/>
    </row>
    <row r="244" spans="1:11">
      <c r="A244" s="717">
        <v>238</v>
      </c>
      <c r="B244" s="717" t="s">
        <v>824</v>
      </c>
      <c r="C244" s="717"/>
      <c r="D244" s="717"/>
      <c r="E244" s="717"/>
      <c r="F244" s="717"/>
      <c r="G244" s="717"/>
      <c r="H244" s="717"/>
      <c r="I244" s="717"/>
      <c r="J244" s="717"/>
      <c r="K244" s="717"/>
    </row>
    <row r="245" spans="1:11">
      <c r="A245" s="717">
        <v>239</v>
      </c>
      <c r="B245" s="717" t="s">
        <v>825</v>
      </c>
      <c r="C245" s="717"/>
      <c r="D245" s="717"/>
      <c r="E245" s="717"/>
      <c r="F245" s="717"/>
      <c r="G245" s="717"/>
      <c r="H245" s="717"/>
      <c r="I245" s="717"/>
      <c r="J245" s="717"/>
      <c r="K245" s="717"/>
    </row>
    <row r="246" spans="1:11">
      <c r="A246" s="717">
        <v>240</v>
      </c>
      <c r="B246" s="717" t="s">
        <v>826</v>
      </c>
      <c r="C246" s="717"/>
      <c r="D246" s="717"/>
      <c r="E246" s="717"/>
      <c r="F246" s="717"/>
      <c r="G246" s="717"/>
      <c r="H246" s="717"/>
      <c r="I246" s="717"/>
      <c r="J246" s="717"/>
      <c r="K246" s="717"/>
    </row>
    <row r="247" spans="1:11">
      <c r="A247" s="717">
        <v>241</v>
      </c>
      <c r="B247" s="717" t="s">
        <v>827</v>
      </c>
      <c r="C247" s="717"/>
      <c r="D247" s="717"/>
      <c r="E247" s="717"/>
      <c r="F247" s="717"/>
      <c r="G247" s="717"/>
      <c r="H247" s="717"/>
      <c r="I247" s="717"/>
      <c r="J247" s="717"/>
      <c r="K247" s="717"/>
    </row>
    <row r="248" spans="1:11">
      <c r="A248" s="717">
        <v>242</v>
      </c>
      <c r="B248" s="717" t="s">
        <v>828</v>
      </c>
      <c r="C248" s="717"/>
      <c r="D248" s="717"/>
      <c r="E248" s="717"/>
      <c r="F248" s="717"/>
      <c r="G248" s="717"/>
      <c r="H248" s="717"/>
      <c r="I248" s="717"/>
      <c r="J248" s="717"/>
      <c r="K248" s="717"/>
    </row>
    <row r="249" spans="1:11">
      <c r="A249" s="717">
        <v>243</v>
      </c>
      <c r="B249" s="717" t="s">
        <v>829</v>
      </c>
      <c r="C249" s="717"/>
      <c r="D249" s="717"/>
      <c r="E249" s="717"/>
      <c r="F249" s="717"/>
      <c r="G249" s="717"/>
      <c r="H249" s="717"/>
      <c r="I249" s="717"/>
      <c r="J249" s="717"/>
      <c r="K249" s="717"/>
    </row>
    <row r="250" spans="1:11">
      <c r="A250" s="717">
        <v>244</v>
      </c>
      <c r="B250" s="717" t="s">
        <v>830</v>
      </c>
      <c r="C250" s="717"/>
      <c r="D250" s="717"/>
      <c r="E250" s="717"/>
      <c r="F250" s="717"/>
      <c r="G250" s="717"/>
      <c r="H250" s="717"/>
      <c r="I250" s="717"/>
      <c r="J250" s="717"/>
      <c r="K250" s="717"/>
    </row>
    <row r="251" spans="1:11">
      <c r="A251" s="717">
        <v>245</v>
      </c>
      <c r="B251" s="717" t="s">
        <v>831</v>
      </c>
      <c r="C251" s="717"/>
      <c r="D251" s="717"/>
      <c r="E251" s="717"/>
      <c r="F251" s="717"/>
      <c r="G251" s="717"/>
      <c r="H251" s="717"/>
      <c r="I251" s="717"/>
      <c r="J251" s="717"/>
      <c r="K251" s="717"/>
    </row>
    <row r="252" spans="1:11">
      <c r="A252" s="717">
        <v>246</v>
      </c>
      <c r="B252" s="717" t="s">
        <v>832</v>
      </c>
      <c r="C252" s="717"/>
      <c r="D252" s="717"/>
      <c r="E252" s="717"/>
      <c r="F252" s="717"/>
      <c r="G252" s="717"/>
      <c r="H252" s="717"/>
      <c r="I252" s="717"/>
      <c r="J252" s="717"/>
      <c r="K252" s="717"/>
    </row>
    <row r="253" spans="1:11">
      <c r="A253" s="717">
        <v>247</v>
      </c>
      <c r="B253" s="717" t="s">
        <v>833</v>
      </c>
      <c r="C253" s="717"/>
      <c r="D253" s="717"/>
      <c r="E253" s="717"/>
      <c r="F253" s="717"/>
      <c r="G253" s="717"/>
      <c r="H253" s="717"/>
      <c r="I253" s="717"/>
      <c r="J253" s="717"/>
      <c r="K253" s="717"/>
    </row>
    <row r="254" spans="1:11">
      <c r="A254" s="717">
        <v>248</v>
      </c>
      <c r="B254" s="717" t="s">
        <v>834</v>
      </c>
      <c r="C254" s="717"/>
      <c r="D254" s="717"/>
      <c r="E254" s="717"/>
      <c r="F254" s="717"/>
      <c r="G254" s="717"/>
      <c r="H254" s="717"/>
      <c r="I254" s="717"/>
      <c r="J254" s="717"/>
      <c r="K254" s="717"/>
    </row>
    <row r="255" spans="1:11">
      <c r="A255" s="717">
        <v>249</v>
      </c>
      <c r="B255" s="717" t="s">
        <v>835</v>
      </c>
      <c r="C255" s="717"/>
      <c r="D255" s="717"/>
      <c r="E255" s="717"/>
      <c r="F255" s="717"/>
      <c r="G255" s="717"/>
      <c r="H255" s="717"/>
      <c r="I255" s="717"/>
      <c r="J255" s="717"/>
      <c r="K255" s="717"/>
    </row>
    <row r="256" spans="1:11">
      <c r="A256" s="717">
        <v>250</v>
      </c>
      <c r="B256" s="717" t="s">
        <v>836</v>
      </c>
      <c r="C256" s="717"/>
      <c r="D256" s="717"/>
      <c r="E256" s="717"/>
      <c r="F256" s="717"/>
      <c r="G256" s="717"/>
      <c r="H256" s="717"/>
      <c r="I256" s="717"/>
      <c r="J256" s="717"/>
      <c r="K256" s="717"/>
    </row>
    <row r="257" spans="1:11">
      <c r="A257" s="717">
        <v>999</v>
      </c>
      <c r="B257" s="717" t="s">
        <v>836</v>
      </c>
      <c r="C257" s="717"/>
      <c r="D257" s="717"/>
      <c r="E257" s="717"/>
      <c r="F257" s="717"/>
      <c r="G257" s="717"/>
      <c r="H257" s="717"/>
      <c r="I257" s="717"/>
      <c r="J257" s="717"/>
      <c r="K257" s="717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07E96-8512-4AB5-B9D2-1ABE89D51CB1}">
  <sheetPr>
    <tabColor theme="0" tint="-0.14999847407452621"/>
  </sheetPr>
  <dimension ref="A1:AE257"/>
  <sheetViews>
    <sheetView topLeftCell="N8" workbookViewId="0">
      <selection activeCell="N6" sqref="N6"/>
    </sheetView>
  </sheetViews>
  <sheetFormatPr defaultColWidth="9" defaultRowHeight="15"/>
  <cols>
    <col min="1" max="1" width="15.625" style="133" bestFit="1" customWidth="1"/>
    <col min="2" max="3" width="9.125" style="134" bestFit="1" customWidth="1"/>
    <col min="4" max="7" width="8" style="134" customWidth="1"/>
    <col min="8" max="8" width="8.625" style="134" customWidth="1"/>
    <col min="9" max="9" width="8" style="134" customWidth="1"/>
    <col min="10" max="11" width="10.125" style="134" bestFit="1" customWidth="1"/>
    <col min="12" max="13" width="8" style="134" customWidth="1"/>
    <col min="14" max="14" width="14.125" style="134" bestFit="1" customWidth="1"/>
    <col min="15" max="15" width="9.125" style="134" bestFit="1" customWidth="1"/>
    <col min="16" max="17" width="9.5" style="134" bestFit="1" customWidth="1"/>
    <col min="18" max="18" width="8" style="134" customWidth="1"/>
    <col min="19" max="19" width="8.375" style="135" bestFit="1" customWidth="1"/>
    <col min="20" max="20" width="10.875" style="134" customWidth="1"/>
    <col min="21" max="21" width="10" style="135" customWidth="1"/>
    <col min="22" max="25" width="8" style="134" customWidth="1"/>
    <col min="26" max="26" width="9" style="161"/>
    <col min="27" max="27" width="26.625" style="161" bestFit="1" customWidth="1"/>
    <col min="28" max="28" width="0" style="161" hidden="1" customWidth="1"/>
    <col min="29" max="29" width="8.375" style="161" hidden="1" customWidth="1"/>
    <col min="30" max="31" width="9.125" style="161" hidden="1" customWidth="1"/>
    <col min="32" max="32" width="9.125" style="161" bestFit="1" customWidth="1"/>
    <col min="33" max="34" width="0" style="161" hidden="1" customWidth="1"/>
    <col min="35" max="16384" width="9" style="161"/>
  </cols>
  <sheetData>
    <row r="1" spans="1:24">
      <c r="A1" s="717" t="s">
        <v>515</v>
      </c>
      <c r="B1" s="718">
        <v>2</v>
      </c>
      <c r="C1" s="717" t="s">
        <v>516</v>
      </c>
      <c r="D1" s="717"/>
      <c r="E1" s="714" t="s">
        <v>517</v>
      </c>
      <c r="F1" s="714"/>
      <c r="G1" s="714"/>
      <c r="H1" s="714"/>
      <c r="I1" s="717"/>
      <c r="J1" s="717"/>
      <c r="K1" s="717"/>
      <c r="N1" s="717" t="s">
        <v>515</v>
      </c>
      <c r="O1" s="718">
        <v>2</v>
      </c>
      <c r="P1" s="717" t="s">
        <v>516</v>
      </c>
      <c r="Q1" s="717"/>
      <c r="R1" s="714" t="s">
        <v>517</v>
      </c>
      <c r="S1" s="714"/>
      <c r="T1" s="714"/>
      <c r="U1" s="714"/>
      <c r="V1" s="717"/>
      <c r="W1" s="717"/>
      <c r="X1" s="717"/>
    </row>
    <row r="2" spans="1:24">
      <c r="A2" s="717" t="s">
        <v>518</v>
      </c>
      <c r="B2" s="717">
        <v>4</v>
      </c>
      <c r="C2" s="717"/>
      <c r="D2" s="717"/>
      <c r="E2" s="717"/>
      <c r="F2" s="717"/>
      <c r="G2" s="717"/>
      <c r="H2" s="717"/>
      <c r="I2" s="717"/>
      <c r="J2" s="717"/>
      <c r="K2" s="717"/>
      <c r="N2" s="717" t="s">
        <v>518</v>
      </c>
      <c r="O2" s="717">
        <v>4</v>
      </c>
      <c r="P2" s="717"/>
      <c r="Q2" s="717"/>
      <c r="R2" s="717"/>
      <c r="S2" s="717"/>
      <c r="T2" s="717"/>
      <c r="U2" s="717"/>
      <c r="V2" s="717"/>
      <c r="W2" s="717"/>
      <c r="X2" s="717"/>
    </row>
    <row r="3" spans="1:24">
      <c r="A3" s="718" t="s">
        <v>519</v>
      </c>
      <c r="B3" s="718">
        <v>2500</v>
      </c>
      <c r="C3" s="718">
        <v>2501</v>
      </c>
      <c r="D3" s="718">
        <v>2510</v>
      </c>
      <c r="E3" s="718">
        <v>2511</v>
      </c>
      <c r="F3" s="718" t="s">
        <v>520</v>
      </c>
      <c r="G3" s="718" t="s">
        <v>520</v>
      </c>
      <c r="H3" s="718" t="s">
        <v>520</v>
      </c>
      <c r="I3" s="718" t="s">
        <v>520</v>
      </c>
      <c r="J3" s="718" t="s">
        <v>520</v>
      </c>
      <c r="K3" s="718" t="s">
        <v>520</v>
      </c>
      <c r="N3" s="718" t="s">
        <v>519</v>
      </c>
      <c r="O3" s="718">
        <v>2500</v>
      </c>
      <c r="P3" s="718">
        <v>2501</v>
      </c>
      <c r="Q3" s="718">
        <v>2510</v>
      </c>
      <c r="R3" s="718">
        <v>2511</v>
      </c>
      <c r="S3" s="718" t="s">
        <v>520</v>
      </c>
      <c r="T3" s="718" t="s">
        <v>520</v>
      </c>
      <c r="U3" s="718" t="s">
        <v>520</v>
      </c>
      <c r="V3" s="718" t="s">
        <v>520</v>
      </c>
      <c r="W3" s="718" t="s">
        <v>520</v>
      </c>
      <c r="X3" s="718" t="s">
        <v>520</v>
      </c>
    </row>
    <row r="4" spans="1:24">
      <c r="A4" s="718" t="s">
        <v>51</v>
      </c>
      <c r="B4" s="718">
        <v>2</v>
      </c>
      <c r="C4" s="718">
        <v>1</v>
      </c>
      <c r="D4" s="718">
        <v>2</v>
      </c>
      <c r="E4" s="718">
        <v>1</v>
      </c>
      <c r="F4" s="718" t="s">
        <v>520</v>
      </c>
      <c r="G4" s="718" t="s">
        <v>520</v>
      </c>
      <c r="H4" s="718" t="s">
        <v>520</v>
      </c>
      <c r="I4" s="718" t="s">
        <v>520</v>
      </c>
      <c r="J4" s="718" t="s">
        <v>520</v>
      </c>
      <c r="K4" s="718" t="s">
        <v>520</v>
      </c>
      <c r="N4" s="718" t="s">
        <v>51</v>
      </c>
      <c r="O4" s="718">
        <v>2</v>
      </c>
      <c r="P4" s="718">
        <v>1</v>
      </c>
      <c r="Q4" s="718">
        <v>2</v>
      </c>
      <c r="R4" s="718">
        <v>1</v>
      </c>
      <c r="S4" s="718" t="s">
        <v>520</v>
      </c>
      <c r="T4" s="718" t="s">
        <v>520</v>
      </c>
      <c r="U4" s="718" t="s">
        <v>520</v>
      </c>
      <c r="V4" s="718" t="s">
        <v>520</v>
      </c>
      <c r="W4" s="718" t="s">
        <v>520</v>
      </c>
      <c r="X4" s="718" t="s">
        <v>520</v>
      </c>
    </row>
    <row r="5" spans="1:24" ht="45">
      <c r="A5" s="719" t="s">
        <v>521</v>
      </c>
      <c r="B5" s="720" t="s">
        <v>522</v>
      </c>
      <c r="C5" s="720" t="s">
        <v>522</v>
      </c>
      <c r="D5" s="720" t="s">
        <v>523</v>
      </c>
      <c r="E5" s="720" t="s">
        <v>523</v>
      </c>
      <c r="F5" s="720" t="s">
        <v>520</v>
      </c>
      <c r="G5" s="720" t="s">
        <v>520</v>
      </c>
      <c r="H5" s="720" t="s">
        <v>520</v>
      </c>
      <c r="I5" s="720" t="s">
        <v>520</v>
      </c>
      <c r="J5" s="720" t="s">
        <v>520</v>
      </c>
      <c r="K5" s="720" t="s">
        <v>520</v>
      </c>
      <c r="N5" s="719" t="s">
        <v>521</v>
      </c>
      <c r="O5" s="720" t="s">
        <v>522</v>
      </c>
      <c r="P5" s="720" t="s">
        <v>522</v>
      </c>
      <c r="Q5" s="720" t="s">
        <v>523</v>
      </c>
      <c r="R5" s="720" t="s">
        <v>523</v>
      </c>
      <c r="S5" s="720" t="s">
        <v>520</v>
      </c>
      <c r="T5" s="720" t="s">
        <v>520</v>
      </c>
      <c r="U5" s="720" t="s">
        <v>520</v>
      </c>
      <c r="V5" s="720" t="s">
        <v>520</v>
      </c>
      <c r="W5" s="720" t="s">
        <v>520</v>
      </c>
      <c r="X5" s="720" t="s">
        <v>520</v>
      </c>
    </row>
    <row r="6" spans="1:24">
      <c r="A6" s="719">
        <v>0</v>
      </c>
      <c r="B6" s="719" t="s">
        <v>524</v>
      </c>
      <c r="C6" s="719" t="s">
        <v>524</v>
      </c>
      <c r="D6" s="719" t="s">
        <v>837</v>
      </c>
      <c r="E6" s="719" t="s">
        <v>824</v>
      </c>
      <c r="F6" s="719"/>
      <c r="G6" s="719"/>
      <c r="H6" s="719"/>
      <c r="I6" s="719"/>
      <c r="J6" s="719"/>
      <c r="K6" s="719"/>
      <c r="N6" s="719">
        <v>0</v>
      </c>
      <c r="O6" s="719" t="s">
        <v>524</v>
      </c>
      <c r="P6" s="719" t="s">
        <v>524</v>
      </c>
      <c r="Q6" s="719" t="s">
        <v>837</v>
      </c>
      <c r="R6" s="719" t="s">
        <v>824</v>
      </c>
      <c r="S6" s="719"/>
      <c r="T6" s="719"/>
      <c r="U6" s="719"/>
      <c r="V6" s="719"/>
      <c r="W6" s="719"/>
      <c r="X6" s="719"/>
    </row>
    <row r="7" spans="1:24">
      <c r="A7" s="717">
        <v>1</v>
      </c>
      <c r="B7" s="717" t="s">
        <v>838</v>
      </c>
      <c r="C7" s="717" t="s">
        <v>839</v>
      </c>
      <c r="D7" s="719" t="s">
        <v>837</v>
      </c>
      <c r="E7" s="719" t="s">
        <v>824</v>
      </c>
      <c r="F7" s="717"/>
      <c r="G7" s="717"/>
      <c r="H7" s="717"/>
      <c r="I7" s="717"/>
      <c r="J7" s="717"/>
      <c r="K7" s="717"/>
      <c r="N7" s="717">
        <v>1</v>
      </c>
      <c r="O7" s="717" t="s">
        <v>838</v>
      </c>
      <c r="P7" s="717" t="s">
        <v>839</v>
      </c>
      <c r="Q7" s="719" t="s">
        <v>837</v>
      </c>
      <c r="R7" s="719" t="s">
        <v>824</v>
      </c>
      <c r="S7" s="717"/>
      <c r="T7" s="717"/>
      <c r="U7" s="717"/>
      <c r="V7" s="717"/>
      <c r="W7" s="717"/>
      <c r="X7" s="717"/>
    </row>
    <row r="8" spans="1:24">
      <c r="A8" s="717">
        <v>2</v>
      </c>
      <c r="B8" s="717" t="s">
        <v>840</v>
      </c>
      <c r="C8" s="717" t="s">
        <v>529</v>
      </c>
      <c r="D8" s="719" t="s">
        <v>841</v>
      </c>
      <c r="E8" s="719" t="s">
        <v>530</v>
      </c>
      <c r="F8" s="717"/>
      <c r="G8" s="717"/>
      <c r="H8" s="717"/>
      <c r="I8" s="717"/>
      <c r="J8" s="717"/>
      <c r="K8" s="717"/>
      <c r="N8" s="717">
        <v>2</v>
      </c>
      <c r="O8" s="717" t="s">
        <v>840</v>
      </c>
      <c r="P8" s="717" t="s">
        <v>529</v>
      </c>
      <c r="Q8" s="719" t="s">
        <v>841</v>
      </c>
      <c r="R8" s="719" t="s">
        <v>530</v>
      </c>
      <c r="S8" s="717"/>
      <c r="T8" s="717"/>
      <c r="U8" s="717"/>
      <c r="V8" s="717"/>
      <c r="W8" s="717"/>
      <c r="X8" s="717"/>
    </row>
    <row r="9" spans="1:24">
      <c r="A9" s="717">
        <v>3</v>
      </c>
      <c r="B9" s="717" t="s">
        <v>842</v>
      </c>
      <c r="C9" s="717" t="s">
        <v>843</v>
      </c>
      <c r="D9" s="719" t="s">
        <v>844</v>
      </c>
      <c r="E9" s="719" t="s">
        <v>845</v>
      </c>
      <c r="F9" s="717"/>
      <c r="G9" s="717"/>
      <c r="H9" s="717"/>
      <c r="I9" s="717"/>
      <c r="J9" s="717"/>
      <c r="K9" s="717"/>
      <c r="N9" s="717">
        <v>3</v>
      </c>
      <c r="O9" s="717" t="s">
        <v>842</v>
      </c>
      <c r="P9" s="717" t="s">
        <v>843</v>
      </c>
      <c r="Q9" s="719" t="s">
        <v>844</v>
      </c>
      <c r="R9" s="719" t="s">
        <v>845</v>
      </c>
      <c r="S9" s="717"/>
      <c r="T9" s="717"/>
      <c r="U9" s="717"/>
      <c r="V9" s="717"/>
      <c r="W9" s="717"/>
      <c r="X9" s="717"/>
    </row>
    <row r="10" spans="1:24">
      <c r="A10" s="717">
        <v>4</v>
      </c>
      <c r="B10" s="717" t="s">
        <v>846</v>
      </c>
      <c r="C10" s="717" t="s">
        <v>847</v>
      </c>
      <c r="D10" s="719" t="s">
        <v>848</v>
      </c>
      <c r="E10" s="719" t="s">
        <v>849</v>
      </c>
      <c r="F10" s="717"/>
      <c r="G10" s="717"/>
      <c r="H10" s="717"/>
      <c r="I10" s="717"/>
      <c r="J10" s="717"/>
      <c r="K10" s="717"/>
      <c r="N10" s="717">
        <v>4</v>
      </c>
      <c r="O10" s="717" t="s">
        <v>846</v>
      </c>
      <c r="P10" s="717" t="s">
        <v>847</v>
      </c>
      <c r="Q10" s="719" t="s">
        <v>848</v>
      </c>
      <c r="R10" s="719" t="s">
        <v>849</v>
      </c>
      <c r="S10" s="717"/>
      <c r="T10" s="717"/>
      <c r="U10" s="717"/>
      <c r="V10" s="717"/>
      <c r="W10" s="717"/>
      <c r="X10" s="717"/>
    </row>
    <row r="11" spans="1:24">
      <c r="A11" s="717">
        <v>5</v>
      </c>
      <c r="B11" s="717" t="s">
        <v>850</v>
      </c>
      <c r="C11" s="717" t="s">
        <v>851</v>
      </c>
      <c r="D11" s="719" t="s">
        <v>852</v>
      </c>
      <c r="E11" s="719" t="s">
        <v>853</v>
      </c>
      <c r="F11" s="717"/>
      <c r="G11" s="717"/>
      <c r="H11" s="717"/>
      <c r="I11" s="717"/>
      <c r="J11" s="717"/>
      <c r="K11" s="717"/>
      <c r="N11" s="717">
        <v>5</v>
      </c>
      <c r="O11" s="717" t="s">
        <v>850</v>
      </c>
      <c r="P11" s="717" t="s">
        <v>851</v>
      </c>
      <c r="Q11" s="719" t="s">
        <v>852</v>
      </c>
      <c r="R11" s="719" t="s">
        <v>853</v>
      </c>
      <c r="S11" s="717"/>
      <c r="T11" s="717"/>
      <c r="U11" s="717"/>
      <c r="V11" s="717"/>
      <c r="W11" s="717"/>
      <c r="X11" s="717"/>
    </row>
    <row r="12" spans="1:24">
      <c r="A12" s="717">
        <v>6</v>
      </c>
      <c r="B12" s="717" t="s">
        <v>854</v>
      </c>
      <c r="C12" s="717" t="s">
        <v>855</v>
      </c>
      <c r="D12" s="719" t="s">
        <v>856</v>
      </c>
      <c r="E12" s="719" t="s">
        <v>857</v>
      </c>
      <c r="F12" s="717"/>
      <c r="G12" s="717"/>
      <c r="H12" s="717"/>
      <c r="I12" s="717"/>
      <c r="J12" s="717"/>
      <c r="K12" s="717"/>
      <c r="N12" s="717">
        <v>6</v>
      </c>
      <c r="O12" s="717" t="s">
        <v>854</v>
      </c>
      <c r="P12" s="717" t="s">
        <v>855</v>
      </c>
      <c r="Q12" s="719" t="s">
        <v>856</v>
      </c>
      <c r="R12" s="719" t="s">
        <v>857</v>
      </c>
      <c r="S12" s="717"/>
      <c r="T12" s="717"/>
      <c r="U12" s="717"/>
      <c r="V12" s="717"/>
      <c r="W12" s="717"/>
      <c r="X12" s="717"/>
    </row>
    <row r="13" spans="1:24">
      <c r="A13" s="717">
        <v>7</v>
      </c>
      <c r="B13" s="717" t="s">
        <v>858</v>
      </c>
      <c r="C13" s="717" t="s">
        <v>859</v>
      </c>
      <c r="D13" s="719" t="s">
        <v>860</v>
      </c>
      <c r="E13" s="719" t="s">
        <v>861</v>
      </c>
      <c r="F13" s="717"/>
      <c r="G13" s="717"/>
      <c r="H13" s="717"/>
      <c r="I13" s="717"/>
      <c r="J13" s="717"/>
      <c r="K13" s="717"/>
      <c r="N13" s="717">
        <v>7</v>
      </c>
      <c r="O13" s="717" t="s">
        <v>858</v>
      </c>
      <c r="P13" s="717" t="s">
        <v>859</v>
      </c>
      <c r="Q13" s="719" t="s">
        <v>860</v>
      </c>
      <c r="R13" s="719" t="s">
        <v>861</v>
      </c>
      <c r="S13" s="717"/>
      <c r="T13" s="717"/>
      <c r="U13" s="717"/>
      <c r="V13" s="717"/>
      <c r="W13" s="717"/>
      <c r="X13" s="717"/>
    </row>
    <row r="14" spans="1:24">
      <c r="A14" s="717">
        <v>8</v>
      </c>
      <c r="B14" s="717" t="s">
        <v>862</v>
      </c>
      <c r="C14" s="717" t="s">
        <v>863</v>
      </c>
      <c r="D14" s="719" t="s">
        <v>864</v>
      </c>
      <c r="E14" s="719" t="s">
        <v>865</v>
      </c>
      <c r="F14" s="717"/>
      <c r="G14" s="717"/>
      <c r="H14" s="717"/>
      <c r="I14" s="717"/>
      <c r="J14" s="717"/>
      <c r="K14" s="717"/>
      <c r="N14" s="717">
        <v>8</v>
      </c>
      <c r="O14" s="717" t="s">
        <v>862</v>
      </c>
      <c r="P14" s="717" t="s">
        <v>863</v>
      </c>
      <c r="Q14" s="719" t="s">
        <v>864</v>
      </c>
      <c r="R14" s="719" t="s">
        <v>865</v>
      </c>
      <c r="S14" s="717"/>
      <c r="T14" s="717"/>
      <c r="U14" s="717"/>
      <c r="V14" s="717"/>
      <c r="W14" s="717"/>
      <c r="X14" s="717"/>
    </row>
    <row r="15" spans="1:24">
      <c r="A15" s="717">
        <v>9</v>
      </c>
      <c r="B15" s="717" t="s">
        <v>539</v>
      </c>
      <c r="C15" s="717" t="s">
        <v>866</v>
      </c>
      <c r="D15" s="719" t="s">
        <v>540</v>
      </c>
      <c r="E15" s="719" t="s">
        <v>867</v>
      </c>
      <c r="F15" s="717"/>
      <c r="G15" s="717"/>
      <c r="H15" s="717"/>
      <c r="I15" s="717"/>
      <c r="J15" s="717"/>
      <c r="K15" s="717"/>
      <c r="N15" s="717">
        <v>9</v>
      </c>
      <c r="O15" s="717" t="s">
        <v>539</v>
      </c>
      <c r="P15" s="717" t="s">
        <v>866</v>
      </c>
      <c r="Q15" s="719" t="s">
        <v>540</v>
      </c>
      <c r="R15" s="719" t="s">
        <v>867</v>
      </c>
      <c r="S15" s="717"/>
      <c r="T15" s="717"/>
      <c r="U15" s="717"/>
      <c r="V15" s="717"/>
      <c r="W15" s="717"/>
      <c r="X15" s="717"/>
    </row>
    <row r="16" spans="1:24">
      <c r="A16" s="717">
        <v>10</v>
      </c>
      <c r="B16" s="717" t="s">
        <v>868</v>
      </c>
      <c r="C16" s="717" t="s">
        <v>869</v>
      </c>
      <c r="D16" s="719" t="s">
        <v>870</v>
      </c>
      <c r="E16" s="719" t="s">
        <v>871</v>
      </c>
      <c r="F16" s="717"/>
      <c r="G16" s="717"/>
      <c r="H16" s="717"/>
      <c r="I16" s="717"/>
      <c r="J16" s="717"/>
      <c r="K16" s="717"/>
      <c r="N16" s="717">
        <v>10</v>
      </c>
      <c r="O16" s="717" t="s">
        <v>868</v>
      </c>
      <c r="P16" s="717" t="s">
        <v>869</v>
      </c>
      <c r="Q16" s="719" t="s">
        <v>870</v>
      </c>
      <c r="R16" s="719" t="s">
        <v>871</v>
      </c>
      <c r="S16" s="717"/>
      <c r="T16" s="717"/>
      <c r="U16" s="717"/>
      <c r="V16" s="717"/>
      <c r="W16" s="717"/>
      <c r="X16" s="717"/>
    </row>
    <row r="17" spans="1:24">
      <c r="A17" s="717">
        <v>11</v>
      </c>
      <c r="B17" s="717" t="s">
        <v>872</v>
      </c>
      <c r="C17" s="717" t="s">
        <v>873</v>
      </c>
      <c r="D17" s="719" t="s">
        <v>874</v>
      </c>
      <c r="E17" s="719" t="s">
        <v>875</v>
      </c>
      <c r="F17" s="717"/>
      <c r="G17" s="717"/>
      <c r="H17" s="717"/>
      <c r="I17" s="717"/>
      <c r="J17" s="717"/>
      <c r="K17" s="717"/>
      <c r="N17" s="717">
        <v>11</v>
      </c>
      <c r="O17" s="717" t="s">
        <v>872</v>
      </c>
      <c r="P17" s="717" t="s">
        <v>873</v>
      </c>
      <c r="Q17" s="719" t="s">
        <v>874</v>
      </c>
      <c r="R17" s="719" t="s">
        <v>875</v>
      </c>
      <c r="S17" s="717"/>
      <c r="T17" s="717"/>
      <c r="U17" s="717"/>
      <c r="V17" s="717"/>
      <c r="W17" s="717"/>
      <c r="X17" s="717"/>
    </row>
    <row r="18" spans="1:24">
      <c r="A18" s="717">
        <v>12</v>
      </c>
      <c r="B18" s="717" t="s">
        <v>876</v>
      </c>
      <c r="C18" s="717" t="s">
        <v>877</v>
      </c>
      <c r="D18" s="719" t="s">
        <v>878</v>
      </c>
      <c r="E18" s="719" t="s">
        <v>879</v>
      </c>
      <c r="F18" s="717"/>
      <c r="G18" s="717"/>
      <c r="H18" s="717"/>
      <c r="I18" s="717"/>
      <c r="J18" s="717"/>
      <c r="K18" s="717"/>
      <c r="N18" s="717">
        <v>12</v>
      </c>
      <c r="O18" s="717" t="s">
        <v>876</v>
      </c>
      <c r="P18" s="717" t="s">
        <v>877</v>
      </c>
      <c r="Q18" s="719" t="s">
        <v>878</v>
      </c>
      <c r="R18" s="719" t="s">
        <v>879</v>
      </c>
      <c r="S18" s="717"/>
      <c r="T18" s="717"/>
      <c r="U18" s="717"/>
      <c r="V18" s="717"/>
      <c r="W18" s="717"/>
      <c r="X18" s="717"/>
    </row>
    <row r="19" spans="1:24">
      <c r="A19" s="717">
        <v>13</v>
      </c>
      <c r="B19" s="717" t="s">
        <v>880</v>
      </c>
      <c r="C19" s="717" t="s">
        <v>881</v>
      </c>
      <c r="D19" s="719" t="s">
        <v>882</v>
      </c>
      <c r="E19" s="719" t="s">
        <v>883</v>
      </c>
      <c r="F19" s="717"/>
      <c r="G19" s="717"/>
      <c r="H19" s="717"/>
      <c r="I19" s="717"/>
      <c r="J19" s="717"/>
      <c r="K19" s="717"/>
      <c r="N19" s="717">
        <v>13</v>
      </c>
      <c r="O19" s="717" t="s">
        <v>880</v>
      </c>
      <c r="P19" s="717" t="s">
        <v>881</v>
      </c>
      <c r="Q19" s="719" t="s">
        <v>882</v>
      </c>
      <c r="R19" s="719" t="s">
        <v>883</v>
      </c>
      <c r="S19" s="717"/>
      <c r="T19" s="717"/>
      <c r="U19" s="717"/>
      <c r="V19" s="717"/>
      <c r="W19" s="717"/>
      <c r="X19" s="717"/>
    </row>
    <row r="20" spans="1:24">
      <c r="A20" s="717">
        <v>14</v>
      </c>
      <c r="B20" s="717" t="s">
        <v>884</v>
      </c>
      <c r="C20" s="717" t="s">
        <v>885</v>
      </c>
      <c r="D20" s="719" t="s">
        <v>886</v>
      </c>
      <c r="E20" s="719" t="s">
        <v>887</v>
      </c>
      <c r="F20" s="717"/>
      <c r="G20" s="717"/>
      <c r="H20" s="717"/>
      <c r="I20" s="717"/>
      <c r="J20" s="717"/>
      <c r="K20" s="717"/>
      <c r="N20" s="717">
        <v>14</v>
      </c>
      <c r="O20" s="717" t="s">
        <v>884</v>
      </c>
      <c r="P20" s="717" t="s">
        <v>885</v>
      </c>
      <c r="Q20" s="719" t="s">
        <v>886</v>
      </c>
      <c r="R20" s="719" t="s">
        <v>887</v>
      </c>
      <c r="S20" s="717"/>
      <c r="T20" s="717"/>
      <c r="U20" s="717"/>
      <c r="V20" s="717"/>
      <c r="W20" s="717"/>
      <c r="X20" s="717"/>
    </row>
    <row r="21" spans="1:24">
      <c r="A21" s="717">
        <v>15</v>
      </c>
      <c r="B21" s="717" t="s">
        <v>888</v>
      </c>
      <c r="C21" s="717" t="s">
        <v>889</v>
      </c>
      <c r="D21" s="719" t="s">
        <v>890</v>
      </c>
      <c r="E21" s="719" t="s">
        <v>891</v>
      </c>
      <c r="F21" s="717"/>
      <c r="G21" s="717"/>
      <c r="H21" s="717"/>
      <c r="I21" s="717"/>
      <c r="J21" s="717"/>
      <c r="K21" s="717"/>
      <c r="N21" s="717">
        <v>15</v>
      </c>
      <c r="O21" s="717" t="s">
        <v>888</v>
      </c>
      <c r="P21" s="717" t="s">
        <v>889</v>
      </c>
      <c r="Q21" s="719" t="s">
        <v>890</v>
      </c>
      <c r="R21" s="719" t="s">
        <v>891</v>
      </c>
      <c r="S21" s="717"/>
      <c r="T21" s="717"/>
      <c r="U21" s="717"/>
      <c r="V21" s="717"/>
      <c r="W21" s="717"/>
      <c r="X21" s="717"/>
    </row>
    <row r="22" spans="1:24">
      <c r="A22" s="717">
        <v>16</v>
      </c>
      <c r="B22" s="717" t="s">
        <v>892</v>
      </c>
      <c r="C22" s="717" t="s">
        <v>893</v>
      </c>
      <c r="D22" s="719" t="s">
        <v>894</v>
      </c>
      <c r="E22" s="719" t="s">
        <v>895</v>
      </c>
      <c r="F22" s="717"/>
      <c r="G22" s="717"/>
      <c r="H22" s="717"/>
      <c r="I22" s="717"/>
      <c r="J22" s="717"/>
      <c r="K22" s="717"/>
      <c r="N22" s="717">
        <v>16</v>
      </c>
      <c r="O22" s="717" t="s">
        <v>892</v>
      </c>
      <c r="P22" s="717" t="s">
        <v>893</v>
      </c>
      <c r="Q22" s="719" t="s">
        <v>894</v>
      </c>
      <c r="R22" s="719" t="s">
        <v>895</v>
      </c>
      <c r="S22" s="717"/>
      <c r="T22" s="717"/>
      <c r="U22" s="717"/>
      <c r="V22" s="717"/>
      <c r="W22" s="717"/>
      <c r="X22" s="717"/>
    </row>
    <row r="23" spans="1:24">
      <c r="A23" s="717">
        <v>17</v>
      </c>
      <c r="B23" s="717" t="s">
        <v>896</v>
      </c>
      <c r="C23" s="717" t="s">
        <v>897</v>
      </c>
      <c r="D23" s="719" t="s">
        <v>898</v>
      </c>
      <c r="E23" s="719" t="s">
        <v>899</v>
      </c>
      <c r="F23" s="717"/>
      <c r="G23" s="717"/>
      <c r="H23" s="717"/>
      <c r="I23" s="717"/>
      <c r="J23" s="717"/>
      <c r="K23" s="717"/>
      <c r="N23" s="717">
        <v>17</v>
      </c>
      <c r="O23" s="717" t="s">
        <v>896</v>
      </c>
      <c r="P23" s="717" t="s">
        <v>897</v>
      </c>
      <c r="Q23" s="719" t="s">
        <v>898</v>
      </c>
      <c r="R23" s="719" t="s">
        <v>899</v>
      </c>
      <c r="S23" s="717"/>
      <c r="T23" s="717"/>
      <c r="U23" s="717"/>
      <c r="V23" s="717"/>
      <c r="W23" s="717"/>
      <c r="X23" s="717"/>
    </row>
    <row r="24" spans="1:24">
      <c r="A24" s="717">
        <v>18</v>
      </c>
      <c r="B24" s="717" t="s">
        <v>555</v>
      </c>
      <c r="C24" s="717" t="s">
        <v>900</v>
      </c>
      <c r="D24" s="719" t="s">
        <v>556</v>
      </c>
      <c r="E24" s="719" t="s">
        <v>901</v>
      </c>
      <c r="F24" s="717"/>
      <c r="G24" s="717"/>
      <c r="H24" s="717"/>
      <c r="I24" s="717"/>
      <c r="J24" s="717"/>
      <c r="K24" s="717"/>
      <c r="N24" s="717">
        <v>18</v>
      </c>
      <c r="O24" s="717" t="s">
        <v>555</v>
      </c>
      <c r="P24" s="717" t="s">
        <v>900</v>
      </c>
      <c r="Q24" s="719" t="s">
        <v>556</v>
      </c>
      <c r="R24" s="719" t="s">
        <v>901</v>
      </c>
      <c r="S24" s="717"/>
      <c r="T24" s="717"/>
      <c r="U24" s="717"/>
      <c r="V24" s="717"/>
      <c r="W24" s="717"/>
      <c r="X24" s="717"/>
    </row>
    <row r="25" spans="1:24">
      <c r="A25" s="717">
        <v>19</v>
      </c>
      <c r="B25" s="717" t="s">
        <v>902</v>
      </c>
      <c r="C25" s="717" t="s">
        <v>903</v>
      </c>
      <c r="D25" s="719" t="s">
        <v>904</v>
      </c>
      <c r="E25" s="719" t="s">
        <v>905</v>
      </c>
      <c r="F25" s="717"/>
      <c r="G25" s="717"/>
      <c r="H25" s="717"/>
      <c r="I25" s="717"/>
      <c r="J25" s="717"/>
      <c r="K25" s="717"/>
      <c r="N25" s="717">
        <v>19</v>
      </c>
      <c r="O25" s="717" t="s">
        <v>902</v>
      </c>
      <c r="P25" s="717" t="s">
        <v>903</v>
      </c>
      <c r="Q25" s="719" t="s">
        <v>904</v>
      </c>
      <c r="R25" s="719" t="s">
        <v>905</v>
      </c>
      <c r="S25" s="717"/>
      <c r="T25" s="717"/>
      <c r="U25" s="717"/>
      <c r="V25" s="717"/>
      <c r="W25" s="717"/>
      <c r="X25" s="717"/>
    </row>
    <row r="26" spans="1:24">
      <c r="A26" s="717">
        <v>20</v>
      </c>
      <c r="B26" s="717" t="s">
        <v>906</v>
      </c>
      <c r="C26" s="717" t="s">
        <v>907</v>
      </c>
      <c r="D26" s="719" t="s">
        <v>908</v>
      </c>
      <c r="E26" s="719" t="s">
        <v>909</v>
      </c>
      <c r="F26" s="717"/>
      <c r="G26" s="717"/>
      <c r="H26" s="717"/>
      <c r="I26" s="717"/>
      <c r="J26" s="717"/>
      <c r="K26" s="717"/>
      <c r="N26" s="717">
        <v>20</v>
      </c>
      <c r="O26" s="717" t="s">
        <v>906</v>
      </c>
      <c r="P26" s="717" t="s">
        <v>907</v>
      </c>
      <c r="Q26" s="719" t="s">
        <v>908</v>
      </c>
      <c r="R26" s="719" t="s">
        <v>909</v>
      </c>
      <c r="S26" s="717"/>
      <c r="T26" s="717"/>
      <c r="U26" s="717"/>
      <c r="V26" s="717"/>
      <c r="W26" s="717"/>
      <c r="X26" s="717"/>
    </row>
    <row r="27" spans="1:24">
      <c r="A27" s="717">
        <v>21</v>
      </c>
      <c r="B27" s="717" t="s">
        <v>910</v>
      </c>
      <c r="C27" s="717" t="s">
        <v>911</v>
      </c>
      <c r="D27" s="719" t="s">
        <v>912</v>
      </c>
      <c r="E27" s="719" t="s">
        <v>913</v>
      </c>
      <c r="F27" s="717"/>
      <c r="G27" s="717"/>
      <c r="H27" s="717"/>
      <c r="I27" s="717"/>
      <c r="J27" s="717"/>
      <c r="K27" s="717"/>
      <c r="N27" s="717">
        <v>21</v>
      </c>
      <c r="O27" s="717" t="s">
        <v>910</v>
      </c>
      <c r="P27" s="717" t="s">
        <v>911</v>
      </c>
      <c r="Q27" s="719" t="s">
        <v>912</v>
      </c>
      <c r="R27" s="719" t="s">
        <v>913</v>
      </c>
      <c r="S27" s="717"/>
      <c r="T27" s="717"/>
      <c r="U27" s="717"/>
      <c r="V27" s="717"/>
      <c r="W27" s="717"/>
      <c r="X27" s="717"/>
    </row>
    <row r="28" spans="1:24">
      <c r="A28" s="717">
        <v>22</v>
      </c>
      <c r="B28" s="717" t="s">
        <v>914</v>
      </c>
      <c r="C28" s="717" t="s">
        <v>915</v>
      </c>
      <c r="D28" s="719" t="s">
        <v>916</v>
      </c>
      <c r="E28" s="719" t="s">
        <v>917</v>
      </c>
      <c r="F28" s="717"/>
      <c r="G28" s="717"/>
      <c r="H28" s="717"/>
      <c r="I28" s="717"/>
      <c r="J28" s="717"/>
      <c r="K28" s="717"/>
      <c r="N28" s="717">
        <v>22</v>
      </c>
      <c r="O28" s="717" t="s">
        <v>914</v>
      </c>
      <c r="P28" s="717" t="s">
        <v>915</v>
      </c>
      <c r="Q28" s="719" t="s">
        <v>916</v>
      </c>
      <c r="R28" s="719" t="s">
        <v>917</v>
      </c>
      <c r="S28" s="717"/>
      <c r="T28" s="717"/>
      <c r="U28" s="717"/>
      <c r="V28" s="717"/>
      <c r="W28" s="717"/>
      <c r="X28" s="717"/>
    </row>
    <row r="29" spans="1:24">
      <c r="A29" s="717">
        <v>23</v>
      </c>
      <c r="B29" s="717" t="s">
        <v>918</v>
      </c>
      <c r="C29" s="717" t="s">
        <v>919</v>
      </c>
      <c r="D29" s="719" t="s">
        <v>920</v>
      </c>
      <c r="E29" s="719" t="s">
        <v>921</v>
      </c>
      <c r="F29" s="717"/>
      <c r="G29" s="717"/>
      <c r="H29" s="717"/>
      <c r="I29" s="717"/>
      <c r="J29" s="717"/>
      <c r="K29" s="717"/>
      <c r="N29" s="717">
        <v>23</v>
      </c>
      <c r="O29" s="717" t="s">
        <v>918</v>
      </c>
      <c r="P29" s="717" t="s">
        <v>919</v>
      </c>
      <c r="Q29" s="719" t="s">
        <v>920</v>
      </c>
      <c r="R29" s="719" t="s">
        <v>921</v>
      </c>
      <c r="S29" s="717"/>
      <c r="T29" s="717"/>
      <c r="U29" s="717"/>
      <c r="V29" s="717"/>
      <c r="W29" s="717"/>
      <c r="X29" s="717"/>
    </row>
    <row r="30" spans="1:24">
      <c r="A30" s="717">
        <v>24</v>
      </c>
      <c r="B30" s="717" t="s">
        <v>922</v>
      </c>
      <c r="C30" s="717" t="s">
        <v>923</v>
      </c>
      <c r="D30" s="719" t="s">
        <v>924</v>
      </c>
      <c r="E30" s="719" t="s">
        <v>925</v>
      </c>
      <c r="F30" s="717"/>
      <c r="G30" s="717"/>
      <c r="H30" s="717"/>
      <c r="I30" s="717"/>
      <c r="J30" s="717"/>
      <c r="K30" s="717"/>
      <c r="N30" s="717">
        <v>24</v>
      </c>
      <c r="O30" s="717" t="s">
        <v>922</v>
      </c>
      <c r="P30" s="717" t="s">
        <v>923</v>
      </c>
      <c r="Q30" s="719" t="s">
        <v>924</v>
      </c>
      <c r="R30" s="719" t="s">
        <v>925</v>
      </c>
      <c r="S30" s="717"/>
      <c r="T30" s="717"/>
      <c r="U30" s="717"/>
      <c r="V30" s="717"/>
      <c r="W30" s="717"/>
      <c r="X30" s="717"/>
    </row>
    <row r="31" spans="1:24">
      <c r="A31" s="717">
        <v>25</v>
      </c>
      <c r="B31" s="717" t="s">
        <v>926</v>
      </c>
      <c r="C31" s="717" t="s">
        <v>927</v>
      </c>
      <c r="D31" s="719" t="s">
        <v>928</v>
      </c>
      <c r="E31" s="719" t="s">
        <v>929</v>
      </c>
      <c r="F31" s="717"/>
      <c r="G31" s="717"/>
      <c r="H31" s="717"/>
      <c r="I31" s="717"/>
      <c r="J31" s="717"/>
      <c r="K31" s="717"/>
      <c r="N31" s="717">
        <v>25</v>
      </c>
      <c r="O31" s="717" t="s">
        <v>926</v>
      </c>
      <c r="P31" s="717" t="s">
        <v>927</v>
      </c>
      <c r="Q31" s="719" t="s">
        <v>928</v>
      </c>
      <c r="R31" s="719" t="s">
        <v>929</v>
      </c>
      <c r="S31" s="717"/>
      <c r="T31" s="717"/>
      <c r="U31" s="717"/>
      <c r="V31" s="717"/>
      <c r="W31" s="717"/>
      <c r="X31" s="717"/>
    </row>
    <row r="32" spans="1:24">
      <c r="A32" s="717">
        <v>26</v>
      </c>
      <c r="B32" s="717" t="s">
        <v>930</v>
      </c>
      <c r="C32" s="717" t="s">
        <v>931</v>
      </c>
      <c r="D32" s="719" t="s">
        <v>932</v>
      </c>
      <c r="E32" s="719" t="s">
        <v>933</v>
      </c>
      <c r="F32" s="717"/>
      <c r="G32" s="717"/>
      <c r="H32" s="717"/>
      <c r="I32" s="717"/>
      <c r="J32" s="717"/>
      <c r="K32" s="717"/>
      <c r="N32" s="717">
        <v>26</v>
      </c>
      <c r="O32" s="717" t="s">
        <v>930</v>
      </c>
      <c r="P32" s="717" t="s">
        <v>931</v>
      </c>
      <c r="Q32" s="719" t="s">
        <v>932</v>
      </c>
      <c r="R32" s="719" t="s">
        <v>933</v>
      </c>
      <c r="S32" s="717"/>
      <c r="T32" s="717"/>
      <c r="U32" s="717"/>
      <c r="V32" s="717"/>
      <c r="W32" s="717"/>
      <c r="X32" s="717"/>
    </row>
    <row r="33" spans="1:24">
      <c r="A33" s="717">
        <v>27</v>
      </c>
      <c r="B33" s="717" t="s">
        <v>571</v>
      </c>
      <c r="C33" s="717" t="s">
        <v>934</v>
      </c>
      <c r="D33" s="719" t="s">
        <v>572</v>
      </c>
      <c r="E33" s="719" t="s">
        <v>935</v>
      </c>
      <c r="F33" s="717"/>
      <c r="G33" s="717"/>
      <c r="H33" s="717"/>
      <c r="I33" s="717"/>
      <c r="J33" s="717"/>
      <c r="K33" s="717"/>
      <c r="N33" s="717">
        <v>27</v>
      </c>
      <c r="O33" s="717" t="s">
        <v>571</v>
      </c>
      <c r="P33" s="717" t="s">
        <v>934</v>
      </c>
      <c r="Q33" s="719" t="s">
        <v>572</v>
      </c>
      <c r="R33" s="719" t="s">
        <v>935</v>
      </c>
      <c r="S33" s="717"/>
      <c r="T33" s="717"/>
      <c r="U33" s="717"/>
      <c r="V33" s="717"/>
      <c r="W33" s="717"/>
      <c r="X33" s="717"/>
    </row>
    <row r="34" spans="1:24">
      <c r="A34" s="717">
        <v>28</v>
      </c>
      <c r="B34" s="717" t="s">
        <v>936</v>
      </c>
      <c r="C34" s="717" t="s">
        <v>937</v>
      </c>
      <c r="D34" s="719" t="s">
        <v>938</v>
      </c>
      <c r="E34" s="719" t="s">
        <v>939</v>
      </c>
      <c r="F34" s="717"/>
      <c r="G34" s="717"/>
      <c r="H34" s="717"/>
      <c r="I34" s="717"/>
      <c r="J34" s="717"/>
      <c r="K34" s="717"/>
      <c r="N34" s="717">
        <v>28</v>
      </c>
      <c r="O34" s="717" t="s">
        <v>936</v>
      </c>
      <c r="P34" s="717" t="s">
        <v>937</v>
      </c>
      <c r="Q34" s="719" t="s">
        <v>938</v>
      </c>
      <c r="R34" s="719" t="s">
        <v>939</v>
      </c>
      <c r="S34" s="717"/>
      <c r="T34" s="717"/>
      <c r="U34" s="717"/>
      <c r="V34" s="717"/>
      <c r="W34" s="717"/>
      <c r="X34" s="717"/>
    </row>
    <row r="35" spans="1:24">
      <c r="A35" s="717">
        <v>29</v>
      </c>
      <c r="B35" s="717" t="s">
        <v>940</v>
      </c>
      <c r="C35" s="717" t="s">
        <v>941</v>
      </c>
      <c r="D35" s="719" t="s">
        <v>942</v>
      </c>
      <c r="E35" s="719" t="s">
        <v>943</v>
      </c>
      <c r="F35" s="717"/>
      <c r="G35" s="717"/>
      <c r="H35" s="717"/>
      <c r="I35" s="717"/>
      <c r="J35" s="717"/>
      <c r="K35" s="717"/>
      <c r="N35" s="717">
        <v>29</v>
      </c>
      <c r="O35" s="717" t="s">
        <v>940</v>
      </c>
      <c r="P35" s="717" t="s">
        <v>941</v>
      </c>
      <c r="Q35" s="719" t="s">
        <v>942</v>
      </c>
      <c r="R35" s="719" t="s">
        <v>943</v>
      </c>
      <c r="S35" s="717"/>
      <c r="T35" s="717"/>
      <c r="U35" s="717"/>
      <c r="V35" s="717"/>
      <c r="W35" s="717"/>
      <c r="X35" s="717"/>
    </row>
    <row r="36" spans="1:24">
      <c r="A36" s="717">
        <v>30</v>
      </c>
      <c r="B36" s="717" t="s">
        <v>944</v>
      </c>
      <c r="C36" s="717" t="s">
        <v>945</v>
      </c>
      <c r="D36" s="719" t="s">
        <v>946</v>
      </c>
      <c r="E36" s="719" t="s">
        <v>947</v>
      </c>
      <c r="F36" s="717"/>
      <c r="G36" s="717"/>
      <c r="H36" s="717"/>
      <c r="I36" s="717"/>
      <c r="J36" s="717"/>
      <c r="K36" s="717"/>
      <c r="N36" s="717">
        <v>30</v>
      </c>
      <c r="O36" s="717" t="s">
        <v>944</v>
      </c>
      <c r="P36" s="717" t="s">
        <v>945</v>
      </c>
      <c r="Q36" s="719" t="s">
        <v>946</v>
      </c>
      <c r="R36" s="719" t="s">
        <v>947</v>
      </c>
      <c r="S36" s="717"/>
      <c r="T36" s="717"/>
      <c r="U36" s="717"/>
      <c r="V36" s="717"/>
      <c r="W36" s="717"/>
      <c r="X36" s="717"/>
    </row>
    <row r="37" spans="1:24">
      <c r="A37" s="717">
        <v>31</v>
      </c>
      <c r="B37" s="717" t="s">
        <v>948</v>
      </c>
      <c r="C37" s="717" t="s">
        <v>949</v>
      </c>
      <c r="D37" s="719" t="s">
        <v>950</v>
      </c>
      <c r="E37" s="719" t="s">
        <v>951</v>
      </c>
      <c r="F37" s="717"/>
      <c r="G37" s="717"/>
      <c r="H37" s="717"/>
      <c r="I37" s="717"/>
      <c r="J37" s="717"/>
      <c r="K37" s="717"/>
      <c r="N37" s="717">
        <v>31</v>
      </c>
      <c r="O37" s="717" t="s">
        <v>948</v>
      </c>
      <c r="P37" s="717" t="s">
        <v>949</v>
      </c>
      <c r="Q37" s="719" t="s">
        <v>950</v>
      </c>
      <c r="R37" s="719" t="s">
        <v>951</v>
      </c>
      <c r="S37" s="717"/>
      <c r="T37" s="717"/>
      <c r="U37" s="717"/>
      <c r="V37" s="717"/>
      <c r="W37" s="717"/>
      <c r="X37" s="717"/>
    </row>
    <row r="38" spans="1:24">
      <c r="A38" s="717">
        <v>32</v>
      </c>
      <c r="B38" s="717" t="s">
        <v>952</v>
      </c>
      <c r="C38" s="717" t="s">
        <v>953</v>
      </c>
      <c r="D38" s="719" t="s">
        <v>954</v>
      </c>
      <c r="E38" s="719" t="s">
        <v>955</v>
      </c>
      <c r="F38" s="717"/>
      <c r="G38" s="717"/>
      <c r="H38" s="717"/>
      <c r="I38" s="717"/>
      <c r="J38" s="717"/>
      <c r="K38" s="717"/>
      <c r="N38" s="717">
        <v>32</v>
      </c>
      <c r="O38" s="717" t="s">
        <v>952</v>
      </c>
      <c r="P38" s="717" t="s">
        <v>953</v>
      </c>
      <c r="Q38" s="719" t="s">
        <v>954</v>
      </c>
      <c r="R38" s="719" t="s">
        <v>955</v>
      </c>
      <c r="S38" s="717"/>
      <c r="T38" s="717"/>
      <c r="U38" s="717"/>
      <c r="V38" s="717"/>
      <c r="W38" s="717"/>
      <c r="X38" s="717"/>
    </row>
    <row r="39" spans="1:24">
      <c r="A39" s="717">
        <v>33</v>
      </c>
      <c r="B39" s="717" t="s">
        <v>956</v>
      </c>
      <c r="C39" s="717" t="s">
        <v>957</v>
      </c>
      <c r="D39" s="719" t="s">
        <v>958</v>
      </c>
      <c r="E39" s="719" t="s">
        <v>959</v>
      </c>
      <c r="F39" s="717"/>
      <c r="G39" s="717"/>
      <c r="H39" s="717"/>
      <c r="I39" s="717"/>
      <c r="J39" s="717"/>
      <c r="K39" s="717"/>
      <c r="N39" s="717">
        <v>33</v>
      </c>
      <c r="O39" s="717" t="s">
        <v>956</v>
      </c>
      <c r="P39" s="717" t="s">
        <v>957</v>
      </c>
      <c r="Q39" s="719" t="s">
        <v>958</v>
      </c>
      <c r="R39" s="719" t="s">
        <v>959</v>
      </c>
      <c r="S39" s="717"/>
      <c r="T39" s="717"/>
      <c r="U39" s="717"/>
      <c r="V39" s="717"/>
      <c r="W39" s="717"/>
      <c r="X39" s="717"/>
    </row>
    <row r="40" spans="1:24">
      <c r="A40" s="717">
        <v>34</v>
      </c>
      <c r="B40" s="717" t="s">
        <v>960</v>
      </c>
      <c r="C40" s="717" t="s">
        <v>961</v>
      </c>
      <c r="D40" s="719" t="s">
        <v>962</v>
      </c>
      <c r="E40" s="719" t="s">
        <v>963</v>
      </c>
      <c r="F40" s="717"/>
      <c r="G40" s="717"/>
      <c r="H40" s="717"/>
      <c r="I40" s="717"/>
      <c r="J40" s="717"/>
      <c r="K40" s="717"/>
      <c r="N40" s="717">
        <v>34</v>
      </c>
      <c r="O40" s="717" t="s">
        <v>960</v>
      </c>
      <c r="P40" s="717" t="s">
        <v>961</v>
      </c>
      <c r="Q40" s="719" t="s">
        <v>962</v>
      </c>
      <c r="R40" s="719" t="s">
        <v>963</v>
      </c>
      <c r="S40" s="717"/>
      <c r="T40" s="717"/>
      <c r="U40" s="717"/>
      <c r="V40" s="717"/>
      <c r="W40" s="717"/>
      <c r="X40" s="717"/>
    </row>
    <row r="41" spans="1:24">
      <c r="A41" s="717">
        <v>35</v>
      </c>
      <c r="B41" s="717" t="s">
        <v>964</v>
      </c>
      <c r="C41" s="717" t="s">
        <v>965</v>
      </c>
      <c r="D41" s="719" t="s">
        <v>966</v>
      </c>
      <c r="E41" s="719" t="s">
        <v>967</v>
      </c>
      <c r="F41" s="717"/>
      <c r="G41" s="717"/>
      <c r="H41" s="717"/>
      <c r="I41" s="717"/>
      <c r="J41" s="717"/>
      <c r="K41" s="717"/>
      <c r="N41" s="717">
        <v>35</v>
      </c>
      <c r="O41" s="717" t="s">
        <v>964</v>
      </c>
      <c r="P41" s="717" t="s">
        <v>965</v>
      </c>
      <c r="Q41" s="719" t="s">
        <v>966</v>
      </c>
      <c r="R41" s="719" t="s">
        <v>967</v>
      </c>
      <c r="S41" s="717"/>
      <c r="T41" s="717"/>
      <c r="U41" s="717"/>
      <c r="V41" s="717"/>
      <c r="W41" s="717"/>
      <c r="X41" s="717"/>
    </row>
    <row r="42" spans="1:24">
      <c r="A42" s="717">
        <v>36</v>
      </c>
      <c r="B42" s="717" t="s">
        <v>587</v>
      </c>
      <c r="C42" s="717" t="s">
        <v>968</v>
      </c>
      <c r="D42" s="719" t="s">
        <v>588</v>
      </c>
      <c r="E42" s="719" t="s">
        <v>969</v>
      </c>
      <c r="F42" s="717"/>
      <c r="G42" s="717"/>
      <c r="H42" s="717"/>
      <c r="I42" s="717"/>
      <c r="J42" s="717"/>
      <c r="K42" s="717"/>
      <c r="N42" s="717">
        <v>36</v>
      </c>
      <c r="O42" s="717" t="s">
        <v>587</v>
      </c>
      <c r="P42" s="717" t="s">
        <v>968</v>
      </c>
      <c r="Q42" s="719" t="s">
        <v>588</v>
      </c>
      <c r="R42" s="719" t="s">
        <v>969</v>
      </c>
      <c r="S42" s="717"/>
      <c r="T42" s="717"/>
      <c r="U42" s="717"/>
      <c r="V42" s="717"/>
      <c r="W42" s="717"/>
      <c r="X42" s="717"/>
    </row>
    <row r="43" spans="1:24">
      <c r="A43" s="717">
        <v>37</v>
      </c>
      <c r="B43" s="717" t="s">
        <v>970</v>
      </c>
      <c r="C43" s="717" t="s">
        <v>971</v>
      </c>
      <c r="D43" s="719" t="s">
        <v>972</v>
      </c>
      <c r="E43" s="719" t="s">
        <v>973</v>
      </c>
      <c r="F43" s="717"/>
      <c r="G43" s="717"/>
      <c r="H43" s="717"/>
      <c r="I43" s="717"/>
      <c r="J43" s="717"/>
      <c r="K43" s="717"/>
      <c r="N43" s="717">
        <v>37</v>
      </c>
      <c r="O43" s="717" t="s">
        <v>970</v>
      </c>
      <c r="P43" s="717" t="s">
        <v>971</v>
      </c>
      <c r="Q43" s="719" t="s">
        <v>972</v>
      </c>
      <c r="R43" s="719" t="s">
        <v>973</v>
      </c>
      <c r="S43" s="717"/>
      <c r="T43" s="717"/>
      <c r="U43" s="717"/>
      <c r="V43" s="717"/>
      <c r="W43" s="717"/>
      <c r="X43" s="717"/>
    </row>
    <row r="44" spans="1:24">
      <c r="A44" s="717">
        <v>38</v>
      </c>
      <c r="B44" s="717" t="s">
        <v>974</v>
      </c>
      <c r="C44" s="717" t="s">
        <v>975</v>
      </c>
      <c r="D44" s="719" t="s">
        <v>976</v>
      </c>
      <c r="E44" s="719" t="s">
        <v>977</v>
      </c>
      <c r="F44" s="717"/>
      <c r="G44" s="717"/>
      <c r="H44" s="717"/>
      <c r="I44" s="717"/>
      <c r="J44" s="717"/>
      <c r="K44" s="717"/>
      <c r="N44" s="717">
        <v>38</v>
      </c>
      <c r="O44" s="717" t="s">
        <v>974</v>
      </c>
      <c r="P44" s="717" t="s">
        <v>975</v>
      </c>
      <c r="Q44" s="719" t="s">
        <v>976</v>
      </c>
      <c r="R44" s="719" t="s">
        <v>977</v>
      </c>
      <c r="S44" s="717"/>
      <c r="T44" s="717"/>
      <c r="U44" s="717"/>
      <c r="V44" s="717"/>
      <c r="W44" s="717"/>
      <c r="X44" s="717"/>
    </row>
    <row r="45" spans="1:24">
      <c r="A45" s="717">
        <v>39</v>
      </c>
      <c r="B45" s="717" t="s">
        <v>978</v>
      </c>
      <c r="C45" s="717" t="s">
        <v>979</v>
      </c>
      <c r="D45" s="719" t="s">
        <v>980</v>
      </c>
      <c r="E45" s="719" t="s">
        <v>981</v>
      </c>
      <c r="F45" s="717"/>
      <c r="G45" s="717"/>
      <c r="H45" s="717"/>
      <c r="I45" s="717"/>
      <c r="J45" s="717"/>
      <c r="K45" s="717"/>
      <c r="N45" s="717">
        <v>39</v>
      </c>
      <c r="O45" s="717" t="s">
        <v>978</v>
      </c>
      <c r="P45" s="717" t="s">
        <v>979</v>
      </c>
      <c r="Q45" s="719" t="s">
        <v>980</v>
      </c>
      <c r="R45" s="719" t="s">
        <v>981</v>
      </c>
      <c r="S45" s="717"/>
      <c r="T45" s="717"/>
      <c r="U45" s="717"/>
      <c r="V45" s="717"/>
      <c r="W45" s="717"/>
      <c r="X45" s="717"/>
    </row>
    <row r="46" spans="1:24">
      <c r="A46" s="717">
        <v>40</v>
      </c>
      <c r="B46" s="717" t="s">
        <v>982</v>
      </c>
      <c r="C46" s="717" t="s">
        <v>983</v>
      </c>
      <c r="D46" s="719" t="s">
        <v>984</v>
      </c>
      <c r="E46" s="719" t="s">
        <v>985</v>
      </c>
      <c r="F46" s="717"/>
      <c r="G46" s="717"/>
      <c r="H46" s="717"/>
      <c r="I46" s="717"/>
      <c r="J46" s="717"/>
      <c r="K46" s="717"/>
      <c r="N46" s="717">
        <v>40</v>
      </c>
      <c r="O46" s="717" t="s">
        <v>982</v>
      </c>
      <c r="P46" s="717" t="s">
        <v>983</v>
      </c>
      <c r="Q46" s="719" t="s">
        <v>984</v>
      </c>
      <c r="R46" s="719" t="s">
        <v>985</v>
      </c>
      <c r="S46" s="717"/>
      <c r="T46" s="717"/>
      <c r="U46" s="717"/>
      <c r="V46" s="717"/>
      <c r="W46" s="717"/>
      <c r="X46" s="717"/>
    </row>
    <row r="47" spans="1:24">
      <c r="A47" s="717">
        <v>41</v>
      </c>
      <c r="B47" s="717" t="s">
        <v>923</v>
      </c>
      <c r="C47" s="717" t="s">
        <v>986</v>
      </c>
      <c r="D47" s="719" t="s">
        <v>925</v>
      </c>
      <c r="E47" s="719" t="s">
        <v>987</v>
      </c>
      <c r="F47" s="717"/>
      <c r="G47" s="717"/>
      <c r="H47" s="717"/>
      <c r="I47" s="717"/>
      <c r="J47" s="717"/>
      <c r="K47" s="717"/>
      <c r="N47" s="717">
        <v>41</v>
      </c>
      <c r="O47" s="717" t="s">
        <v>923</v>
      </c>
      <c r="P47" s="717" t="s">
        <v>986</v>
      </c>
      <c r="Q47" s="719" t="s">
        <v>925</v>
      </c>
      <c r="R47" s="719" t="s">
        <v>987</v>
      </c>
      <c r="S47" s="717"/>
      <c r="T47" s="717"/>
      <c r="U47" s="717"/>
      <c r="V47" s="717"/>
      <c r="W47" s="717"/>
      <c r="X47" s="717"/>
    </row>
    <row r="48" spans="1:24">
      <c r="A48" s="717">
        <v>42</v>
      </c>
      <c r="B48" s="717" t="s">
        <v>988</v>
      </c>
      <c r="C48" s="717" t="s">
        <v>650</v>
      </c>
      <c r="D48" s="719" t="s">
        <v>989</v>
      </c>
      <c r="E48" s="719" t="s">
        <v>990</v>
      </c>
      <c r="F48" s="717"/>
      <c r="G48" s="717"/>
      <c r="H48" s="717"/>
      <c r="I48" s="717"/>
      <c r="J48" s="717"/>
      <c r="K48" s="717"/>
      <c r="N48" s="717">
        <v>42</v>
      </c>
      <c r="O48" s="717" t="s">
        <v>988</v>
      </c>
      <c r="P48" s="717" t="s">
        <v>650</v>
      </c>
      <c r="Q48" s="719" t="s">
        <v>989</v>
      </c>
      <c r="R48" s="719" t="s">
        <v>990</v>
      </c>
      <c r="S48" s="717"/>
      <c r="T48" s="717"/>
      <c r="U48" s="717"/>
      <c r="V48" s="717"/>
      <c r="W48" s="717"/>
      <c r="X48" s="717"/>
    </row>
    <row r="49" spans="1:24">
      <c r="A49" s="717">
        <v>43</v>
      </c>
      <c r="B49" s="717" t="s">
        <v>991</v>
      </c>
      <c r="C49" s="717" t="s">
        <v>992</v>
      </c>
      <c r="D49" s="719" t="s">
        <v>993</v>
      </c>
      <c r="E49" s="719" t="s">
        <v>994</v>
      </c>
      <c r="F49" s="717"/>
      <c r="G49" s="717"/>
      <c r="H49" s="717"/>
      <c r="I49" s="717"/>
      <c r="J49" s="717"/>
      <c r="K49" s="717"/>
      <c r="N49" s="717">
        <v>43</v>
      </c>
      <c r="O49" s="717" t="s">
        <v>991</v>
      </c>
      <c r="P49" s="717" t="s">
        <v>992</v>
      </c>
      <c r="Q49" s="719" t="s">
        <v>993</v>
      </c>
      <c r="R49" s="719" t="s">
        <v>994</v>
      </c>
      <c r="S49" s="717"/>
      <c r="T49" s="717"/>
      <c r="U49" s="717"/>
      <c r="V49" s="717"/>
      <c r="W49" s="717"/>
      <c r="X49" s="717"/>
    </row>
    <row r="50" spans="1:24">
      <c r="A50" s="717">
        <v>44</v>
      </c>
      <c r="B50" s="717" t="s">
        <v>995</v>
      </c>
      <c r="C50" s="717" t="s">
        <v>653</v>
      </c>
      <c r="D50" s="719" t="s">
        <v>996</v>
      </c>
      <c r="E50" s="719" t="s">
        <v>997</v>
      </c>
      <c r="F50" s="717"/>
      <c r="G50" s="717"/>
      <c r="H50" s="717"/>
      <c r="I50" s="717"/>
      <c r="J50" s="717"/>
      <c r="K50" s="717"/>
      <c r="N50" s="717">
        <v>44</v>
      </c>
      <c r="O50" s="717" t="s">
        <v>995</v>
      </c>
      <c r="P50" s="717" t="s">
        <v>653</v>
      </c>
      <c r="Q50" s="719" t="s">
        <v>996</v>
      </c>
      <c r="R50" s="719" t="s">
        <v>997</v>
      </c>
      <c r="S50" s="717"/>
      <c r="T50" s="717"/>
      <c r="U50" s="717"/>
      <c r="V50" s="717"/>
      <c r="W50" s="717"/>
      <c r="X50" s="717"/>
    </row>
    <row r="51" spans="1:24">
      <c r="A51" s="717">
        <v>45</v>
      </c>
      <c r="B51" s="717" t="s">
        <v>998</v>
      </c>
      <c r="C51" s="717" t="s">
        <v>999</v>
      </c>
      <c r="D51" s="719" t="s">
        <v>1000</v>
      </c>
      <c r="E51" s="719" t="s">
        <v>1001</v>
      </c>
      <c r="F51" s="717"/>
      <c r="G51" s="717"/>
      <c r="H51" s="717"/>
      <c r="I51" s="717"/>
      <c r="J51" s="717"/>
      <c r="K51" s="717"/>
      <c r="N51" s="717">
        <v>45</v>
      </c>
      <c r="O51" s="717" t="s">
        <v>998</v>
      </c>
      <c r="P51" s="717" t="s">
        <v>999</v>
      </c>
      <c r="Q51" s="719" t="s">
        <v>1000</v>
      </c>
      <c r="R51" s="719" t="s">
        <v>1001</v>
      </c>
      <c r="S51" s="717"/>
      <c r="T51" s="717"/>
      <c r="U51" s="717"/>
      <c r="V51" s="717"/>
      <c r="W51" s="717"/>
      <c r="X51" s="717"/>
    </row>
    <row r="52" spans="1:24">
      <c r="A52" s="717">
        <v>46</v>
      </c>
      <c r="B52" s="717" t="s">
        <v>1002</v>
      </c>
      <c r="C52" s="717" t="s">
        <v>1003</v>
      </c>
      <c r="D52" s="719" t="s">
        <v>1004</v>
      </c>
      <c r="E52" s="719" t="s">
        <v>1005</v>
      </c>
      <c r="F52" s="717"/>
      <c r="G52" s="717"/>
      <c r="H52" s="717"/>
      <c r="I52" s="717"/>
      <c r="J52" s="717"/>
      <c r="K52" s="717"/>
      <c r="N52" s="717">
        <v>46</v>
      </c>
      <c r="O52" s="717" t="s">
        <v>1002</v>
      </c>
      <c r="P52" s="717" t="s">
        <v>1003</v>
      </c>
      <c r="Q52" s="719" t="s">
        <v>1004</v>
      </c>
      <c r="R52" s="719" t="s">
        <v>1005</v>
      </c>
      <c r="S52" s="717"/>
      <c r="T52" s="717"/>
      <c r="U52" s="717"/>
      <c r="V52" s="717"/>
      <c r="W52" s="717"/>
      <c r="X52" s="717"/>
    </row>
    <row r="53" spans="1:24">
      <c r="A53" s="717">
        <v>47</v>
      </c>
      <c r="B53" s="717" t="s">
        <v>1006</v>
      </c>
      <c r="C53" s="717" t="s">
        <v>1007</v>
      </c>
      <c r="D53" s="719" t="s">
        <v>1008</v>
      </c>
      <c r="E53" s="719" t="s">
        <v>1009</v>
      </c>
      <c r="F53" s="717"/>
      <c r="G53" s="717"/>
      <c r="H53" s="717"/>
      <c r="I53" s="717"/>
      <c r="J53" s="717"/>
      <c r="K53" s="717"/>
      <c r="N53" s="717">
        <v>47</v>
      </c>
      <c r="O53" s="717" t="s">
        <v>1006</v>
      </c>
      <c r="P53" s="717" t="s">
        <v>1007</v>
      </c>
      <c r="Q53" s="719" t="s">
        <v>1008</v>
      </c>
      <c r="R53" s="719" t="s">
        <v>1009</v>
      </c>
      <c r="S53" s="717"/>
      <c r="T53" s="717"/>
      <c r="U53" s="717"/>
      <c r="V53" s="717"/>
      <c r="W53" s="717"/>
      <c r="X53" s="717"/>
    </row>
    <row r="54" spans="1:24">
      <c r="A54" s="717">
        <v>48</v>
      </c>
      <c r="B54" s="717" t="s">
        <v>1010</v>
      </c>
      <c r="C54" s="717" t="s">
        <v>1011</v>
      </c>
      <c r="D54" s="719" t="s">
        <v>1012</v>
      </c>
      <c r="E54" s="719" t="s">
        <v>1013</v>
      </c>
      <c r="F54" s="717"/>
      <c r="G54" s="717"/>
      <c r="H54" s="717"/>
      <c r="I54" s="717"/>
      <c r="J54" s="717"/>
      <c r="K54" s="717"/>
      <c r="N54" s="717">
        <v>48</v>
      </c>
      <c r="O54" s="717" t="s">
        <v>1010</v>
      </c>
      <c r="P54" s="717" t="s">
        <v>1011</v>
      </c>
      <c r="Q54" s="719" t="s">
        <v>1012</v>
      </c>
      <c r="R54" s="719" t="s">
        <v>1013</v>
      </c>
      <c r="S54" s="717"/>
      <c r="T54" s="717"/>
      <c r="U54" s="717"/>
      <c r="V54" s="717"/>
      <c r="W54" s="717"/>
      <c r="X54" s="717"/>
    </row>
    <row r="55" spans="1:24">
      <c r="A55" s="717">
        <v>49</v>
      </c>
      <c r="B55" s="717" t="s">
        <v>1014</v>
      </c>
      <c r="C55" s="717" t="s">
        <v>1015</v>
      </c>
      <c r="D55" s="719" t="s">
        <v>1016</v>
      </c>
      <c r="E55" s="719" t="s">
        <v>1017</v>
      </c>
      <c r="F55" s="717"/>
      <c r="G55" s="717"/>
      <c r="H55" s="717"/>
      <c r="I55" s="717"/>
      <c r="J55" s="717"/>
      <c r="K55" s="717"/>
      <c r="N55" s="717">
        <v>49</v>
      </c>
      <c r="O55" s="717" t="s">
        <v>1014</v>
      </c>
      <c r="P55" s="717" t="s">
        <v>1015</v>
      </c>
      <c r="Q55" s="719" t="s">
        <v>1016</v>
      </c>
      <c r="R55" s="719" t="s">
        <v>1017</v>
      </c>
      <c r="S55" s="717"/>
      <c r="T55" s="717"/>
      <c r="U55" s="717"/>
      <c r="V55" s="717"/>
      <c r="W55" s="717"/>
      <c r="X55" s="717"/>
    </row>
    <row r="56" spans="1:24">
      <c r="A56" s="717">
        <v>50</v>
      </c>
      <c r="B56" s="717" t="s">
        <v>1018</v>
      </c>
      <c r="C56" s="717" t="s">
        <v>1019</v>
      </c>
      <c r="D56" s="719" t="s">
        <v>1020</v>
      </c>
      <c r="E56" s="719" t="s">
        <v>1021</v>
      </c>
      <c r="F56" s="717"/>
      <c r="G56" s="717"/>
      <c r="H56" s="717"/>
      <c r="I56" s="717"/>
      <c r="J56" s="717"/>
      <c r="K56" s="717"/>
      <c r="N56" s="717">
        <v>50</v>
      </c>
      <c r="O56" s="717" t="s">
        <v>1018</v>
      </c>
      <c r="P56" s="717" t="s">
        <v>1019</v>
      </c>
      <c r="Q56" s="719" t="s">
        <v>1020</v>
      </c>
      <c r="R56" s="719" t="s">
        <v>1021</v>
      </c>
      <c r="S56" s="717"/>
      <c r="T56" s="717"/>
      <c r="U56" s="717"/>
      <c r="V56" s="717"/>
      <c r="W56" s="717"/>
      <c r="X56" s="717"/>
    </row>
    <row r="57" spans="1:24">
      <c r="A57" s="717">
        <v>51</v>
      </c>
      <c r="B57" s="717" t="s">
        <v>1022</v>
      </c>
      <c r="C57" s="717" t="s">
        <v>1023</v>
      </c>
      <c r="D57" s="719" t="s">
        <v>1024</v>
      </c>
      <c r="E57" s="719" t="s">
        <v>1025</v>
      </c>
      <c r="F57" s="717"/>
      <c r="G57" s="717"/>
      <c r="H57" s="717"/>
      <c r="I57" s="717"/>
      <c r="J57" s="717"/>
      <c r="K57" s="717"/>
      <c r="N57" s="717">
        <v>51</v>
      </c>
      <c r="O57" s="717" t="s">
        <v>1022</v>
      </c>
      <c r="P57" s="717" t="s">
        <v>1023</v>
      </c>
      <c r="Q57" s="719" t="s">
        <v>1024</v>
      </c>
      <c r="R57" s="719" t="s">
        <v>1025</v>
      </c>
      <c r="S57" s="717"/>
      <c r="T57" s="717"/>
      <c r="U57" s="717"/>
      <c r="V57" s="717"/>
      <c r="W57" s="717"/>
      <c r="X57" s="717"/>
    </row>
    <row r="58" spans="1:24">
      <c r="A58" s="717">
        <v>52</v>
      </c>
      <c r="B58" s="717" t="s">
        <v>1026</v>
      </c>
      <c r="C58" s="717" t="s">
        <v>1027</v>
      </c>
      <c r="D58" s="719" t="s">
        <v>1028</v>
      </c>
      <c r="E58" s="719" t="s">
        <v>1029</v>
      </c>
      <c r="F58" s="717"/>
      <c r="G58" s="717"/>
      <c r="H58" s="717"/>
      <c r="I58" s="717"/>
      <c r="J58" s="717"/>
      <c r="K58" s="717"/>
      <c r="N58" s="717">
        <v>52</v>
      </c>
      <c r="O58" s="717" t="s">
        <v>1026</v>
      </c>
      <c r="P58" s="717" t="s">
        <v>1027</v>
      </c>
      <c r="Q58" s="719" t="s">
        <v>1028</v>
      </c>
      <c r="R58" s="719" t="s">
        <v>1029</v>
      </c>
      <c r="S58" s="717"/>
      <c r="T58" s="717"/>
      <c r="U58" s="717"/>
      <c r="V58" s="717"/>
      <c r="W58" s="717"/>
      <c r="X58" s="717"/>
    </row>
    <row r="59" spans="1:24">
      <c r="A59" s="717">
        <v>53</v>
      </c>
      <c r="B59" s="717" t="s">
        <v>1030</v>
      </c>
      <c r="C59" s="717" t="s">
        <v>1031</v>
      </c>
      <c r="D59" s="719" t="s">
        <v>1032</v>
      </c>
      <c r="E59" s="719" t="s">
        <v>1033</v>
      </c>
      <c r="F59" s="717"/>
      <c r="G59" s="717"/>
      <c r="H59" s="717"/>
      <c r="I59" s="717"/>
      <c r="J59" s="717"/>
      <c r="K59" s="717"/>
      <c r="N59" s="717">
        <v>53</v>
      </c>
      <c r="O59" s="717" t="s">
        <v>1030</v>
      </c>
      <c r="P59" s="717" t="s">
        <v>1031</v>
      </c>
      <c r="Q59" s="719" t="s">
        <v>1032</v>
      </c>
      <c r="R59" s="719" t="s">
        <v>1033</v>
      </c>
      <c r="S59" s="717"/>
      <c r="T59" s="717"/>
      <c r="U59" s="717"/>
      <c r="V59" s="717"/>
      <c r="W59" s="717"/>
      <c r="X59" s="717"/>
    </row>
    <row r="60" spans="1:24">
      <c r="A60" s="717">
        <v>54</v>
      </c>
      <c r="B60" s="717" t="s">
        <v>1034</v>
      </c>
      <c r="C60" s="717" t="s">
        <v>1035</v>
      </c>
      <c r="D60" s="719" t="s">
        <v>1036</v>
      </c>
      <c r="E60" s="719" t="s">
        <v>1037</v>
      </c>
      <c r="F60" s="717"/>
      <c r="G60" s="717"/>
      <c r="H60" s="717"/>
      <c r="I60" s="717"/>
      <c r="J60" s="717"/>
      <c r="K60" s="717"/>
      <c r="N60" s="717">
        <v>54</v>
      </c>
      <c r="O60" s="717" t="s">
        <v>1034</v>
      </c>
      <c r="P60" s="717" t="s">
        <v>1035</v>
      </c>
      <c r="Q60" s="719" t="s">
        <v>1036</v>
      </c>
      <c r="R60" s="719" t="s">
        <v>1037</v>
      </c>
      <c r="S60" s="717"/>
      <c r="T60" s="717"/>
      <c r="U60" s="717"/>
      <c r="V60" s="717"/>
      <c r="W60" s="717"/>
      <c r="X60" s="717"/>
    </row>
    <row r="61" spans="1:24">
      <c r="A61" s="717">
        <v>55</v>
      </c>
      <c r="B61" s="717" t="s">
        <v>1038</v>
      </c>
      <c r="C61" s="717" t="s">
        <v>1039</v>
      </c>
      <c r="D61" s="719" t="s">
        <v>1040</v>
      </c>
      <c r="E61" s="719" t="s">
        <v>1041</v>
      </c>
      <c r="F61" s="717"/>
      <c r="G61" s="717"/>
      <c r="H61" s="717"/>
      <c r="I61" s="717"/>
      <c r="J61" s="717"/>
      <c r="K61" s="717"/>
      <c r="N61" s="717">
        <v>55</v>
      </c>
      <c r="O61" s="717" t="s">
        <v>1038</v>
      </c>
      <c r="P61" s="717" t="s">
        <v>1039</v>
      </c>
      <c r="Q61" s="719" t="s">
        <v>1040</v>
      </c>
      <c r="R61" s="719" t="s">
        <v>1041</v>
      </c>
      <c r="S61" s="717"/>
      <c r="T61" s="717"/>
      <c r="U61" s="717"/>
      <c r="V61" s="717"/>
      <c r="W61" s="717"/>
      <c r="X61" s="717"/>
    </row>
    <row r="62" spans="1:24">
      <c r="A62" s="717">
        <v>56</v>
      </c>
      <c r="B62" s="717" t="s">
        <v>1042</v>
      </c>
      <c r="C62" s="717" t="s">
        <v>1043</v>
      </c>
      <c r="D62" s="719" t="s">
        <v>1044</v>
      </c>
      <c r="E62" s="719" t="s">
        <v>1045</v>
      </c>
      <c r="F62" s="717"/>
      <c r="G62" s="717"/>
      <c r="H62" s="717"/>
      <c r="I62" s="717"/>
      <c r="J62" s="717"/>
      <c r="K62" s="717"/>
      <c r="N62" s="717">
        <v>56</v>
      </c>
      <c r="O62" s="717" t="s">
        <v>1042</v>
      </c>
      <c r="P62" s="717" t="s">
        <v>1043</v>
      </c>
      <c r="Q62" s="719" t="s">
        <v>1044</v>
      </c>
      <c r="R62" s="719" t="s">
        <v>1045</v>
      </c>
      <c r="S62" s="717"/>
      <c r="T62" s="717"/>
      <c r="U62" s="717"/>
      <c r="V62" s="717"/>
      <c r="W62" s="717"/>
      <c r="X62" s="717"/>
    </row>
    <row r="63" spans="1:24">
      <c r="A63" s="717">
        <v>57</v>
      </c>
      <c r="B63" s="717" t="s">
        <v>1046</v>
      </c>
      <c r="C63" s="717" t="s">
        <v>674</v>
      </c>
      <c r="D63" s="719" t="s">
        <v>1047</v>
      </c>
      <c r="E63" s="719" t="s">
        <v>1048</v>
      </c>
      <c r="F63" s="717"/>
      <c r="G63" s="717"/>
      <c r="H63" s="717"/>
      <c r="I63" s="717"/>
      <c r="J63" s="717"/>
      <c r="K63" s="717"/>
      <c r="N63" s="717">
        <v>57</v>
      </c>
      <c r="O63" s="717" t="s">
        <v>1046</v>
      </c>
      <c r="P63" s="717" t="s">
        <v>674</v>
      </c>
      <c r="Q63" s="719" t="s">
        <v>1047</v>
      </c>
      <c r="R63" s="719" t="s">
        <v>1048</v>
      </c>
      <c r="S63" s="717"/>
      <c r="T63" s="717"/>
      <c r="U63" s="717"/>
      <c r="V63" s="717"/>
      <c r="W63" s="717"/>
      <c r="X63" s="717"/>
    </row>
    <row r="64" spans="1:24">
      <c r="A64" s="717">
        <v>58</v>
      </c>
      <c r="B64" s="717" t="s">
        <v>1049</v>
      </c>
      <c r="C64" s="717" t="s">
        <v>1050</v>
      </c>
      <c r="D64" s="719" t="s">
        <v>1051</v>
      </c>
      <c r="E64" s="719" t="s">
        <v>1052</v>
      </c>
      <c r="F64" s="717"/>
      <c r="G64" s="717"/>
      <c r="H64" s="717"/>
      <c r="I64" s="717"/>
      <c r="J64" s="717"/>
      <c r="K64" s="717"/>
      <c r="N64" s="717">
        <v>58</v>
      </c>
      <c r="O64" s="717" t="s">
        <v>1049</v>
      </c>
      <c r="P64" s="717" t="s">
        <v>1050</v>
      </c>
      <c r="Q64" s="719" t="s">
        <v>1051</v>
      </c>
      <c r="R64" s="719" t="s">
        <v>1052</v>
      </c>
      <c r="S64" s="717"/>
      <c r="T64" s="717"/>
      <c r="U64" s="717"/>
      <c r="V64" s="717"/>
      <c r="W64" s="717"/>
      <c r="X64" s="717"/>
    </row>
    <row r="65" spans="1:24">
      <c r="A65" s="717">
        <v>59</v>
      </c>
      <c r="B65" s="717" t="s">
        <v>1053</v>
      </c>
      <c r="C65" s="717" t="s">
        <v>1054</v>
      </c>
      <c r="D65" s="719" t="s">
        <v>1055</v>
      </c>
      <c r="E65" s="719" t="s">
        <v>1056</v>
      </c>
      <c r="F65" s="717"/>
      <c r="G65" s="717"/>
      <c r="H65" s="717"/>
      <c r="I65" s="717"/>
      <c r="J65" s="717"/>
      <c r="K65" s="717"/>
      <c r="N65" s="717">
        <v>59</v>
      </c>
      <c r="O65" s="717" t="s">
        <v>1053</v>
      </c>
      <c r="P65" s="717" t="s">
        <v>1054</v>
      </c>
      <c r="Q65" s="719" t="s">
        <v>1055</v>
      </c>
      <c r="R65" s="719" t="s">
        <v>1056</v>
      </c>
      <c r="S65" s="717"/>
      <c r="T65" s="717"/>
      <c r="U65" s="717"/>
      <c r="V65" s="717"/>
      <c r="W65" s="717"/>
      <c r="X65" s="717"/>
    </row>
    <row r="66" spans="1:24">
      <c r="A66" s="717">
        <v>60</v>
      </c>
      <c r="B66" s="717" t="s">
        <v>1057</v>
      </c>
      <c r="C66" s="717" t="s">
        <v>1058</v>
      </c>
      <c r="D66" s="719" t="s">
        <v>1059</v>
      </c>
      <c r="E66" s="719" t="s">
        <v>1060</v>
      </c>
      <c r="F66" s="717"/>
      <c r="G66" s="717"/>
      <c r="H66" s="717"/>
      <c r="I66" s="717"/>
      <c r="J66" s="717"/>
      <c r="K66" s="717"/>
      <c r="N66" s="717">
        <v>60</v>
      </c>
      <c r="O66" s="717" t="s">
        <v>1057</v>
      </c>
      <c r="P66" s="717" t="s">
        <v>1058</v>
      </c>
      <c r="Q66" s="719" t="s">
        <v>1059</v>
      </c>
      <c r="R66" s="719" t="s">
        <v>1060</v>
      </c>
      <c r="S66" s="717"/>
      <c r="T66" s="717"/>
      <c r="U66" s="717"/>
      <c r="V66" s="717"/>
      <c r="W66" s="717"/>
      <c r="X66" s="717"/>
    </row>
    <row r="67" spans="1:24">
      <c r="A67" s="717">
        <v>61</v>
      </c>
      <c r="B67" s="717" t="s">
        <v>1061</v>
      </c>
      <c r="C67" s="717" t="s">
        <v>1062</v>
      </c>
      <c r="D67" s="719" t="s">
        <v>1063</v>
      </c>
      <c r="E67" s="719" t="s">
        <v>1064</v>
      </c>
      <c r="F67" s="717"/>
      <c r="G67" s="717"/>
      <c r="H67" s="717"/>
      <c r="I67" s="717"/>
      <c r="J67" s="717"/>
      <c r="K67" s="717"/>
      <c r="N67" s="717">
        <v>61</v>
      </c>
      <c r="O67" s="717" t="s">
        <v>1061</v>
      </c>
      <c r="P67" s="717" t="s">
        <v>1062</v>
      </c>
      <c r="Q67" s="719" t="s">
        <v>1063</v>
      </c>
      <c r="R67" s="719" t="s">
        <v>1064</v>
      </c>
      <c r="S67" s="717"/>
      <c r="T67" s="717"/>
      <c r="U67" s="717"/>
      <c r="V67" s="717"/>
      <c r="W67" s="717"/>
      <c r="X67" s="717"/>
    </row>
    <row r="68" spans="1:24">
      <c r="A68" s="717">
        <v>62</v>
      </c>
      <c r="B68" s="717" t="s">
        <v>1065</v>
      </c>
      <c r="C68" s="717" t="s">
        <v>1066</v>
      </c>
      <c r="D68" s="719" t="s">
        <v>1067</v>
      </c>
      <c r="E68" s="719" t="s">
        <v>1068</v>
      </c>
      <c r="F68" s="717"/>
      <c r="G68" s="717"/>
      <c r="H68" s="717"/>
      <c r="I68" s="717"/>
      <c r="J68" s="717"/>
      <c r="K68" s="717"/>
      <c r="N68" s="717">
        <v>62</v>
      </c>
      <c r="O68" s="717" t="s">
        <v>1065</v>
      </c>
      <c r="P68" s="717" t="s">
        <v>1066</v>
      </c>
      <c r="Q68" s="719" t="s">
        <v>1067</v>
      </c>
      <c r="R68" s="719" t="s">
        <v>1068</v>
      </c>
      <c r="S68" s="717"/>
      <c r="T68" s="717"/>
      <c r="U68" s="717"/>
      <c r="V68" s="717"/>
      <c r="W68" s="717"/>
      <c r="X68" s="717"/>
    </row>
    <row r="69" spans="1:24">
      <c r="A69" s="717">
        <v>63</v>
      </c>
      <c r="B69" s="717" t="s">
        <v>635</v>
      </c>
      <c r="C69" s="717" t="s">
        <v>1069</v>
      </c>
      <c r="D69" s="719" t="s">
        <v>636</v>
      </c>
      <c r="E69" s="719" t="s">
        <v>1070</v>
      </c>
      <c r="F69" s="717"/>
      <c r="G69" s="717"/>
      <c r="H69" s="717"/>
      <c r="I69" s="717"/>
      <c r="J69" s="717"/>
      <c r="K69" s="717"/>
      <c r="N69" s="717">
        <v>63</v>
      </c>
      <c r="O69" s="717" t="s">
        <v>635</v>
      </c>
      <c r="P69" s="717" t="s">
        <v>1069</v>
      </c>
      <c r="Q69" s="719" t="s">
        <v>636</v>
      </c>
      <c r="R69" s="719" t="s">
        <v>1070</v>
      </c>
      <c r="S69" s="717"/>
      <c r="T69" s="717"/>
      <c r="U69" s="717"/>
      <c r="V69" s="717"/>
      <c r="W69" s="717"/>
      <c r="X69" s="717"/>
    </row>
    <row r="70" spans="1:24">
      <c r="A70" s="717">
        <v>64</v>
      </c>
      <c r="B70" s="717" t="s">
        <v>1071</v>
      </c>
      <c r="C70" s="717" t="s">
        <v>1072</v>
      </c>
      <c r="D70" s="719" t="s">
        <v>1073</v>
      </c>
      <c r="E70" s="719" t="s">
        <v>1074</v>
      </c>
      <c r="F70" s="717"/>
      <c r="G70" s="717"/>
      <c r="H70" s="717"/>
      <c r="I70" s="717"/>
      <c r="J70" s="717"/>
      <c r="K70" s="717"/>
      <c r="N70" s="717">
        <v>64</v>
      </c>
      <c r="O70" s="717" t="s">
        <v>1071</v>
      </c>
      <c r="P70" s="717" t="s">
        <v>1072</v>
      </c>
      <c r="Q70" s="719" t="s">
        <v>1073</v>
      </c>
      <c r="R70" s="719" t="s">
        <v>1074</v>
      </c>
      <c r="S70" s="717"/>
      <c r="T70" s="717"/>
      <c r="U70" s="717"/>
      <c r="V70" s="717"/>
      <c r="W70" s="717"/>
      <c r="X70" s="717"/>
    </row>
    <row r="71" spans="1:24">
      <c r="A71" s="717">
        <v>65</v>
      </c>
      <c r="B71" s="717" t="s">
        <v>1075</v>
      </c>
      <c r="C71" s="717" t="s">
        <v>1076</v>
      </c>
      <c r="D71" s="719" t="s">
        <v>1077</v>
      </c>
      <c r="E71" s="719" t="s">
        <v>1078</v>
      </c>
      <c r="F71" s="717"/>
      <c r="G71" s="717"/>
      <c r="H71" s="717"/>
      <c r="I71" s="717"/>
      <c r="J71" s="717"/>
      <c r="K71" s="717"/>
      <c r="N71" s="717">
        <v>65</v>
      </c>
      <c r="O71" s="717" t="s">
        <v>1075</v>
      </c>
      <c r="P71" s="717" t="s">
        <v>1076</v>
      </c>
      <c r="Q71" s="719" t="s">
        <v>1077</v>
      </c>
      <c r="R71" s="719" t="s">
        <v>1078</v>
      </c>
      <c r="S71" s="717"/>
      <c r="T71" s="717"/>
      <c r="U71" s="717"/>
      <c r="V71" s="717"/>
      <c r="W71" s="717"/>
      <c r="X71" s="717"/>
    </row>
    <row r="72" spans="1:24">
      <c r="A72" s="717">
        <v>66</v>
      </c>
      <c r="B72" s="717" t="s">
        <v>1079</v>
      </c>
      <c r="C72" s="717" t="s">
        <v>1080</v>
      </c>
      <c r="D72" s="719" t="s">
        <v>1081</v>
      </c>
      <c r="E72" s="719" t="s">
        <v>1082</v>
      </c>
      <c r="F72" s="717"/>
      <c r="G72" s="717"/>
      <c r="H72" s="717"/>
      <c r="I72" s="717"/>
      <c r="J72" s="717"/>
      <c r="K72" s="717"/>
      <c r="N72" s="717">
        <v>66</v>
      </c>
      <c r="O72" s="717" t="s">
        <v>1079</v>
      </c>
      <c r="P72" s="717" t="s">
        <v>1080</v>
      </c>
      <c r="Q72" s="719" t="s">
        <v>1081</v>
      </c>
      <c r="R72" s="719" t="s">
        <v>1082</v>
      </c>
      <c r="S72" s="717"/>
      <c r="T72" s="717"/>
      <c r="U72" s="717"/>
      <c r="V72" s="717"/>
      <c r="W72" s="717"/>
      <c r="X72" s="717"/>
    </row>
    <row r="73" spans="1:24">
      <c r="A73" s="717">
        <v>67</v>
      </c>
      <c r="B73" s="717" t="s">
        <v>1083</v>
      </c>
      <c r="C73" s="717" t="s">
        <v>1084</v>
      </c>
      <c r="D73" s="719" t="s">
        <v>1085</v>
      </c>
      <c r="E73" s="719" t="s">
        <v>1086</v>
      </c>
      <c r="F73" s="717"/>
      <c r="G73" s="717"/>
      <c r="H73" s="717"/>
      <c r="I73" s="717"/>
      <c r="J73" s="717"/>
      <c r="K73" s="717"/>
      <c r="N73" s="717">
        <v>67</v>
      </c>
      <c r="O73" s="717" t="s">
        <v>1083</v>
      </c>
      <c r="P73" s="717" t="s">
        <v>1084</v>
      </c>
      <c r="Q73" s="719" t="s">
        <v>1085</v>
      </c>
      <c r="R73" s="719" t="s">
        <v>1086</v>
      </c>
      <c r="S73" s="717"/>
      <c r="T73" s="717"/>
      <c r="U73" s="717"/>
      <c r="V73" s="717"/>
      <c r="W73" s="717"/>
      <c r="X73" s="717"/>
    </row>
    <row r="74" spans="1:24">
      <c r="A74" s="717">
        <v>68</v>
      </c>
      <c r="B74" s="717" t="s">
        <v>1087</v>
      </c>
      <c r="C74" s="717" t="s">
        <v>1088</v>
      </c>
      <c r="D74" s="719" t="s">
        <v>1089</v>
      </c>
      <c r="E74" s="719" t="s">
        <v>1090</v>
      </c>
      <c r="F74" s="717"/>
      <c r="G74" s="717"/>
      <c r="H74" s="717"/>
      <c r="I74" s="717"/>
      <c r="J74" s="717"/>
      <c r="K74" s="717"/>
      <c r="N74" s="717">
        <v>68</v>
      </c>
      <c r="O74" s="717" t="s">
        <v>1087</v>
      </c>
      <c r="P74" s="717" t="s">
        <v>1088</v>
      </c>
      <c r="Q74" s="719" t="s">
        <v>1089</v>
      </c>
      <c r="R74" s="719" t="s">
        <v>1090</v>
      </c>
      <c r="S74" s="717"/>
      <c r="T74" s="717"/>
      <c r="U74" s="717"/>
      <c r="V74" s="717"/>
      <c r="W74" s="717"/>
      <c r="X74" s="717"/>
    </row>
    <row r="75" spans="1:24">
      <c r="A75" s="717">
        <v>69</v>
      </c>
      <c r="B75" s="717" t="s">
        <v>1091</v>
      </c>
      <c r="C75" s="717" t="s">
        <v>1092</v>
      </c>
      <c r="D75" s="719" t="s">
        <v>1093</v>
      </c>
      <c r="E75" s="719" t="s">
        <v>1094</v>
      </c>
      <c r="F75" s="717"/>
      <c r="G75" s="717"/>
      <c r="H75" s="717"/>
      <c r="I75" s="717"/>
      <c r="J75" s="717"/>
      <c r="K75" s="717"/>
      <c r="N75" s="717">
        <v>69</v>
      </c>
      <c r="O75" s="717" t="s">
        <v>1091</v>
      </c>
      <c r="P75" s="717" t="s">
        <v>1092</v>
      </c>
      <c r="Q75" s="719" t="s">
        <v>1093</v>
      </c>
      <c r="R75" s="719" t="s">
        <v>1094</v>
      </c>
      <c r="S75" s="717"/>
      <c r="T75" s="717"/>
      <c r="U75" s="717"/>
      <c r="V75" s="717"/>
      <c r="W75" s="717"/>
      <c r="X75" s="717"/>
    </row>
    <row r="76" spans="1:24">
      <c r="A76" s="717">
        <v>70</v>
      </c>
      <c r="B76" s="717" t="s">
        <v>1095</v>
      </c>
      <c r="C76" s="717" t="s">
        <v>1096</v>
      </c>
      <c r="D76" s="719" t="s">
        <v>1097</v>
      </c>
      <c r="E76" s="719" t="s">
        <v>1098</v>
      </c>
      <c r="F76" s="717"/>
      <c r="G76" s="717"/>
      <c r="H76" s="717"/>
      <c r="I76" s="717"/>
      <c r="J76" s="717"/>
      <c r="K76" s="717"/>
      <c r="N76" s="717">
        <v>70</v>
      </c>
      <c r="O76" s="717" t="s">
        <v>1095</v>
      </c>
      <c r="P76" s="717" t="s">
        <v>1096</v>
      </c>
      <c r="Q76" s="719" t="s">
        <v>1097</v>
      </c>
      <c r="R76" s="719" t="s">
        <v>1098</v>
      </c>
      <c r="S76" s="717"/>
      <c r="T76" s="717"/>
      <c r="U76" s="717"/>
      <c r="V76" s="717"/>
      <c r="W76" s="717"/>
      <c r="X76" s="717"/>
    </row>
    <row r="77" spans="1:24">
      <c r="A77" s="717">
        <v>71</v>
      </c>
      <c r="B77" s="717" t="s">
        <v>1099</v>
      </c>
      <c r="C77" s="717" t="s">
        <v>1100</v>
      </c>
      <c r="D77" s="719" t="s">
        <v>1097</v>
      </c>
      <c r="E77" s="719" t="s">
        <v>1098</v>
      </c>
      <c r="F77" s="717"/>
      <c r="G77" s="717"/>
      <c r="H77" s="717"/>
      <c r="I77" s="717"/>
      <c r="J77" s="717"/>
      <c r="K77" s="717"/>
      <c r="N77" s="717">
        <v>71</v>
      </c>
      <c r="O77" s="717" t="s">
        <v>1099</v>
      </c>
      <c r="P77" s="717" t="s">
        <v>1100</v>
      </c>
      <c r="Q77" s="719" t="s">
        <v>1097</v>
      </c>
      <c r="R77" s="719" t="s">
        <v>1098</v>
      </c>
      <c r="S77" s="717"/>
      <c r="T77" s="717"/>
      <c r="U77" s="717"/>
      <c r="V77" s="717"/>
      <c r="W77" s="717"/>
      <c r="X77" s="717"/>
    </row>
    <row r="78" spans="1:24">
      <c r="A78" s="717">
        <v>72</v>
      </c>
      <c r="B78" s="717" t="s">
        <v>1101</v>
      </c>
      <c r="C78" s="717" t="s">
        <v>1102</v>
      </c>
      <c r="D78" s="719" t="s">
        <v>1097</v>
      </c>
      <c r="E78" s="719" t="s">
        <v>1098</v>
      </c>
      <c r="F78" s="717"/>
      <c r="G78" s="717"/>
      <c r="H78" s="717"/>
      <c r="I78" s="717"/>
      <c r="J78" s="717"/>
      <c r="K78" s="717"/>
      <c r="N78" s="717">
        <v>72</v>
      </c>
      <c r="O78" s="717" t="s">
        <v>1101</v>
      </c>
      <c r="P78" s="717" t="s">
        <v>1102</v>
      </c>
      <c r="Q78" s="719" t="s">
        <v>1097</v>
      </c>
      <c r="R78" s="719" t="s">
        <v>1098</v>
      </c>
      <c r="S78" s="717"/>
      <c r="T78" s="717"/>
      <c r="U78" s="717"/>
      <c r="V78" s="717"/>
      <c r="W78" s="717"/>
      <c r="X78" s="717"/>
    </row>
    <row r="79" spans="1:24">
      <c r="A79" s="717">
        <v>73</v>
      </c>
      <c r="B79" s="717" t="s">
        <v>1103</v>
      </c>
      <c r="C79" s="717" t="s">
        <v>1104</v>
      </c>
      <c r="D79" s="719" t="s">
        <v>1097</v>
      </c>
      <c r="E79" s="719" t="s">
        <v>1098</v>
      </c>
      <c r="F79" s="717"/>
      <c r="G79" s="717"/>
      <c r="H79" s="717"/>
      <c r="I79" s="717"/>
      <c r="J79" s="717"/>
      <c r="K79" s="717"/>
      <c r="N79" s="717">
        <v>73</v>
      </c>
      <c r="O79" s="717" t="s">
        <v>1103</v>
      </c>
      <c r="P79" s="717" t="s">
        <v>1104</v>
      </c>
      <c r="Q79" s="719" t="s">
        <v>1097</v>
      </c>
      <c r="R79" s="719" t="s">
        <v>1098</v>
      </c>
      <c r="S79" s="717"/>
      <c r="T79" s="717"/>
      <c r="U79" s="717"/>
      <c r="V79" s="717"/>
      <c r="W79" s="717"/>
      <c r="X79" s="717"/>
    </row>
    <row r="80" spans="1:24">
      <c r="A80" s="717">
        <v>74</v>
      </c>
      <c r="B80" s="717" t="s">
        <v>1105</v>
      </c>
      <c r="C80" s="717" t="s">
        <v>1106</v>
      </c>
      <c r="D80" s="719" t="s">
        <v>1097</v>
      </c>
      <c r="E80" s="719" t="s">
        <v>1098</v>
      </c>
      <c r="F80" s="717"/>
      <c r="G80" s="717"/>
      <c r="H80" s="717"/>
      <c r="I80" s="717"/>
      <c r="J80" s="717"/>
      <c r="K80" s="717"/>
      <c r="N80" s="717">
        <v>74</v>
      </c>
      <c r="O80" s="717" t="s">
        <v>1105</v>
      </c>
      <c r="P80" s="717" t="s">
        <v>1106</v>
      </c>
      <c r="Q80" s="719" t="s">
        <v>1097</v>
      </c>
      <c r="R80" s="719" t="s">
        <v>1098</v>
      </c>
      <c r="S80" s="717"/>
      <c r="T80" s="717"/>
      <c r="U80" s="717"/>
      <c r="V80" s="717"/>
      <c r="W80" s="717"/>
      <c r="X80" s="717"/>
    </row>
    <row r="81" spans="1:24">
      <c r="A81" s="717">
        <v>75</v>
      </c>
      <c r="B81" s="717" t="s">
        <v>1107</v>
      </c>
      <c r="C81" s="717" t="s">
        <v>1108</v>
      </c>
      <c r="D81" s="719" t="s">
        <v>1097</v>
      </c>
      <c r="E81" s="719" t="s">
        <v>1098</v>
      </c>
      <c r="F81" s="717"/>
      <c r="G81" s="717"/>
      <c r="H81" s="717"/>
      <c r="I81" s="717"/>
      <c r="J81" s="717"/>
      <c r="K81" s="717"/>
      <c r="N81" s="717">
        <v>75</v>
      </c>
      <c r="O81" s="717" t="s">
        <v>1107</v>
      </c>
      <c r="P81" s="717" t="s">
        <v>1108</v>
      </c>
      <c r="Q81" s="719" t="s">
        <v>1097</v>
      </c>
      <c r="R81" s="719" t="s">
        <v>1098</v>
      </c>
      <c r="S81" s="717"/>
      <c r="T81" s="717"/>
      <c r="U81" s="717"/>
      <c r="V81" s="717"/>
      <c r="W81" s="717"/>
      <c r="X81" s="717"/>
    </row>
    <row r="82" spans="1:24">
      <c r="A82" s="717">
        <v>76</v>
      </c>
      <c r="B82" s="717" t="s">
        <v>1109</v>
      </c>
      <c r="C82" s="717" t="s">
        <v>1110</v>
      </c>
      <c r="D82" s="719" t="s">
        <v>1097</v>
      </c>
      <c r="E82" s="719" t="s">
        <v>1098</v>
      </c>
      <c r="F82" s="717"/>
      <c r="G82" s="717"/>
      <c r="H82" s="717"/>
      <c r="I82" s="717"/>
      <c r="J82" s="717"/>
      <c r="K82" s="717"/>
      <c r="N82" s="717">
        <v>76</v>
      </c>
      <c r="O82" s="717" t="s">
        <v>1109</v>
      </c>
      <c r="P82" s="717" t="s">
        <v>1110</v>
      </c>
      <c r="Q82" s="719" t="s">
        <v>1097</v>
      </c>
      <c r="R82" s="719" t="s">
        <v>1098</v>
      </c>
      <c r="S82" s="717"/>
      <c r="T82" s="717"/>
      <c r="U82" s="717"/>
      <c r="V82" s="717"/>
      <c r="W82" s="717"/>
      <c r="X82" s="717"/>
    </row>
    <row r="83" spans="1:24">
      <c r="A83" s="717">
        <v>77</v>
      </c>
      <c r="B83" s="717" t="s">
        <v>1111</v>
      </c>
      <c r="C83" s="717" t="s">
        <v>1112</v>
      </c>
      <c r="D83" s="719" t="s">
        <v>1097</v>
      </c>
      <c r="E83" s="719" t="s">
        <v>1098</v>
      </c>
      <c r="F83" s="717"/>
      <c r="G83" s="717"/>
      <c r="H83" s="717"/>
      <c r="I83" s="717"/>
      <c r="J83" s="717"/>
      <c r="K83" s="717"/>
      <c r="N83" s="717">
        <v>77</v>
      </c>
      <c r="O83" s="717" t="s">
        <v>1111</v>
      </c>
      <c r="P83" s="717" t="s">
        <v>1112</v>
      </c>
      <c r="Q83" s="719" t="s">
        <v>1097</v>
      </c>
      <c r="R83" s="719" t="s">
        <v>1098</v>
      </c>
      <c r="S83" s="717"/>
      <c r="T83" s="717"/>
      <c r="U83" s="717"/>
      <c r="V83" s="717"/>
      <c r="W83" s="717"/>
      <c r="X83" s="717"/>
    </row>
    <row r="84" spans="1:24">
      <c r="A84" s="717">
        <v>78</v>
      </c>
      <c r="B84" s="717" t="s">
        <v>1113</v>
      </c>
      <c r="C84" s="717" t="s">
        <v>1114</v>
      </c>
      <c r="D84" s="719" t="s">
        <v>1097</v>
      </c>
      <c r="E84" s="719" t="s">
        <v>1098</v>
      </c>
      <c r="F84" s="717"/>
      <c r="G84" s="717"/>
      <c r="H84" s="717"/>
      <c r="I84" s="717"/>
      <c r="J84" s="717"/>
      <c r="K84" s="717"/>
      <c r="N84" s="717">
        <v>78</v>
      </c>
      <c r="O84" s="717" t="s">
        <v>1113</v>
      </c>
      <c r="P84" s="717" t="s">
        <v>1114</v>
      </c>
      <c r="Q84" s="719" t="s">
        <v>1097</v>
      </c>
      <c r="R84" s="719" t="s">
        <v>1098</v>
      </c>
      <c r="S84" s="717"/>
      <c r="T84" s="717"/>
      <c r="U84" s="717"/>
      <c r="V84" s="717"/>
      <c r="W84" s="717"/>
      <c r="X84" s="717"/>
    </row>
    <row r="85" spans="1:24">
      <c r="A85" s="717">
        <v>79</v>
      </c>
      <c r="B85" s="717" t="s">
        <v>1115</v>
      </c>
      <c r="C85" s="717" t="s">
        <v>1116</v>
      </c>
      <c r="D85" s="719" t="s">
        <v>1097</v>
      </c>
      <c r="E85" s="719" t="s">
        <v>1098</v>
      </c>
      <c r="F85" s="717"/>
      <c r="G85" s="717"/>
      <c r="H85" s="717"/>
      <c r="I85" s="717"/>
      <c r="J85" s="717"/>
      <c r="K85" s="717"/>
      <c r="N85" s="717">
        <v>79</v>
      </c>
      <c r="O85" s="717" t="s">
        <v>1115</v>
      </c>
      <c r="P85" s="717" t="s">
        <v>1116</v>
      </c>
      <c r="Q85" s="719" t="s">
        <v>1097</v>
      </c>
      <c r="R85" s="719" t="s">
        <v>1098</v>
      </c>
      <c r="S85" s="717"/>
      <c r="T85" s="717"/>
      <c r="U85" s="717"/>
      <c r="V85" s="717"/>
      <c r="W85" s="717"/>
      <c r="X85" s="717"/>
    </row>
    <row r="86" spans="1:24">
      <c r="A86" s="717">
        <v>80</v>
      </c>
      <c r="B86" s="717" t="s">
        <v>1117</v>
      </c>
      <c r="C86" s="717" t="s">
        <v>1118</v>
      </c>
      <c r="D86" s="719" t="s">
        <v>1097</v>
      </c>
      <c r="E86" s="719" t="s">
        <v>1098</v>
      </c>
      <c r="F86" s="717"/>
      <c r="G86" s="717"/>
      <c r="H86" s="717"/>
      <c r="I86" s="717"/>
      <c r="J86" s="717"/>
      <c r="K86" s="717"/>
      <c r="N86" s="717">
        <v>80</v>
      </c>
      <c r="O86" s="717" t="s">
        <v>1117</v>
      </c>
      <c r="P86" s="717" t="s">
        <v>1118</v>
      </c>
      <c r="Q86" s="719" t="s">
        <v>1097</v>
      </c>
      <c r="R86" s="719" t="s">
        <v>1098</v>
      </c>
      <c r="S86" s="717"/>
      <c r="T86" s="717"/>
      <c r="U86" s="717"/>
      <c r="V86" s="717"/>
      <c r="W86" s="717"/>
      <c r="X86" s="717"/>
    </row>
    <row r="87" spans="1:24">
      <c r="A87" s="717">
        <v>81</v>
      </c>
      <c r="B87" s="717" t="s">
        <v>1119</v>
      </c>
      <c r="C87" s="717" t="s">
        <v>1120</v>
      </c>
      <c r="D87" s="719" t="s">
        <v>1097</v>
      </c>
      <c r="E87" s="719" t="s">
        <v>1098</v>
      </c>
      <c r="F87" s="717"/>
      <c r="G87" s="717"/>
      <c r="H87" s="717"/>
      <c r="I87" s="717"/>
      <c r="J87" s="717"/>
      <c r="K87" s="717"/>
      <c r="N87" s="717">
        <v>81</v>
      </c>
      <c r="O87" s="717" t="s">
        <v>1119</v>
      </c>
      <c r="P87" s="717" t="s">
        <v>1120</v>
      </c>
      <c r="Q87" s="719" t="s">
        <v>1097</v>
      </c>
      <c r="R87" s="719" t="s">
        <v>1098</v>
      </c>
      <c r="S87" s="717"/>
      <c r="T87" s="717"/>
      <c r="U87" s="717"/>
      <c r="V87" s="717"/>
      <c r="W87" s="717"/>
      <c r="X87" s="717"/>
    </row>
    <row r="88" spans="1:24">
      <c r="A88" s="717">
        <v>82</v>
      </c>
      <c r="B88" s="717" t="s">
        <v>1121</v>
      </c>
      <c r="C88" s="717" t="s">
        <v>1122</v>
      </c>
      <c r="D88" s="719" t="s">
        <v>1097</v>
      </c>
      <c r="E88" s="719" t="s">
        <v>1098</v>
      </c>
      <c r="F88" s="717"/>
      <c r="G88" s="717"/>
      <c r="H88" s="717"/>
      <c r="I88" s="717"/>
      <c r="J88" s="717"/>
      <c r="K88" s="717"/>
      <c r="N88" s="717">
        <v>82</v>
      </c>
      <c r="O88" s="717" t="s">
        <v>1121</v>
      </c>
      <c r="P88" s="717" t="s">
        <v>1122</v>
      </c>
      <c r="Q88" s="719" t="s">
        <v>1097</v>
      </c>
      <c r="R88" s="719" t="s">
        <v>1098</v>
      </c>
      <c r="S88" s="717"/>
      <c r="T88" s="717"/>
      <c r="U88" s="717"/>
      <c r="V88" s="717"/>
      <c r="W88" s="717"/>
      <c r="X88" s="717"/>
    </row>
    <row r="89" spans="1:24">
      <c r="A89" s="717">
        <v>83</v>
      </c>
      <c r="B89" s="717" t="s">
        <v>1123</v>
      </c>
      <c r="C89" s="717" t="s">
        <v>1124</v>
      </c>
      <c r="D89" s="719" t="s">
        <v>1097</v>
      </c>
      <c r="E89" s="719" t="s">
        <v>1098</v>
      </c>
      <c r="F89" s="717"/>
      <c r="G89" s="717"/>
      <c r="H89" s="717"/>
      <c r="I89" s="717"/>
      <c r="J89" s="717"/>
      <c r="K89" s="717"/>
      <c r="N89" s="717">
        <v>83</v>
      </c>
      <c r="O89" s="717" t="s">
        <v>1123</v>
      </c>
      <c r="P89" s="717" t="s">
        <v>1124</v>
      </c>
      <c r="Q89" s="719" t="s">
        <v>1097</v>
      </c>
      <c r="R89" s="719" t="s">
        <v>1098</v>
      </c>
      <c r="S89" s="717"/>
      <c r="T89" s="717"/>
      <c r="U89" s="717"/>
      <c r="V89" s="717"/>
      <c r="W89" s="717"/>
      <c r="X89" s="717"/>
    </row>
    <row r="90" spans="1:24">
      <c r="A90" s="717">
        <v>84</v>
      </c>
      <c r="B90" s="717" t="s">
        <v>1125</v>
      </c>
      <c r="C90" s="717" t="s">
        <v>1126</v>
      </c>
      <c r="D90" s="719" t="s">
        <v>1097</v>
      </c>
      <c r="E90" s="719" t="s">
        <v>1098</v>
      </c>
      <c r="F90" s="717"/>
      <c r="G90" s="717"/>
      <c r="H90" s="717"/>
      <c r="I90" s="717"/>
      <c r="J90" s="717"/>
      <c r="K90" s="717"/>
      <c r="N90" s="717">
        <v>84</v>
      </c>
      <c r="O90" s="717" t="s">
        <v>1125</v>
      </c>
      <c r="P90" s="717" t="s">
        <v>1126</v>
      </c>
      <c r="Q90" s="719" t="s">
        <v>1097</v>
      </c>
      <c r="R90" s="719" t="s">
        <v>1098</v>
      </c>
      <c r="S90" s="717"/>
      <c r="T90" s="717"/>
      <c r="U90" s="717"/>
      <c r="V90" s="717"/>
      <c r="W90" s="717"/>
      <c r="X90" s="717"/>
    </row>
    <row r="91" spans="1:24">
      <c r="A91" s="717">
        <v>85</v>
      </c>
      <c r="B91" s="717" t="s">
        <v>1127</v>
      </c>
      <c r="C91" s="717" t="s">
        <v>1128</v>
      </c>
      <c r="D91" s="719" t="s">
        <v>1097</v>
      </c>
      <c r="E91" s="719" t="s">
        <v>1098</v>
      </c>
      <c r="F91" s="717"/>
      <c r="G91" s="717"/>
      <c r="H91" s="717"/>
      <c r="I91" s="717"/>
      <c r="J91" s="717"/>
      <c r="K91" s="717"/>
      <c r="N91" s="717">
        <v>85</v>
      </c>
      <c r="O91" s="717" t="s">
        <v>1127</v>
      </c>
      <c r="P91" s="717" t="s">
        <v>1128</v>
      </c>
      <c r="Q91" s="719" t="s">
        <v>1097</v>
      </c>
      <c r="R91" s="719" t="s">
        <v>1098</v>
      </c>
      <c r="S91" s="717"/>
      <c r="T91" s="717"/>
      <c r="U91" s="717"/>
      <c r="V91" s="717"/>
      <c r="W91" s="717"/>
      <c r="X91" s="717"/>
    </row>
    <row r="92" spans="1:24">
      <c r="A92" s="717">
        <v>86</v>
      </c>
      <c r="B92" s="717" t="s">
        <v>1129</v>
      </c>
      <c r="C92" s="717" t="s">
        <v>1130</v>
      </c>
      <c r="D92" s="719" t="s">
        <v>1097</v>
      </c>
      <c r="E92" s="719" t="s">
        <v>1098</v>
      </c>
      <c r="F92" s="717"/>
      <c r="G92" s="717"/>
      <c r="H92" s="717"/>
      <c r="I92" s="717"/>
      <c r="J92" s="717"/>
      <c r="K92" s="717"/>
      <c r="N92" s="717">
        <v>86</v>
      </c>
      <c r="O92" s="717" t="s">
        <v>1129</v>
      </c>
      <c r="P92" s="717" t="s">
        <v>1130</v>
      </c>
      <c r="Q92" s="719" t="s">
        <v>1097</v>
      </c>
      <c r="R92" s="719" t="s">
        <v>1098</v>
      </c>
      <c r="S92" s="717"/>
      <c r="T92" s="717"/>
      <c r="U92" s="717"/>
      <c r="V92" s="717"/>
      <c r="W92" s="717"/>
      <c r="X92" s="717"/>
    </row>
    <row r="93" spans="1:24">
      <c r="A93" s="717">
        <v>87</v>
      </c>
      <c r="B93" s="717" t="s">
        <v>1131</v>
      </c>
      <c r="C93" s="717" t="s">
        <v>1132</v>
      </c>
      <c r="D93" s="719" t="s">
        <v>1097</v>
      </c>
      <c r="E93" s="719" t="s">
        <v>1098</v>
      </c>
      <c r="F93" s="717"/>
      <c r="G93" s="717"/>
      <c r="H93" s="717"/>
      <c r="I93" s="717"/>
      <c r="J93" s="717"/>
      <c r="K93" s="717"/>
      <c r="N93" s="717">
        <v>87</v>
      </c>
      <c r="O93" s="717" t="s">
        <v>1131</v>
      </c>
      <c r="P93" s="717" t="s">
        <v>1132</v>
      </c>
      <c r="Q93" s="719" t="s">
        <v>1097</v>
      </c>
      <c r="R93" s="719" t="s">
        <v>1098</v>
      </c>
      <c r="S93" s="717"/>
      <c r="T93" s="717"/>
      <c r="U93" s="717"/>
      <c r="V93" s="717"/>
      <c r="W93" s="717"/>
      <c r="X93" s="717"/>
    </row>
    <row r="94" spans="1:24">
      <c r="A94" s="717">
        <v>88</v>
      </c>
      <c r="B94" s="717" t="s">
        <v>1133</v>
      </c>
      <c r="C94" s="717" t="s">
        <v>754</v>
      </c>
      <c r="D94" s="719" t="s">
        <v>1097</v>
      </c>
      <c r="E94" s="719" t="s">
        <v>1098</v>
      </c>
      <c r="F94" s="717"/>
      <c r="G94" s="717"/>
      <c r="H94" s="717"/>
      <c r="I94" s="717"/>
      <c r="J94" s="717"/>
      <c r="K94" s="717"/>
      <c r="N94" s="717">
        <v>88</v>
      </c>
      <c r="O94" s="717" t="s">
        <v>1133</v>
      </c>
      <c r="P94" s="717" t="s">
        <v>754</v>
      </c>
      <c r="Q94" s="719" t="s">
        <v>1097</v>
      </c>
      <c r="R94" s="719" t="s">
        <v>1098</v>
      </c>
      <c r="S94" s="717"/>
      <c r="T94" s="717"/>
      <c r="U94" s="717"/>
      <c r="V94" s="717"/>
      <c r="W94" s="717"/>
      <c r="X94" s="717"/>
    </row>
    <row r="95" spans="1:24">
      <c r="A95" s="717">
        <v>89</v>
      </c>
      <c r="B95" s="717" t="s">
        <v>1134</v>
      </c>
      <c r="C95" s="717" t="s">
        <v>1135</v>
      </c>
      <c r="D95" s="719" t="s">
        <v>1097</v>
      </c>
      <c r="E95" s="719" t="s">
        <v>1098</v>
      </c>
      <c r="F95" s="717"/>
      <c r="G95" s="717"/>
      <c r="H95" s="717"/>
      <c r="I95" s="717"/>
      <c r="J95" s="717"/>
      <c r="K95" s="717"/>
      <c r="N95" s="717">
        <v>89</v>
      </c>
      <c r="O95" s="717" t="s">
        <v>1134</v>
      </c>
      <c r="P95" s="717" t="s">
        <v>1135</v>
      </c>
      <c r="Q95" s="719" t="s">
        <v>1097</v>
      </c>
      <c r="R95" s="719" t="s">
        <v>1098</v>
      </c>
      <c r="S95" s="717"/>
      <c r="T95" s="717"/>
      <c r="U95" s="717"/>
      <c r="V95" s="717"/>
      <c r="W95" s="717"/>
      <c r="X95" s="717"/>
    </row>
    <row r="96" spans="1:24">
      <c r="A96" s="717">
        <v>90</v>
      </c>
      <c r="B96" s="717" t="s">
        <v>1136</v>
      </c>
      <c r="C96" s="717" t="s">
        <v>1137</v>
      </c>
      <c r="D96" s="719" t="s">
        <v>1097</v>
      </c>
      <c r="E96" s="719" t="s">
        <v>1098</v>
      </c>
      <c r="F96" s="717"/>
      <c r="G96" s="717"/>
      <c r="H96" s="717"/>
      <c r="I96" s="717"/>
      <c r="J96" s="717"/>
      <c r="K96" s="717"/>
      <c r="N96" s="717">
        <v>90</v>
      </c>
      <c r="O96" s="717" t="s">
        <v>1136</v>
      </c>
      <c r="P96" s="717" t="s">
        <v>1137</v>
      </c>
      <c r="Q96" s="719" t="s">
        <v>1097</v>
      </c>
      <c r="R96" s="719" t="s">
        <v>1098</v>
      </c>
      <c r="S96" s="717"/>
      <c r="T96" s="717"/>
      <c r="U96" s="717"/>
      <c r="V96" s="717"/>
      <c r="W96" s="717"/>
      <c r="X96" s="717"/>
    </row>
    <row r="97" spans="1:24">
      <c r="A97" s="717">
        <v>91</v>
      </c>
      <c r="B97" s="717" t="s">
        <v>1138</v>
      </c>
      <c r="C97" s="717" t="s">
        <v>1139</v>
      </c>
      <c r="D97" s="717"/>
      <c r="E97" s="717"/>
      <c r="F97" s="717"/>
      <c r="G97" s="717"/>
      <c r="H97" s="717"/>
      <c r="I97" s="717"/>
      <c r="J97" s="717"/>
      <c r="K97" s="717"/>
      <c r="N97" s="717">
        <v>91</v>
      </c>
      <c r="O97" s="717" t="s">
        <v>1138</v>
      </c>
      <c r="P97" s="717" t="s">
        <v>1139</v>
      </c>
      <c r="Q97" s="717"/>
      <c r="R97" s="717"/>
      <c r="S97" s="717"/>
      <c r="T97" s="717"/>
      <c r="U97" s="717"/>
      <c r="V97" s="717"/>
      <c r="W97" s="717"/>
      <c r="X97" s="717"/>
    </row>
    <row r="98" spans="1:24">
      <c r="A98" s="717">
        <v>92</v>
      </c>
      <c r="B98" s="717" t="s">
        <v>1140</v>
      </c>
      <c r="C98" s="717" t="s">
        <v>1141</v>
      </c>
      <c r="D98" s="717"/>
      <c r="E98" s="717"/>
      <c r="F98" s="717"/>
      <c r="G98" s="717"/>
      <c r="H98" s="717"/>
      <c r="I98" s="717"/>
      <c r="J98" s="717"/>
      <c r="K98" s="717"/>
      <c r="N98" s="717">
        <v>92</v>
      </c>
      <c r="O98" s="717" t="s">
        <v>1140</v>
      </c>
      <c r="P98" s="717" t="s">
        <v>1141</v>
      </c>
      <c r="Q98" s="717"/>
      <c r="R98" s="717"/>
      <c r="S98" s="717"/>
      <c r="T98" s="717"/>
      <c r="U98" s="717"/>
      <c r="V98" s="717"/>
      <c r="W98" s="717"/>
      <c r="X98" s="717"/>
    </row>
    <row r="99" spans="1:24">
      <c r="A99" s="717">
        <v>93</v>
      </c>
      <c r="B99" s="717" t="s">
        <v>1142</v>
      </c>
      <c r="C99" s="717" t="s">
        <v>769</v>
      </c>
      <c r="D99" s="717"/>
      <c r="E99" s="717"/>
      <c r="F99" s="717"/>
      <c r="G99" s="717"/>
      <c r="H99" s="717"/>
      <c r="I99" s="717"/>
      <c r="J99" s="717"/>
      <c r="K99" s="717"/>
      <c r="N99" s="717">
        <v>93</v>
      </c>
      <c r="O99" s="717" t="s">
        <v>1142</v>
      </c>
      <c r="P99" s="717" t="s">
        <v>769</v>
      </c>
      <c r="Q99" s="717"/>
      <c r="R99" s="717"/>
      <c r="S99" s="717"/>
      <c r="T99" s="717"/>
      <c r="U99" s="717"/>
      <c r="V99" s="717"/>
      <c r="W99" s="717"/>
      <c r="X99" s="717"/>
    </row>
    <row r="100" spans="1:24">
      <c r="A100" s="717">
        <v>94</v>
      </c>
      <c r="B100" s="717" t="s">
        <v>1143</v>
      </c>
      <c r="C100" s="717" t="s">
        <v>1144</v>
      </c>
      <c r="D100" s="717"/>
      <c r="E100" s="717"/>
      <c r="F100" s="717"/>
      <c r="G100" s="717"/>
      <c r="H100" s="717"/>
      <c r="I100" s="717"/>
      <c r="J100" s="717"/>
      <c r="K100" s="717"/>
      <c r="N100" s="717">
        <v>94</v>
      </c>
      <c r="O100" s="717" t="s">
        <v>1143</v>
      </c>
      <c r="P100" s="717" t="s">
        <v>1144</v>
      </c>
      <c r="Q100" s="717"/>
      <c r="R100" s="717"/>
      <c r="S100" s="717"/>
      <c r="T100" s="717"/>
      <c r="U100" s="717"/>
      <c r="V100" s="717"/>
      <c r="W100" s="717"/>
      <c r="X100" s="717"/>
    </row>
    <row r="101" spans="1:24">
      <c r="A101" s="717">
        <v>95</v>
      </c>
      <c r="B101" s="717" t="s">
        <v>1145</v>
      </c>
      <c r="C101" s="717" t="s">
        <v>1146</v>
      </c>
      <c r="D101" s="717"/>
      <c r="E101" s="717"/>
      <c r="F101" s="717"/>
      <c r="G101" s="717"/>
      <c r="H101" s="717"/>
      <c r="I101" s="717"/>
      <c r="J101" s="717"/>
      <c r="K101" s="717"/>
      <c r="N101" s="717">
        <v>95</v>
      </c>
      <c r="O101" s="717" t="s">
        <v>1145</v>
      </c>
      <c r="P101" s="717" t="s">
        <v>1146</v>
      </c>
      <c r="Q101" s="717"/>
      <c r="R101" s="717"/>
      <c r="S101" s="717"/>
      <c r="T101" s="717"/>
      <c r="U101" s="717"/>
      <c r="V101" s="717"/>
      <c r="W101" s="717"/>
      <c r="X101" s="717"/>
    </row>
    <row r="102" spans="1:24">
      <c r="A102" s="717">
        <v>96</v>
      </c>
      <c r="B102" s="717" t="s">
        <v>1147</v>
      </c>
      <c r="C102" s="717" t="s">
        <v>1148</v>
      </c>
      <c r="D102" s="717"/>
      <c r="E102" s="717"/>
      <c r="F102" s="717"/>
      <c r="G102" s="717"/>
      <c r="H102" s="717"/>
      <c r="I102" s="717"/>
      <c r="J102" s="717"/>
      <c r="K102" s="717"/>
      <c r="N102" s="717">
        <v>96</v>
      </c>
      <c r="O102" s="717" t="s">
        <v>1147</v>
      </c>
      <c r="P102" s="717" t="s">
        <v>1148</v>
      </c>
      <c r="Q102" s="717"/>
      <c r="R102" s="717"/>
      <c r="S102" s="717"/>
      <c r="T102" s="717"/>
      <c r="U102" s="717"/>
      <c r="V102" s="717"/>
      <c r="W102" s="717"/>
      <c r="X102" s="717"/>
    </row>
    <row r="103" spans="1:24">
      <c r="A103" s="717">
        <v>97</v>
      </c>
      <c r="B103" s="717" t="s">
        <v>1149</v>
      </c>
      <c r="C103" s="717" t="s">
        <v>1150</v>
      </c>
      <c r="D103" s="717"/>
      <c r="E103" s="717"/>
      <c r="F103" s="717"/>
      <c r="G103" s="717"/>
      <c r="H103" s="717"/>
      <c r="I103" s="717"/>
      <c r="J103" s="717"/>
      <c r="K103" s="717"/>
      <c r="N103" s="717">
        <v>97</v>
      </c>
      <c r="O103" s="717" t="s">
        <v>1149</v>
      </c>
      <c r="P103" s="717" t="s">
        <v>1150</v>
      </c>
      <c r="Q103" s="717"/>
      <c r="R103" s="717"/>
      <c r="S103" s="717"/>
      <c r="T103" s="717"/>
      <c r="U103" s="717"/>
      <c r="V103" s="717"/>
      <c r="W103" s="717"/>
      <c r="X103" s="717"/>
    </row>
    <row r="104" spans="1:24">
      <c r="A104" s="717">
        <v>98</v>
      </c>
      <c r="B104" s="717" t="s">
        <v>1151</v>
      </c>
      <c r="C104" s="717" t="s">
        <v>1152</v>
      </c>
      <c r="D104" s="717"/>
      <c r="E104" s="717"/>
      <c r="F104" s="717"/>
      <c r="G104" s="717"/>
      <c r="H104" s="717"/>
      <c r="I104" s="717"/>
      <c r="J104" s="717"/>
      <c r="K104" s="717"/>
      <c r="N104" s="717">
        <v>98</v>
      </c>
      <c r="O104" s="717" t="s">
        <v>1151</v>
      </c>
      <c r="P104" s="717" t="s">
        <v>1152</v>
      </c>
      <c r="Q104" s="717"/>
      <c r="R104" s="717"/>
      <c r="S104" s="717"/>
      <c r="T104" s="717"/>
      <c r="U104" s="717"/>
      <c r="V104" s="717"/>
      <c r="W104" s="717"/>
      <c r="X104" s="717"/>
    </row>
    <row r="105" spans="1:24">
      <c r="A105" s="717">
        <v>99</v>
      </c>
      <c r="B105" s="717" t="s">
        <v>1153</v>
      </c>
      <c r="C105" s="717" t="s">
        <v>786</v>
      </c>
      <c r="D105" s="717"/>
      <c r="E105" s="717"/>
      <c r="F105" s="717"/>
      <c r="G105" s="717"/>
      <c r="H105" s="717"/>
      <c r="I105" s="717"/>
      <c r="J105" s="717"/>
      <c r="K105" s="717"/>
      <c r="N105" s="717">
        <v>99</v>
      </c>
      <c r="O105" s="717" t="s">
        <v>1153</v>
      </c>
      <c r="P105" s="717" t="s">
        <v>786</v>
      </c>
      <c r="Q105" s="717"/>
      <c r="R105" s="717"/>
      <c r="S105" s="717"/>
      <c r="T105" s="717"/>
      <c r="U105" s="717"/>
      <c r="V105" s="717"/>
      <c r="W105" s="717"/>
      <c r="X105" s="717"/>
    </row>
    <row r="106" spans="1:24">
      <c r="A106" s="717">
        <v>100</v>
      </c>
      <c r="B106" s="717" t="s">
        <v>1154</v>
      </c>
      <c r="C106" s="717" t="s">
        <v>1155</v>
      </c>
      <c r="D106" s="717"/>
      <c r="E106" s="717"/>
      <c r="F106" s="717"/>
      <c r="G106" s="717"/>
      <c r="H106" s="717"/>
      <c r="I106" s="717"/>
      <c r="J106" s="717"/>
      <c r="K106" s="717"/>
      <c r="N106" s="717">
        <v>100</v>
      </c>
      <c r="O106" s="717" t="s">
        <v>1154</v>
      </c>
      <c r="P106" s="717" t="s">
        <v>1155</v>
      </c>
      <c r="Q106" s="717"/>
      <c r="R106" s="717"/>
      <c r="S106" s="717"/>
      <c r="T106" s="717"/>
      <c r="U106" s="717"/>
      <c r="V106" s="717"/>
      <c r="W106" s="717"/>
      <c r="X106" s="717"/>
    </row>
    <row r="107" spans="1:24">
      <c r="A107" s="717">
        <v>101</v>
      </c>
      <c r="B107" s="717" t="s">
        <v>1156</v>
      </c>
      <c r="C107" s="717" t="s">
        <v>1157</v>
      </c>
      <c r="D107" s="717"/>
      <c r="E107" s="717"/>
      <c r="F107" s="717"/>
      <c r="G107" s="717"/>
      <c r="H107" s="717"/>
      <c r="I107" s="717"/>
      <c r="J107" s="717"/>
      <c r="K107" s="717"/>
      <c r="N107" s="717">
        <v>101</v>
      </c>
      <c r="O107" s="717" t="s">
        <v>1156</v>
      </c>
      <c r="P107" s="717" t="s">
        <v>1157</v>
      </c>
      <c r="Q107" s="717"/>
      <c r="R107" s="717"/>
      <c r="S107" s="717"/>
      <c r="T107" s="717"/>
      <c r="U107" s="717"/>
      <c r="V107" s="717"/>
      <c r="W107" s="717"/>
      <c r="X107" s="717"/>
    </row>
    <row r="108" spans="1:24">
      <c r="A108" s="717">
        <v>102</v>
      </c>
      <c r="B108" s="717" t="s">
        <v>1158</v>
      </c>
      <c r="C108" s="717" t="s">
        <v>1159</v>
      </c>
      <c r="D108" s="717"/>
      <c r="E108" s="717"/>
      <c r="F108" s="717"/>
      <c r="G108" s="717"/>
      <c r="H108" s="717"/>
      <c r="I108" s="717"/>
      <c r="J108" s="717"/>
      <c r="K108" s="717"/>
      <c r="N108" s="717">
        <v>102</v>
      </c>
      <c r="O108" s="717" t="s">
        <v>1158</v>
      </c>
      <c r="P108" s="717" t="s">
        <v>1159</v>
      </c>
      <c r="Q108" s="717"/>
      <c r="R108" s="717"/>
      <c r="S108" s="717"/>
      <c r="T108" s="717"/>
      <c r="U108" s="717"/>
      <c r="V108" s="717"/>
      <c r="W108" s="717"/>
      <c r="X108" s="717"/>
    </row>
    <row r="109" spans="1:24">
      <c r="A109" s="717">
        <v>103</v>
      </c>
      <c r="B109" s="717" t="s">
        <v>1160</v>
      </c>
      <c r="C109" s="717" t="s">
        <v>1161</v>
      </c>
      <c r="D109" s="717"/>
      <c r="E109" s="717"/>
      <c r="F109" s="717"/>
      <c r="G109" s="717"/>
      <c r="H109" s="717"/>
      <c r="I109" s="717"/>
      <c r="J109" s="717"/>
      <c r="K109" s="717"/>
      <c r="N109" s="717">
        <v>103</v>
      </c>
      <c r="O109" s="717" t="s">
        <v>1160</v>
      </c>
      <c r="P109" s="717" t="s">
        <v>1161</v>
      </c>
      <c r="Q109" s="717"/>
      <c r="R109" s="717"/>
      <c r="S109" s="717"/>
      <c r="T109" s="717"/>
      <c r="U109" s="717"/>
      <c r="V109" s="717"/>
      <c r="W109" s="717"/>
      <c r="X109" s="717"/>
    </row>
    <row r="110" spans="1:24">
      <c r="A110" s="717">
        <v>104</v>
      </c>
      <c r="B110" s="717" t="s">
        <v>1162</v>
      </c>
      <c r="C110" s="717" t="s">
        <v>1163</v>
      </c>
      <c r="D110" s="717"/>
      <c r="E110" s="717"/>
      <c r="F110" s="717"/>
      <c r="G110" s="717"/>
      <c r="H110" s="717"/>
      <c r="I110" s="717"/>
      <c r="J110" s="717"/>
      <c r="K110" s="717"/>
      <c r="N110" s="717">
        <v>104</v>
      </c>
      <c r="O110" s="717" t="s">
        <v>1162</v>
      </c>
      <c r="P110" s="717" t="s">
        <v>1163</v>
      </c>
      <c r="Q110" s="717"/>
      <c r="R110" s="717"/>
      <c r="S110" s="717"/>
      <c r="T110" s="717"/>
      <c r="U110" s="717"/>
      <c r="V110" s="717"/>
      <c r="W110" s="717"/>
      <c r="X110" s="717"/>
    </row>
    <row r="111" spans="1:24">
      <c r="A111" s="717">
        <v>105</v>
      </c>
      <c r="B111" s="717" t="s">
        <v>676</v>
      </c>
      <c r="C111" s="717" t="s">
        <v>1164</v>
      </c>
      <c r="D111" s="717"/>
      <c r="E111" s="717"/>
      <c r="F111" s="717"/>
      <c r="G111" s="717"/>
      <c r="H111" s="717"/>
      <c r="I111" s="717"/>
      <c r="J111" s="717"/>
      <c r="K111" s="717"/>
      <c r="N111" s="717">
        <v>105</v>
      </c>
      <c r="O111" s="717" t="s">
        <v>676</v>
      </c>
      <c r="P111" s="717" t="s">
        <v>1164</v>
      </c>
      <c r="Q111" s="717"/>
      <c r="R111" s="717"/>
      <c r="S111" s="717"/>
      <c r="T111" s="717"/>
      <c r="U111" s="717"/>
      <c r="V111" s="717"/>
      <c r="W111" s="717"/>
      <c r="X111" s="717"/>
    </row>
    <row r="112" spans="1:24">
      <c r="A112" s="717">
        <v>106</v>
      </c>
      <c r="B112" s="717" t="s">
        <v>1165</v>
      </c>
      <c r="C112" s="717" t="s">
        <v>1166</v>
      </c>
      <c r="D112" s="717"/>
      <c r="E112" s="717"/>
      <c r="F112" s="717"/>
      <c r="G112" s="717"/>
      <c r="H112" s="717"/>
      <c r="I112" s="717"/>
      <c r="J112" s="717"/>
      <c r="K112" s="717"/>
      <c r="N112" s="717">
        <v>106</v>
      </c>
      <c r="O112" s="717" t="s">
        <v>1165</v>
      </c>
      <c r="P112" s="717" t="s">
        <v>1166</v>
      </c>
      <c r="Q112" s="717"/>
      <c r="R112" s="717"/>
      <c r="S112" s="717"/>
      <c r="T112" s="717"/>
      <c r="U112" s="717"/>
      <c r="V112" s="717"/>
      <c r="W112" s="717"/>
      <c r="X112" s="717"/>
    </row>
    <row r="113" spans="1:24">
      <c r="A113" s="717">
        <v>107</v>
      </c>
      <c r="B113" s="717" t="s">
        <v>1167</v>
      </c>
      <c r="C113" s="717" t="s">
        <v>1168</v>
      </c>
      <c r="D113" s="717"/>
      <c r="E113" s="717"/>
      <c r="F113" s="717"/>
      <c r="G113" s="717"/>
      <c r="H113" s="717"/>
      <c r="I113" s="717"/>
      <c r="J113" s="717"/>
      <c r="K113" s="717"/>
      <c r="N113" s="717">
        <v>107</v>
      </c>
      <c r="O113" s="717" t="s">
        <v>1167</v>
      </c>
      <c r="P113" s="717" t="s">
        <v>1168</v>
      </c>
      <c r="Q113" s="717"/>
      <c r="R113" s="717"/>
      <c r="S113" s="717"/>
      <c r="T113" s="717"/>
      <c r="U113" s="717"/>
      <c r="V113" s="717"/>
      <c r="W113" s="717"/>
      <c r="X113" s="717"/>
    </row>
    <row r="114" spans="1:24">
      <c r="A114" s="717">
        <v>108</v>
      </c>
      <c r="B114" s="717" t="s">
        <v>1169</v>
      </c>
      <c r="C114" s="717" t="s">
        <v>1170</v>
      </c>
      <c r="D114" s="717"/>
      <c r="E114" s="717"/>
      <c r="F114" s="717"/>
      <c r="G114" s="717"/>
      <c r="H114" s="717"/>
      <c r="I114" s="717"/>
      <c r="J114" s="717"/>
      <c r="K114" s="717"/>
      <c r="N114" s="717">
        <v>108</v>
      </c>
      <c r="O114" s="717" t="s">
        <v>1169</v>
      </c>
      <c r="P114" s="717" t="s">
        <v>1170</v>
      </c>
      <c r="Q114" s="717"/>
      <c r="R114" s="717"/>
      <c r="S114" s="717"/>
      <c r="T114" s="717"/>
      <c r="U114" s="717"/>
      <c r="V114" s="717"/>
      <c r="W114" s="717"/>
      <c r="X114" s="717"/>
    </row>
    <row r="115" spans="1:24">
      <c r="A115" s="717">
        <v>109</v>
      </c>
      <c r="B115" s="717" t="s">
        <v>1171</v>
      </c>
      <c r="C115" s="717" t="s">
        <v>1172</v>
      </c>
      <c r="D115" s="717"/>
      <c r="E115" s="717"/>
      <c r="F115" s="717"/>
      <c r="G115" s="717"/>
      <c r="H115" s="717"/>
      <c r="I115" s="717"/>
      <c r="J115" s="717"/>
      <c r="K115" s="717"/>
      <c r="N115" s="717">
        <v>109</v>
      </c>
      <c r="O115" s="717" t="s">
        <v>1171</v>
      </c>
      <c r="P115" s="717" t="s">
        <v>1172</v>
      </c>
      <c r="Q115" s="717"/>
      <c r="R115" s="717"/>
      <c r="S115" s="717"/>
      <c r="T115" s="717"/>
      <c r="U115" s="717"/>
      <c r="V115" s="717"/>
      <c r="W115" s="717"/>
      <c r="X115" s="717"/>
    </row>
    <row r="116" spans="1:24">
      <c r="A116" s="717">
        <v>110</v>
      </c>
      <c r="B116" s="717" t="s">
        <v>1173</v>
      </c>
      <c r="C116" s="717" t="s">
        <v>1174</v>
      </c>
      <c r="D116" s="717"/>
      <c r="E116" s="717"/>
      <c r="F116" s="717"/>
      <c r="G116" s="717"/>
      <c r="H116" s="717"/>
      <c r="I116" s="717"/>
      <c r="J116" s="717"/>
      <c r="K116" s="717"/>
      <c r="N116" s="717">
        <v>110</v>
      </c>
      <c r="O116" s="717" t="s">
        <v>1173</v>
      </c>
      <c r="P116" s="717" t="s">
        <v>1174</v>
      </c>
      <c r="Q116" s="717"/>
      <c r="R116" s="717"/>
      <c r="S116" s="717"/>
      <c r="T116" s="717"/>
      <c r="U116" s="717"/>
      <c r="V116" s="717"/>
      <c r="W116" s="717"/>
      <c r="X116" s="717"/>
    </row>
    <row r="117" spans="1:24">
      <c r="A117" s="717">
        <v>111</v>
      </c>
      <c r="B117" s="717" t="s">
        <v>681</v>
      </c>
      <c r="C117" s="717" t="s">
        <v>1175</v>
      </c>
      <c r="D117" s="717"/>
      <c r="E117" s="717"/>
      <c r="F117" s="717"/>
      <c r="G117" s="717"/>
      <c r="H117" s="717"/>
      <c r="I117" s="717"/>
      <c r="J117" s="717"/>
      <c r="K117" s="717"/>
      <c r="N117" s="717">
        <v>111</v>
      </c>
      <c r="O117" s="717" t="s">
        <v>681</v>
      </c>
      <c r="P117" s="717" t="s">
        <v>1175</v>
      </c>
      <c r="Q117" s="717"/>
      <c r="R117" s="717"/>
      <c r="S117" s="717"/>
      <c r="T117" s="717"/>
      <c r="U117" s="717"/>
      <c r="V117" s="717"/>
      <c r="W117" s="717"/>
      <c r="X117" s="717"/>
    </row>
    <row r="118" spans="1:24">
      <c r="A118" s="717">
        <v>112</v>
      </c>
      <c r="B118" s="717" t="s">
        <v>1176</v>
      </c>
      <c r="C118" s="717" t="s">
        <v>1177</v>
      </c>
      <c r="D118" s="717"/>
      <c r="E118" s="717"/>
      <c r="F118" s="717"/>
      <c r="G118" s="717"/>
      <c r="H118" s="717"/>
      <c r="I118" s="717"/>
      <c r="J118" s="717"/>
      <c r="K118" s="717"/>
      <c r="N118" s="717">
        <v>112</v>
      </c>
      <c r="O118" s="717" t="s">
        <v>1176</v>
      </c>
      <c r="P118" s="717" t="s">
        <v>1177</v>
      </c>
      <c r="Q118" s="717"/>
      <c r="R118" s="717"/>
      <c r="S118" s="717"/>
      <c r="T118" s="717"/>
      <c r="U118" s="717"/>
      <c r="V118" s="717"/>
      <c r="W118" s="717"/>
      <c r="X118" s="717"/>
    </row>
    <row r="119" spans="1:24">
      <c r="A119" s="717">
        <v>113</v>
      </c>
      <c r="B119" s="717" t="s">
        <v>1178</v>
      </c>
      <c r="C119" s="717" t="s">
        <v>1179</v>
      </c>
      <c r="D119" s="717"/>
      <c r="E119" s="717"/>
      <c r="F119" s="717"/>
      <c r="G119" s="717"/>
      <c r="H119" s="717"/>
      <c r="I119" s="717"/>
      <c r="J119" s="717"/>
      <c r="K119" s="717"/>
      <c r="N119" s="717">
        <v>113</v>
      </c>
      <c r="O119" s="717" t="s">
        <v>1178</v>
      </c>
      <c r="P119" s="717" t="s">
        <v>1179</v>
      </c>
      <c r="Q119" s="717"/>
      <c r="R119" s="717"/>
      <c r="S119" s="717"/>
      <c r="T119" s="717"/>
      <c r="U119" s="717"/>
      <c r="V119" s="717"/>
      <c r="W119" s="717"/>
      <c r="X119" s="717"/>
    </row>
    <row r="120" spans="1:24">
      <c r="A120" s="717">
        <v>114</v>
      </c>
      <c r="B120" s="717" t="s">
        <v>1180</v>
      </c>
      <c r="C120" s="717" t="s">
        <v>1181</v>
      </c>
      <c r="D120" s="717"/>
      <c r="E120" s="717"/>
      <c r="F120" s="717"/>
      <c r="G120" s="717"/>
      <c r="H120" s="717"/>
      <c r="I120" s="717"/>
      <c r="J120" s="717"/>
      <c r="K120" s="717"/>
      <c r="N120" s="717">
        <v>114</v>
      </c>
      <c r="O120" s="717" t="s">
        <v>1180</v>
      </c>
      <c r="P120" s="717" t="s">
        <v>1181</v>
      </c>
      <c r="Q120" s="717"/>
      <c r="R120" s="717"/>
      <c r="S120" s="717"/>
      <c r="T120" s="717"/>
      <c r="U120" s="717"/>
      <c r="V120" s="717"/>
      <c r="W120" s="717"/>
      <c r="X120" s="717"/>
    </row>
    <row r="121" spans="1:24">
      <c r="A121" s="717">
        <v>115</v>
      </c>
      <c r="B121" s="717" t="s">
        <v>1182</v>
      </c>
      <c r="C121" s="717" t="s">
        <v>1183</v>
      </c>
      <c r="D121" s="717"/>
      <c r="E121" s="717"/>
      <c r="F121" s="717"/>
      <c r="G121" s="717"/>
      <c r="H121" s="717"/>
      <c r="I121" s="717"/>
      <c r="J121" s="717"/>
      <c r="K121" s="717"/>
      <c r="N121" s="717">
        <v>115</v>
      </c>
      <c r="O121" s="717" t="s">
        <v>1182</v>
      </c>
      <c r="P121" s="717" t="s">
        <v>1183</v>
      </c>
      <c r="Q121" s="717"/>
      <c r="R121" s="717"/>
      <c r="S121" s="717"/>
      <c r="T121" s="717"/>
      <c r="U121" s="717"/>
      <c r="V121" s="717"/>
      <c r="W121" s="717"/>
      <c r="X121" s="717"/>
    </row>
    <row r="122" spans="1:24">
      <c r="A122" s="717">
        <v>116</v>
      </c>
      <c r="B122" s="717" t="s">
        <v>1184</v>
      </c>
      <c r="C122" s="717" t="s">
        <v>1185</v>
      </c>
      <c r="D122" s="717"/>
      <c r="E122" s="717"/>
      <c r="F122" s="717"/>
      <c r="G122" s="717"/>
      <c r="H122" s="717"/>
      <c r="I122" s="717"/>
      <c r="J122" s="717"/>
      <c r="K122" s="717"/>
      <c r="N122" s="717">
        <v>116</v>
      </c>
      <c r="O122" s="717" t="s">
        <v>1184</v>
      </c>
      <c r="P122" s="717" t="s">
        <v>1185</v>
      </c>
      <c r="Q122" s="717"/>
      <c r="R122" s="717"/>
      <c r="S122" s="717"/>
      <c r="T122" s="717"/>
      <c r="U122" s="717"/>
      <c r="V122" s="717"/>
      <c r="W122" s="717"/>
      <c r="X122" s="717"/>
    </row>
    <row r="123" spans="1:24">
      <c r="A123" s="717">
        <v>117</v>
      </c>
      <c r="B123" s="717" t="s">
        <v>686</v>
      </c>
      <c r="C123" s="717" t="s">
        <v>1186</v>
      </c>
      <c r="D123" s="717"/>
      <c r="E123" s="717"/>
      <c r="F123" s="717"/>
      <c r="G123" s="717"/>
      <c r="H123" s="717"/>
      <c r="I123" s="717"/>
      <c r="J123" s="717"/>
      <c r="K123" s="717"/>
      <c r="N123" s="717">
        <v>117</v>
      </c>
      <c r="O123" s="717" t="s">
        <v>686</v>
      </c>
      <c r="P123" s="717" t="s">
        <v>1186</v>
      </c>
      <c r="Q123" s="717"/>
      <c r="R123" s="717"/>
      <c r="S123" s="717"/>
      <c r="T123" s="717"/>
      <c r="U123" s="717"/>
      <c r="V123" s="717"/>
      <c r="W123" s="717"/>
      <c r="X123" s="717"/>
    </row>
    <row r="124" spans="1:24">
      <c r="A124" s="717">
        <v>118</v>
      </c>
      <c r="B124" s="717" t="s">
        <v>1187</v>
      </c>
      <c r="C124" s="717" t="s">
        <v>1188</v>
      </c>
      <c r="D124" s="717"/>
      <c r="E124" s="717"/>
      <c r="F124" s="717"/>
      <c r="G124" s="717"/>
      <c r="H124" s="717"/>
      <c r="I124" s="717"/>
      <c r="J124" s="717"/>
      <c r="K124" s="717"/>
      <c r="N124" s="717">
        <v>118</v>
      </c>
      <c r="O124" s="717" t="s">
        <v>1187</v>
      </c>
      <c r="P124" s="717" t="s">
        <v>1188</v>
      </c>
      <c r="Q124" s="717"/>
      <c r="R124" s="717"/>
      <c r="S124" s="717"/>
      <c r="T124" s="717"/>
      <c r="U124" s="717"/>
      <c r="V124" s="717"/>
      <c r="W124" s="717"/>
      <c r="X124" s="717"/>
    </row>
    <row r="125" spans="1:24">
      <c r="A125" s="717">
        <v>119</v>
      </c>
      <c r="B125" s="717" t="s">
        <v>1189</v>
      </c>
      <c r="C125" s="717" t="s">
        <v>1190</v>
      </c>
      <c r="D125" s="717"/>
      <c r="E125" s="717"/>
      <c r="F125" s="717"/>
      <c r="G125" s="717"/>
      <c r="H125" s="717"/>
      <c r="I125" s="717"/>
      <c r="J125" s="717"/>
      <c r="K125" s="717"/>
      <c r="N125" s="717">
        <v>119</v>
      </c>
      <c r="O125" s="717" t="s">
        <v>1189</v>
      </c>
      <c r="P125" s="717" t="s">
        <v>1190</v>
      </c>
      <c r="Q125" s="717"/>
      <c r="R125" s="717"/>
      <c r="S125" s="717"/>
      <c r="T125" s="717"/>
      <c r="U125" s="717"/>
      <c r="V125" s="717"/>
      <c r="W125" s="717"/>
      <c r="X125" s="717"/>
    </row>
    <row r="126" spans="1:24">
      <c r="A126" s="717">
        <v>120</v>
      </c>
      <c r="B126" s="717" t="s">
        <v>1191</v>
      </c>
      <c r="C126" s="717" t="s">
        <v>1192</v>
      </c>
      <c r="D126" s="717"/>
      <c r="E126" s="717"/>
      <c r="F126" s="717"/>
      <c r="G126" s="717"/>
      <c r="H126" s="717"/>
      <c r="I126" s="717"/>
      <c r="J126" s="717"/>
      <c r="K126" s="717"/>
      <c r="N126" s="717">
        <v>120</v>
      </c>
      <c r="O126" s="717" t="s">
        <v>1191</v>
      </c>
      <c r="P126" s="717" t="s">
        <v>1192</v>
      </c>
      <c r="Q126" s="717"/>
      <c r="R126" s="717"/>
      <c r="S126" s="717"/>
      <c r="T126" s="717"/>
      <c r="U126" s="717"/>
      <c r="V126" s="717"/>
      <c r="W126" s="717"/>
      <c r="X126" s="717"/>
    </row>
    <row r="127" spans="1:24">
      <c r="A127" s="717">
        <v>121</v>
      </c>
      <c r="B127" s="717" t="s">
        <v>1193</v>
      </c>
      <c r="C127" s="717" t="s">
        <v>1194</v>
      </c>
      <c r="D127" s="717"/>
      <c r="E127" s="717"/>
      <c r="F127" s="717"/>
      <c r="G127" s="717"/>
      <c r="H127" s="717"/>
      <c r="I127" s="717"/>
      <c r="J127" s="717"/>
      <c r="K127" s="717"/>
      <c r="N127" s="717">
        <v>121</v>
      </c>
      <c r="O127" s="717" t="s">
        <v>1193</v>
      </c>
      <c r="P127" s="717" t="s">
        <v>1194</v>
      </c>
      <c r="Q127" s="717"/>
      <c r="R127" s="717"/>
      <c r="S127" s="717"/>
      <c r="T127" s="717"/>
      <c r="U127" s="717"/>
      <c r="V127" s="717"/>
      <c r="W127" s="717"/>
      <c r="X127" s="717"/>
    </row>
    <row r="128" spans="1:24">
      <c r="A128" s="717">
        <v>122</v>
      </c>
      <c r="B128" s="717" t="s">
        <v>1195</v>
      </c>
      <c r="C128" s="717" t="s">
        <v>1196</v>
      </c>
      <c r="D128" s="717"/>
      <c r="E128" s="717"/>
      <c r="F128" s="717"/>
      <c r="G128" s="717"/>
      <c r="H128" s="717"/>
      <c r="I128" s="717"/>
      <c r="J128" s="717"/>
      <c r="K128" s="717"/>
      <c r="N128" s="717">
        <v>122</v>
      </c>
      <c r="O128" s="717" t="s">
        <v>1195</v>
      </c>
      <c r="P128" s="717" t="s">
        <v>1196</v>
      </c>
      <c r="Q128" s="717"/>
      <c r="R128" s="717"/>
      <c r="S128" s="717"/>
      <c r="T128" s="717"/>
      <c r="U128" s="717"/>
      <c r="V128" s="717"/>
      <c r="W128" s="717"/>
      <c r="X128" s="717"/>
    </row>
    <row r="129" spans="1:24">
      <c r="A129" s="717">
        <v>123</v>
      </c>
      <c r="B129" s="717" t="s">
        <v>1197</v>
      </c>
      <c r="C129" s="717" t="s">
        <v>1198</v>
      </c>
      <c r="D129" s="717"/>
      <c r="E129" s="717"/>
      <c r="F129" s="717"/>
      <c r="G129" s="717"/>
      <c r="H129" s="717"/>
      <c r="I129" s="717"/>
      <c r="J129" s="717"/>
      <c r="K129" s="717"/>
      <c r="N129" s="717">
        <v>123</v>
      </c>
      <c r="O129" s="717" t="s">
        <v>1197</v>
      </c>
      <c r="P129" s="717" t="s">
        <v>1198</v>
      </c>
      <c r="Q129" s="717"/>
      <c r="R129" s="717"/>
      <c r="S129" s="717"/>
      <c r="T129" s="717"/>
      <c r="U129" s="717"/>
      <c r="V129" s="717"/>
      <c r="W129" s="717"/>
      <c r="X129" s="717"/>
    </row>
    <row r="130" spans="1:24">
      <c r="A130" s="717">
        <v>124</v>
      </c>
      <c r="B130" s="717" t="s">
        <v>1199</v>
      </c>
      <c r="C130" s="717" t="s">
        <v>1200</v>
      </c>
      <c r="D130" s="717"/>
      <c r="E130" s="717"/>
      <c r="F130" s="717"/>
      <c r="G130" s="717"/>
      <c r="H130" s="717"/>
      <c r="I130" s="717"/>
      <c r="J130" s="717"/>
      <c r="K130" s="717"/>
      <c r="N130" s="717">
        <v>124</v>
      </c>
      <c r="O130" s="717" t="s">
        <v>1199</v>
      </c>
      <c r="P130" s="717" t="s">
        <v>1200</v>
      </c>
      <c r="Q130" s="717"/>
      <c r="R130" s="717"/>
      <c r="S130" s="717"/>
      <c r="T130" s="717"/>
      <c r="U130" s="717"/>
      <c r="V130" s="717"/>
      <c r="W130" s="717"/>
      <c r="X130" s="717"/>
    </row>
    <row r="131" spans="1:24">
      <c r="A131" s="717">
        <v>125</v>
      </c>
      <c r="B131" s="717" t="s">
        <v>1201</v>
      </c>
      <c r="C131" s="717" t="s">
        <v>1202</v>
      </c>
      <c r="D131" s="717"/>
      <c r="E131" s="717"/>
      <c r="F131" s="717"/>
      <c r="G131" s="717"/>
      <c r="H131" s="717"/>
      <c r="I131" s="717"/>
      <c r="J131" s="717"/>
      <c r="K131" s="717"/>
      <c r="N131" s="717">
        <v>125</v>
      </c>
      <c r="O131" s="717" t="s">
        <v>1201</v>
      </c>
      <c r="P131" s="717" t="s">
        <v>1202</v>
      </c>
      <c r="Q131" s="717"/>
      <c r="R131" s="717"/>
      <c r="S131" s="717"/>
      <c r="T131" s="717"/>
      <c r="U131" s="717"/>
      <c r="V131" s="717"/>
      <c r="W131" s="717"/>
      <c r="X131" s="717"/>
    </row>
    <row r="132" spans="1:24">
      <c r="A132" s="717">
        <v>126</v>
      </c>
      <c r="B132" s="717" t="s">
        <v>1203</v>
      </c>
      <c r="C132" s="717" t="s">
        <v>1204</v>
      </c>
      <c r="D132" s="717"/>
      <c r="E132" s="717"/>
      <c r="F132" s="717"/>
      <c r="G132" s="717"/>
      <c r="H132" s="717"/>
      <c r="I132" s="717"/>
      <c r="J132" s="717"/>
      <c r="K132" s="717"/>
      <c r="N132" s="717">
        <v>126</v>
      </c>
      <c r="O132" s="717" t="s">
        <v>1203</v>
      </c>
      <c r="P132" s="717" t="s">
        <v>1204</v>
      </c>
      <c r="Q132" s="717"/>
      <c r="R132" s="717"/>
      <c r="S132" s="717"/>
      <c r="T132" s="717"/>
      <c r="U132" s="717"/>
      <c r="V132" s="717"/>
      <c r="W132" s="717"/>
      <c r="X132" s="717"/>
    </row>
    <row r="133" spans="1:24">
      <c r="A133" s="717">
        <v>127</v>
      </c>
      <c r="B133" s="717" t="s">
        <v>1205</v>
      </c>
      <c r="C133" s="717" t="s">
        <v>1206</v>
      </c>
      <c r="D133" s="717"/>
      <c r="E133" s="717"/>
      <c r="F133" s="717"/>
      <c r="G133" s="717"/>
      <c r="H133" s="717"/>
      <c r="I133" s="717"/>
      <c r="J133" s="717"/>
      <c r="K133" s="717"/>
      <c r="N133" s="717">
        <v>127</v>
      </c>
      <c r="O133" s="717" t="s">
        <v>1205</v>
      </c>
      <c r="P133" s="717" t="s">
        <v>1206</v>
      </c>
      <c r="Q133" s="717"/>
      <c r="R133" s="717"/>
      <c r="S133" s="717"/>
      <c r="T133" s="717"/>
      <c r="U133" s="717"/>
      <c r="V133" s="717"/>
      <c r="W133" s="717"/>
      <c r="X133" s="717"/>
    </row>
    <row r="134" spans="1:24">
      <c r="A134" s="717">
        <v>128</v>
      </c>
      <c r="B134" s="717" t="s">
        <v>1207</v>
      </c>
      <c r="C134" s="717" t="s">
        <v>1208</v>
      </c>
      <c r="D134" s="717"/>
      <c r="E134" s="717"/>
      <c r="F134" s="717"/>
      <c r="G134" s="717"/>
      <c r="H134" s="717"/>
      <c r="I134" s="717"/>
      <c r="J134" s="717"/>
      <c r="K134" s="717"/>
      <c r="N134" s="717">
        <v>128</v>
      </c>
      <c r="O134" s="717" t="s">
        <v>1207</v>
      </c>
      <c r="P134" s="717" t="s">
        <v>1208</v>
      </c>
      <c r="Q134" s="717"/>
      <c r="R134" s="717"/>
      <c r="S134" s="717"/>
      <c r="T134" s="717"/>
      <c r="U134" s="717"/>
      <c r="V134" s="717"/>
      <c r="W134" s="717"/>
      <c r="X134" s="717"/>
    </row>
    <row r="135" spans="1:24">
      <c r="A135" s="717">
        <v>129</v>
      </c>
      <c r="B135" s="717" t="s">
        <v>1209</v>
      </c>
      <c r="C135" s="717" t="s">
        <v>1210</v>
      </c>
      <c r="D135" s="717"/>
      <c r="E135" s="717"/>
      <c r="F135" s="717"/>
      <c r="G135" s="717"/>
      <c r="H135" s="717"/>
      <c r="I135" s="717"/>
      <c r="J135" s="717"/>
      <c r="K135" s="717"/>
      <c r="N135" s="717">
        <v>129</v>
      </c>
      <c r="O135" s="717" t="s">
        <v>1209</v>
      </c>
      <c r="P135" s="717" t="s">
        <v>1210</v>
      </c>
      <c r="Q135" s="717"/>
      <c r="R135" s="717"/>
      <c r="S135" s="717"/>
      <c r="T135" s="717"/>
      <c r="U135" s="717"/>
      <c r="V135" s="717"/>
      <c r="W135" s="717"/>
      <c r="X135" s="717"/>
    </row>
    <row r="136" spans="1:24">
      <c r="A136" s="717">
        <v>130</v>
      </c>
      <c r="B136" s="717" t="s">
        <v>1211</v>
      </c>
      <c r="C136" s="717" t="s">
        <v>1212</v>
      </c>
      <c r="D136" s="717"/>
      <c r="E136" s="717"/>
      <c r="F136" s="717"/>
      <c r="G136" s="717"/>
      <c r="H136" s="717"/>
      <c r="I136" s="717"/>
      <c r="J136" s="717"/>
      <c r="K136" s="717"/>
      <c r="N136" s="717">
        <v>130</v>
      </c>
      <c r="O136" s="717" t="s">
        <v>1211</v>
      </c>
      <c r="P136" s="717" t="s">
        <v>1212</v>
      </c>
      <c r="Q136" s="717"/>
      <c r="R136" s="717"/>
      <c r="S136" s="717"/>
      <c r="T136" s="717"/>
      <c r="U136" s="717"/>
      <c r="V136" s="717"/>
      <c r="W136" s="717"/>
      <c r="X136" s="717"/>
    </row>
    <row r="137" spans="1:24">
      <c r="A137" s="717">
        <v>131</v>
      </c>
      <c r="B137" s="717" t="s">
        <v>1213</v>
      </c>
      <c r="C137" s="717" t="s">
        <v>1214</v>
      </c>
      <c r="D137" s="717"/>
      <c r="E137" s="717"/>
      <c r="F137" s="717"/>
      <c r="G137" s="717"/>
      <c r="H137" s="717"/>
      <c r="I137" s="717"/>
      <c r="J137" s="717"/>
      <c r="K137" s="717"/>
      <c r="N137" s="717">
        <v>131</v>
      </c>
      <c r="O137" s="717" t="s">
        <v>1213</v>
      </c>
      <c r="P137" s="717" t="s">
        <v>1214</v>
      </c>
      <c r="Q137" s="717"/>
      <c r="R137" s="717"/>
      <c r="S137" s="717"/>
      <c r="T137" s="717"/>
      <c r="U137" s="717"/>
      <c r="V137" s="717"/>
      <c r="W137" s="717"/>
      <c r="X137" s="717"/>
    </row>
    <row r="138" spans="1:24">
      <c r="A138" s="717">
        <v>132</v>
      </c>
      <c r="B138" s="717" t="s">
        <v>1215</v>
      </c>
      <c r="C138" s="717" t="s">
        <v>1216</v>
      </c>
      <c r="D138" s="717"/>
      <c r="E138" s="717"/>
      <c r="F138" s="717"/>
      <c r="G138" s="717"/>
      <c r="H138" s="717"/>
      <c r="I138" s="717"/>
      <c r="J138" s="717"/>
      <c r="K138" s="717"/>
      <c r="N138" s="717">
        <v>132</v>
      </c>
      <c r="O138" s="717" t="s">
        <v>1215</v>
      </c>
      <c r="P138" s="717" t="s">
        <v>1216</v>
      </c>
      <c r="Q138" s="717"/>
      <c r="R138" s="717"/>
      <c r="S138" s="717"/>
      <c r="T138" s="717"/>
      <c r="U138" s="717"/>
      <c r="V138" s="717"/>
      <c r="W138" s="717"/>
      <c r="X138" s="717"/>
    </row>
    <row r="139" spans="1:24">
      <c r="A139" s="717">
        <v>133</v>
      </c>
      <c r="B139" s="717" t="s">
        <v>1217</v>
      </c>
      <c r="C139" s="717" t="s">
        <v>1218</v>
      </c>
      <c r="D139" s="717"/>
      <c r="E139" s="717"/>
      <c r="F139" s="717"/>
      <c r="G139" s="717"/>
      <c r="H139" s="717"/>
      <c r="I139" s="717"/>
      <c r="J139" s="717"/>
      <c r="K139" s="717"/>
      <c r="N139" s="717">
        <v>133</v>
      </c>
      <c r="O139" s="717" t="s">
        <v>1217</v>
      </c>
      <c r="P139" s="717" t="s">
        <v>1218</v>
      </c>
      <c r="Q139" s="717"/>
      <c r="R139" s="717"/>
      <c r="S139" s="717"/>
      <c r="T139" s="717"/>
      <c r="U139" s="717"/>
      <c r="V139" s="717"/>
      <c r="W139" s="717"/>
      <c r="X139" s="717"/>
    </row>
    <row r="140" spans="1:24">
      <c r="A140" s="717">
        <v>134</v>
      </c>
      <c r="B140" s="717" t="s">
        <v>1219</v>
      </c>
      <c r="C140" s="717" t="s">
        <v>1220</v>
      </c>
      <c r="D140" s="717"/>
      <c r="E140" s="717"/>
      <c r="F140" s="717"/>
      <c r="G140" s="717"/>
      <c r="H140" s="717"/>
      <c r="I140" s="717"/>
      <c r="J140" s="717"/>
      <c r="K140" s="717"/>
      <c r="N140" s="717">
        <v>134</v>
      </c>
      <c r="O140" s="717" t="s">
        <v>1219</v>
      </c>
      <c r="P140" s="717" t="s">
        <v>1220</v>
      </c>
      <c r="Q140" s="717"/>
      <c r="R140" s="717"/>
      <c r="S140" s="717"/>
      <c r="T140" s="717"/>
      <c r="U140" s="717"/>
      <c r="V140" s="717"/>
      <c r="W140" s="717"/>
      <c r="X140" s="717"/>
    </row>
    <row r="141" spans="1:24">
      <c r="A141" s="717">
        <v>135</v>
      </c>
      <c r="B141" s="717" t="s">
        <v>1221</v>
      </c>
      <c r="C141" s="717" t="s">
        <v>1222</v>
      </c>
      <c r="D141" s="717"/>
      <c r="E141" s="717"/>
      <c r="F141" s="717"/>
      <c r="G141" s="717"/>
      <c r="H141" s="717"/>
      <c r="I141" s="717"/>
      <c r="J141" s="717"/>
      <c r="K141" s="717"/>
      <c r="N141" s="717">
        <v>135</v>
      </c>
      <c r="O141" s="717" t="s">
        <v>1221</v>
      </c>
      <c r="P141" s="717" t="s">
        <v>1222</v>
      </c>
      <c r="Q141" s="717"/>
      <c r="R141" s="717"/>
      <c r="S141" s="717"/>
      <c r="T141" s="717"/>
      <c r="U141" s="717"/>
      <c r="V141" s="717"/>
      <c r="W141" s="717"/>
      <c r="X141" s="717"/>
    </row>
    <row r="142" spans="1:24">
      <c r="A142" s="717">
        <v>136</v>
      </c>
      <c r="B142" s="717" t="s">
        <v>1223</v>
      </c>
      <c r="C142" s="717" t="s">
        <v>1224</v>
      </c>
      <c r="D142" s="717"/>
      <c r="E142" s="717"/>
      <c r="F142" s="717"/>
      <c r="G142" s="717"/>
      <c r="H142" s="717"/>
      <c r="I142" s="717"/>
      <c r="J142" s="717"/>
      <c r="K142" s="717"/>
      <c r="N142" s="717">
        <v>136</v>
      </c>
      <c r="O142" s="717" t="s">
        <v>1223</v>
      </c>
      <c r="P142" s="717" t="s">
        <v>1224</v>
      </c>
      <c r="Q142" s="717"/>
      <c r="R142" s="717"/>
      <c r="S142" s="717"/>
      <c r="T142" s="717"/>
      <c r="U142" s="717"/>
      <c r="V142" s="717"/>
      <c r="W142" s="717"/>
      <c r="X142" s="717"/>
    </row>
    <row r="143" spans="1:24">
      <c r="A143" s="717">
        <v>137</v>
      </c>
      <c r="B143" s="717" t="s">
        <v>1225</v>
      </c>
      <c r="C143" s="717" t="s">
        <v>1226</v>
      </c>
      <c r="D143" s="717"/>
      <c r="E143" s="717"/>
      <c r="F143" s="717"/>
      <c r="G143" s="717"/>
      <c r="H143" s="717"/>
      <c r="I143" s="717"/>
      <c r="J143" s="717"/>
      <c r="K143" s="717"/>
      <c r="N143" s="717">
        <v>137</v>
      </c>
      <c r="O143" s="717" t="s">
        <v>1225</v>
      </c>
      <c r="P143" s="717" t="s">
        <v>1226</v>
      </c>
      <c r="Q143" s="717"/>
      <c r="R143" s="717"/>
      <c r="S143" s="717"/>
      <c r="T143" s="717"/>
      <c r="U143" s="717"/>
      <c r="V143" s="717"/>
      <c r="W143" s="717"/>
      <c r="X143" s="717"/>
    </row>
    <row r="144" spans="1:24">
      <c r="A144" s="717">
        <v>138</v>
      </c>
      <c r="B144" s="717" t="s">
        <v>1227</v>
      </c>
      <c r="C144" s="717" t="s">
        <v>1228</v>
      </c>
      <c r="D144" s="717"/>
      <c r="E144" s="717"/>
      <c r="F144" s="717"/>
      <c r="G144" s="717"/>
      <c r="H144" s="717"/>
      <c r="I144" s="717"/>
      <c r="J144" s="717"/>
      <c r="K144" s="717"/>
      <c r="N144" s="717">
        <v>138</v>
      </c>
      <c r="O144" s="717" t="s">
        <v>1227</v>
      </c>
      <c r="P144" s="717" t="s">
        <v>1228</v>
      </c>
      <c r="Q144" s="717"/>
      <c r="R144" s="717"/>
      <c r="S144" s="717"/>
      <c r="T144" s="717"/>
      <c r="U144" s="717"/>
      <c r="V144" s="717"/>
      <c r="W144" s="717"/>
      <c r="X144" s="717"/>
    </row>
    <row r="145" spans="1:24">
      <c r="A145" s="717">
        <v>139</v>
      </c>
      <c r="B145" s="717" t="s">
        <v>1229</v>
      </c>
      <c r="C145" s="717" t="s">
        <v>1230</v>
      </c>
      <c r="D145" s="717"/>
      <c r="E145" s="717"/>
      <c r="F145" s="717"/>
      <c r="G145" s="717"/>
      <c r="H145" s="717"/>
      <c r="I145" s="717"/>
      <c r="J145" s="717"/>
      <c r="K145" s="717"/>
      <c r="N145" s="717">
        <v>139</v>
      </c>
      <c r="O145" s="717" t="s">
        <v>1229</v>
      </c>
      <c r="P145" s="717" t="s">
        <v>1230</v>
      </c>
      <c r="Q145" s="717"/>
      <c r="R145" s="717"/>
      <c r="S145" s="717"/>
      <c r="T145" s="717"/>
      <c r="U145" s="717"/>
      <c r="V145" s="717"/>
      <c r="W145" s="717"/>
      <c r="X145" s="717"/>
    </row>
    <row r="146" spans="1:24">
      <c r="A146" s="717">
        <v>140</v>
      </c>
      <c r="B146" s="717" t="s">
        <v>1231</v>
      </c>
      <c r="C146" s="717" t="s">
        <v>1232</v>
      </c>
      <c r="D146" s="717"/>
      <c r="E146" s="717"/>
      <c r="F146" s="717"/>
      <c r="G146" s="717"/>
      <c r="H146" s="717"/>
      <c r="I146" s="717"/>
      <c r="J146" s="717"/>
      <c r="K146" s="717"/>
      <c r="N146" s="717">
        <v>140</v>
      </c>
      <c r="O146" s="717" t="s">
        <v>1231</v>
      </c>
      <c r="P146" s="717" t="s">
        <v>1232</v>
      </c>
      <c r="Q146" s="717"/>
      <c r="R146" s="717"/>
      <c r="S146" s="717"/>
      <c r="T146" s="717"/>
      <c r="U146" s="717"/>
      <c r="V146" s="717"/>
      <c r="W146" s="717"/>
      <c r="X146" s="717"/>
    </row>
    <row r="147" spans="1:24">
      <c r="A147" s="717">
        <v>141</v>
      </c>
      <c r="B147" s="717" t="s">
        <v>1233</v>
      </c>
      <c r="C147" s="717" t="s">
        <v>1234</v>
      </c>
      <c r="D147" s="717"/>
      <c r="E147" s="717"/>
      <c r="F147" s="717"/>
      <c r="G147" s="717"/>
      <c r="H147" s="717"/>
      <c r="I147" s="717"/>
      <c r="J147" s="717"/>
      <c r="K147" s="717"/>
      <c r="N147" s="717">
        <v>141</v>
      </c>
      <c r="O147" s="717" t="s">
        <v>1233</v>
      </c>
      <c r="P147" s="717" t="s">
        <v>1234</v>
      </c>
      <c r="Q147" s="717"/>
      <c r="R147" s="717"/>
      <c r="S147" s="717"/>
      <c r="T147" s="717"/>
      <c r="U147" s="717"/>
      <c r="V147" s="717"/>
      <c r="W147" s="717"/>
      <c r="X147" s="717"/>
    </row>
    <row r="148" spans="1:24">
      <c r="A148" s="717">
        <v>142</v>
      </c>
      <c r="B148" s="717" t="s">
        <v>1235</v>
      </c>
      <c r="C148" s="717" t="s">
        <v>1236</v>
      </c>
      <c r="D148" s="717"/>
      <c r="E148" s="717"/>
      <c r="F148" s="717"/>
      <c r="G148" s="717"/>
      <c r="H148" s="717"/>
      <c r="I148" s="717"/>
      <c r="J148" s="717"/>
      <c r="K148" s="717"/>
      <c r="N148" s="717">
        <v>142</v>
      </c>
      <c r="O148" s="717" t="s">
        <v>1235</v>
      </c>
      <c r="P148" s="717" t="s">
        <v>1236</v>
      </c>
      <c r="Q148" s="717"/>
      <c r="R148" s="717"/>
      <c r="S148" s="717"/>
      <c r="T148" s="717"/>
      <c r="U148" s="717"/>
      <c r="V148" s="717"/>
      <c r="W148" s="717"/>
      <c r="X148" s="717"/>
    </row>
    <row r="149" spans="1:24">
      <c r="A149" s="717">
        <v>143</v>
      </c>
      <c r="B149" s="717" t="s">
        <v>1237</v>
      </c>
      <c r="C149" s="717" t="s">
        <v>1238</v>
      </c>
      <c r="D149" s="717"/>
      <c r="E149" s="717"/>
      <c r="F149" s="717"/>
      <c r="G149" s="717"/>
      <c r="H149" s="717"/>
      <c r="I149" s="717"/>
      <c r="J149" s="717"/>
      <c r="K149" s="717"/>
      <c r="N149" s="717">
        <v>143</v>
      </c>
      <c r="O149" s="717" t="s">
        <v>1237</v>
      </c>
      <c r="P149" s="717" t="s">
        <v>1238</v>
      </c>
      <c r="Q149" s="717"/>
      <c r="R149" s="717"/>
      <c r="S149" s="717"/>
      <c r="T149" s="717"/>
      <c r="U149" s="717"/>
      <c r="V149" s="717"/>
      <c r="W149" s="717"/>
      <c r="X149" s="717"/>
    </row>
    <row r="150" spans="1:24">
      <c r="A150" s="717">
        <v>144</v>
      </c>
      <c r="B150" s="717" t="s">
        <v>1239</v>
      </c>
      <c r="C150" s="717" t="s">
        <v>1240</v>
      </c>
      <c r="D150" s="717"/>
      <c r="E150" s="717"/>
      <c r="F150" s="717"/>
      <c r="G150" s="717"/>
      <c r="H150" s="717"/>
      <c r="I150" s="717"/>
      <c r="J150" s="717"/>
      <c r="K150" s="717"/>
      <c r="N150" s="717">
        <v>144</v>
      </c>
      <c r="O150" s="717" t="s">
        <v>1239</v>
      </c>
      <c r="P150" s="717" t="s">
        <v>1240</v>
      </c>
      <c r="Q150" s="717"/>
      <c r="R150" s="717"/>
      <c r="S150" s="717"/>
      <c r="T150" s="717"/>
      <c r="U150" s="717"/>
      <c r="V150" s="717"/>
      <c r="W150" s="717"/>
      <c r="X150" s="717"/>
    </row>
    <row r="151" spans="1:24">
      <c r="A151" s="717">
        <v>145</v>
      </c>
      <c r="B151" s="717" t="s">
        <v>1241</v>
      </c>
      <c r="C151" s="717" t="s">
        <v>1242</v>
      </c>
      <c r="D151" s="717"/>
      <c r="E151" s="717"/>
      <c r="F151" s="717"/>
      <c r="G151" s="717"/>
      <c r="H151" s="717"/>
      <c r="I151" s="717"/>
      <c r="J151" s="717"/>
      <c r="K151" s="717"/>
      <c r="N151" s="717">
        <v>145</v>
      </c>
      <c r="O151" s="717" t="s">
        <v>1241</v>
      </c>
      <c r="P151" s="717" t="s">
        <v>1242</v>
      </c>
      <c r="Q151" s="717"/>
      <c r="R151" s="717"/>
      <c r="S151" s="717"/>
      <c r="T151" s="717"/>
      <c r="U151" s="717"/>
      <c r="V151" s="717"/>
      <c r="W151" s="717"/>
      <c r="X151" s="717"/>
    </row>
    <row r="152" spans="1:24">
      <c r="A152" s="717">
        <v>146</v>
      </c>
      <c r="B152" s="717" t="s">
        <v>1243</v>
      </c>
      <c r="C152" s="717" t="s">
        <v>1244</v>
      </c>
      <c r="D152" s="717"/>
      <c r="E152" s="717"/>
      <c r="F152" s="717"/>
      <c r="G152" s="717"/>
      <c r="H152" s="717"/>
      <c r="I152" s="717"/>
      <c r="J152" s="717"/>
      <c r="K152" s="717"/>
      <c r="N152" s="717">
        <v>146</v>
      </c>
      <c r="O152" s="717" t="s">
        <v>1243</v>
      </c>
      <c r="P152" s="717" t="s">
        <v>1244</v>
      </c>
      <c r="Q152" s="717"/>
      <c r="R152" s="717"/>
      <c r="S152" s="717"/>
      <c r="T152" s="717"/>
      <c r="U152" s="717"/>
      <c r="V152" s="717"/>
      <c r="W152" s="717"/>
      <c r="X152" s="717"/>
    </row>
    <row r="153" spans="1:24">
      <c r="A153" s="717">
        <v>147</v>
      </c>
      <c r="B153" s="717" t="s">
        <v>1102</v>
      </c>
      <c r="C153" s="717" t="s">
        <v>1245</v>
      </c>
      <c r="D153" s="717"/>
      <c r="E153" s="717"/>
      <c r="F153" s="717"/>
      <c r="G153" s="717"/>
      <c r="H153" s="717"/>
      <c r="I153" s="717"/>
      <c r="J153" s="717"/>
      <c r="K153" s="717"/>
      <c r="N153" s="717">
        <v>147</v>
      </c>
      <c r="O153" s="717" t="s">
        <v>1102</v>
      </c>
      <c r="P153" s="717" t="s">
        <v>1245</v>
      </c>
      <c r="Q153" s="717"/>
      <c r="R153" s="717"/>
      <c r="S153" s="717"/>
      <c r="T153" s="717"/>
      <c r="U153" s="717"/>
      <c r="V153" s="717"/>
      <c r="W153" s="717"/>
      <c r="X153" s="717"/>
    </row>
    <row r="154" spans="1:24">
      <c r="A154" s="717">
        <v>148</v>
      </c>
      <c r="B154" s="717" t="s">
        <v>1246</v>
      </c>
      <c r="C154" s="717" t="s">
        <v>1247</v>
      </c>
      <c r="D154" s="717"/>
      <c r="E154" s="717"/>
      <c r="F154" s="717"/>
      <c r="G154" s="717"/>
      <c r="H154" s="717"/>
      <c r="I154" s="717"/>
      <c r="J154" s="717"/>
      <c r="K154" s="717"/>
      <c r="N154" s="717">
        <v>148</v>
      </c>
      <c r="O154" s="717" t="s">
        <v>1246</v>
      </c>
      <c r="P154" s="717" t="s">
        <v>1247</v>
      </c>
      <c r="Q154" s="717"/>
      <c r="R154" s="717"/>
      <c r="S154" s="717"/>
      <c r="T154" s="717"/>
      <c r="U154" s="717"/>
      <c r="V154" s="717"/>
      <c r="W154" s="717"/>
      <c r="X154" s="717"/>
    </row>
    <row r="155" spans="1:24">
      <c r="A155" s="717">
        <v>149</v>
      </c>
      <c r="B155" s="717" t="s">
        <v>1248</v>
      </c>
      <c r="C155" s="717" t="s">
        <v>1249</v>
      </c>
      <c r="D155" s="717"/>
      <c r="E155" s="717"/>
      <c r="F155" s="717"/>
      <c r="G155" s="717"/>
      <c r="H155" s="717"/>
      <c r="I155" s="717"/>
      <c r="J155" s="717"/>
      <c r="K155" s="717"/>
      <c r="N155" s="717">
        <v>149</v>
      </c>
      <c r="O155" s="717" t="s">
        <v>1248</v>
      </c>
      <c r="P155" s="717" t="s">
        <v>1249</v>
      </c>
      <c r="Q155" s="717"/>
      <c r="R155" s="717"/>
      <c r="S155" s="717"/>
      <c r="T155" s="717"/>
      <c r="U155" s="717"/>
      <c r="V155" s="717"/>
      <c r="W155" s="717"/>
      <c r="X155" s="717"/>
    </row>
    <row r="156" spans="1:24">
      <c r="A156" s="717">
        <v>150</v>
      </c>
      <c r="B156" s="717" t="s">
        <v>1250</v>
      </c>
      <c r="C156" s="717" t="s">
        <v>1251</v>
      </c>
      <c r="D156" s="717"/>
      <c r="E156" s="717"/>
      <c r="F156" s="717"/>
      <c r="G156" s="717"/>
      <c r="H156" s="717"/>
      <c r="I156" s="717"/>
      <c r="J156" s="717"/>
      <c r="K156" s="717"/>
      <c r="N156" s="717">
        <v>150</v>
      </c>
      <c r="O156" s="717" t="s">
        <v>1250</v>
      </c>
      <c r="P156" s="717" t="s">
        <v>1251</v>
      </c>
      <c r="Q156" s="717"/>
      <c r="R156" s="717"/>
      <c r="S156" s="717"/>
      <c r="T156" s="717"/>
      <c r="U156" s="717"/>
      <c r="V156" s="717"/>
      <c r="W156" s="717"/>
      <c r="X156" s="717"/>
    </row>
    <row r="157" spans="1:24">
      <c r="A157" s="717">
        <v>151</v>
      </c>
      <c r="B157" s="717" t="s">
        <v>1252</v>
      </c>
      <c r="C157" s="717" t="s">
        <v>1253</v>
      </c>
      <c r="D157" s="717"/>
      <c r="E157" s="717"/>
      <c r="F157" s="717"/>
      <c r="G157" s="717"/>
      <c r="H157" s="717"/>
      <c r="I157" s="717"/>
      <c r="J157" s="717"/>
      <c r="K157" s="717"/>
      <c r="N157" s="717">
        <v>151</v>
      </c>
      <c r="O157" s="717" t="s">
        <v>1252</v>
      </c>
      <c r="P157" s="717" t="s">
        <v>1253</v>
      </c>
      <c r="Q157" s="717"/>
      <c r="R157" s="717"/>
      <c r="S157" s="717"/>
      <c r="T157" s="717"/>
      <c r="U157" s="717"/>
      <c r="V157" s="717"/>
      <c r="W157" s="717"/>
      <c r="X157" s="717"/>
    </row>
    <row r="158" spans="1:24">
      <c r="A158" s="717">
        <v>152</v>
      </c>
      <c r="B158" s="717" t="s">
        <v>1254</v>
      </c>
      <c r="C158" s="717" t="s">
        <v>1255</v>
      </c>
      <c r="D158" s="717"/>
      <c r="E158" s="717"/>
      <c r="F158" s="717"/>
      <c r="G158" s="717"/>
      <c r="H158" s="717"/>
      <c r="I158" s="717"/>
      <c r="J158" s="717"/>
      <c r="K158" s="717"/>
      <c r="N158" s="717">
        <v>152</v>
      </c>
      <c r="O158" s="717" t="s">
        <v>1254</v>
      </c>
      <c r="P158" s="717" t="s">
        <v>1255</v>
      </c>
      <c r="Q158" s="717"/>
      <c r="R158" s="717"/>
      <c r="S158" s="717"/>
      <c r="T158" s="717"/>
      <c r="U158" s="717"/>
      <c r="V158" s="717"/>
      <c r="W158" s="717"/>
      <c r="X158" s="717"/>
    </row>
    <row r="159" spans="1:24">
      <c r="A159" s="717">
        <v>153</v>
      </c>
      <c r="B159" s="717" t="s">
        <v>1256</v>
      </c>
      <c r="C159" s="717" t="s">
        <v>1257</v>
      </c>
      <c r="D159" s="717"/>
      <c r="E159" s="717"/>
      <c r="F159" s="717"/>
      <c r="G159" s="717"/>
      <c r="H159" s="717"/>
      <c r="I159" s="717"/>
      <c r="J159" s="717"/>
      <c r="K159" s="717"/>
      <c r="N159" s="717">
        <v>153</v>
      </c>
      <c r="O159" s="717" t="s">
        <v>1256</v>
      </c>
      <c r="P159" s="717" t="s">
        <v>1257</v>
      </c>
      <c r="Q159" s="717"/>
      <c r="R159" s="717"/>
      <c r="S159" s="717"/>
      <c r="T159" s="717"/>
      <c r="U159" s="717"/>
      <c r="V159" s="717"/>
      <c r="W159" s="717"/>
      <c r="X159" s="717"/>
    </row>
    <row r="160" spans="1:24">
      <c r="A160" s="717">
        <v>154</v>
      </c>
      <c r="B160" s="717" t="s">
        <v>1258</v>
      </c>
      <c r="C160" s="717" t="s">
        <v>1259</v>
      </c>
      <c r="D160" s="717"/>
      <c r="E160" s="717"/>
      <c r="F160" s="717"/>
      <c r="G160" s="717"/>
      <c r="H160" s="717"/>
      <c r="I160" s="717"/>
      <c r="J160" s="717"/>
      <c r="K160" s="717"/>
      <c r="N160" s="717">
        <v>154</v>
      </c>
      <c r="O160" s="717" t="s">
        <v>1258</v>
      </c>
      <c r="P160" s="717" t="s">
        <v>1259</v>
      </c>
      <c r="Q160" s="717"/>
      <c r="R160" s="717"/>
      <c r="S160" s="717"/>
      <c r="T160" s="717"/>
      <c r="U160" s="717"/>
      <c r="V160" s="717"/>
      <c r="W160" s="717"/>
      <c r="X160" s="717"/>
    </row>
    <row r="161" spans="1:24">
      <c r="A161" s="717">
        <v>155</v>
      </c>
      <c r="B161" s="717" t="s">
        <v>1260</v>
      </c>
      <c r="C161" s="717" t="s">
        <v>1261</v>
      </c>
      <c r="D161" s="717"/>
      <c r="E161" s="717"/>
      <c r="F161" s="717"/>
      <c r="G161" s="717"/>
      <c r="H161" s="717"/>
      <c r="I161" s="717"/>
      <c r="J161" s="717"/>
      <c r="K161" s="717"/>
      <c r="N161" s="717">
        <v>155</v>
      </c>
      <c r="O161" s="717" t="s">
        <v>1260</v>
      </c>
      <c r="P161" s="717" t="s">
        <v>1261</v>
      </c>
      <c r="Q161" s="717"/>
      <c r="R161" s="717"/>
      <c r="S161" s="717"/>
      <c r="T161" s="717"/>
      <c r="U161" s="717"/>
      <c r="V161" s="717"/>
      <c r="W161" s="717"/>
      <c r="X161" s="717"/>
    </row>
    <row r="162" spans="1:24">
      <c r="A162" s="717">
        <v>156</v>
      </c>
      <c r="B162" s="717" t="s">
        <v>1262</v>
      </c>
      <c r="C162" s="717" t="s">
        <v>1263</v>
      </c>
      <c r="D162" s="717"/>
      <c r="E162" s="717"/>
      <c r="F162" s="717"/>
      <c r="G162" s="717"/>
      <c r="H162" s="717"/>
      <c r="I162" s="717"/>
      <c r="J162" s="717"/>
      <c r="K162" s="717"/>
      <c r="N162" s="717">
        <v>156</v>
      </c>
      <c r="O162" s="717" t="s">
        <v>1262</v>
      </c>
      <c r="P162" s="717" t="s">
        <v>1263</v>
      </c>
      <c r="Q162" s="717"/>
      <c r="R162" s="717"/>
      <c r="S162" s="717"/>
      <c r="T162" s="717"/>
      <c r="U162" s="717"/>
      <c r="V162" s="717"/>
      <c r="W162" s="717"/>
      <c r="X162" s="717"/>
    </row>
    <row r="163" spans="1:24">
      <c r="A163" s="717">
        <v>157</v>
      </c>
      <c r="B163" s="717" t="s">
        <v>1264</v>
      </c>
      <c r="C163" s="717" t="s">
        <v>1265</v>
      </c>
      <c r="D163" s="717"/>
      <c r="E163" s="717"/>
      <c r="F163" s="717"/>
      <c r="G163" s="717"/>
      <c r="H163" s="717"/>
      <c r="I163" s="717"/>
      <c r="J163" s="717"/>
      <c r="K163" s="717"/>
      <c r="N163" s="717">
        <v>157</v>
      </c>
      <c r="O163" s="717" t="s">
        <v>1264</v>
      </c>
      <c r="P163" s="717" t="s">
        <v>1265</v>
      </c>
      <c r="Q163" s="717"/>
      <c r="R163" s="717"/>
      <c r="S163" s="717"/>
      <c r="T163" s="717"/>
      <c r="U163" s="717"/>
      <c r="V163" s="717"/>
      <c r="W163" s="717"/>
      <c r="X163" s="717"/>
    </row>
    <row r="164" spans="1:24">
      <c r="A164" s="717">
        <v>158</v>
      </c>
      <c r="B164" s="717" t="s">
        <v>1266</v>
      </c>
      <c r="C164" s="717" t="s">
        <v>1267</v>
      </c>
      <c r="D164" s="717"/>
      <c r="E164" s="717"/>
      <c r="F164" s="717"/>
      <c r="G164" s="717"/>
      <c r="H164" s="717"/>
      <c r="I164" s="717"/>
      <c r="J164" s="717"/>
      <c r="K164" s="717"/>
      <c r="N164" s="717">
        <v>158</v>
      </c>
      <c r="O164" s="717" t="s">
        <v>1266</v>
      </c>
      <c r="P164" s="717" t="s">
        <v>1267</v>
      </c>
      <c r="Q164" s="717"/>
      <c r="R164" s="717"/>
      <c r="S164" s="717"/>
      <c r="T164" s="717"/>
      <c r="U164" s="717"/>
      <c r="V164" s="717"/>
      <c r="W164" s="717"/>
      <c r="X164" s="717"/>
    </row>
    <row r="165" spans="1:24">
      <c r="A165" s="717">
        <v>159</v>
      </c>
      <c r="B165" s="717" t="s">
        <v>714</v>
      </c>
      <c r="C165" s="717" t="s">
        <v>1268</v>
      </c>
      <c r="D165" s="717"/>
      <c r="E165" s="717"/>
      <c r="F165" s="717"/>
      <c r="G165" s="717"/>
      <c r="H165" s="717"/>
      <c r="I165" s="717"/>
      <c r="J165" s="717"/>
      <c r="K165" s="717"/>
      <c r="N165" s="717">
        <v>159</v>
      </c>
      <c r="O165" s="717" t="s">
        <v>714</v>
      </c>
      <c r="P165" s="717" t="s">
        <v>1268</v>
      </c>
      <c r="Q165" s="717"/>
      <c r="R165" s="717"/>
      <c r="S165" s="717"/>
      <c r="T165" s="717"/>
      <c r="U165" s="717"/>
      <c r="V165" s="717"/>
      <c r="W165" s="717"/>
      <c r="X165" s="717"/>
    </row>
    <row r="166" spans="1:24">
      <c r="A166" s="717">
        <v>160</v>
      </c>
      <c r="B166" s="717" t="s">
        <v>1269</v>
      </c>
      <c r="C166" s="717" t="s">
        <v>1270</v>
      </c>
      <c r="D166" s="717"/>
      <c r="E166" s="717"/>
      <c r="F166" s="717"/>
      <c r="G166" s="717"/>
      <c r="H166" s="717"/>
      <c r="I166" s="717"/>
      <c r="J166" s="717"/>
      <c r="K166" s="717"/>
      <c r="N166" s="717">
        <v>160</v>
      </c>
      <c r="O166" s="717" t="s">
        <v>1269</v>
      </c>
      <c r="P166" s="717" t="s">
        <v>1270</v>
      </c>
      <c r="Q166" s="717"/>
      <c r="R166" s="717"/>
      <c r="S166" s="717"/>
      <c r="T166" s="717"/>
      <c r="U166" s="717"/>
      <c r="V166" s="717"/>
      <c r="W166" s="717"/>
      <c r="X166" s="717"/>
    </row>
    <row r="167" spans="1:24">
      <c r="A167" s="717">
        <v>161</v>
      </c>
      <c r="B167" s="717" t="s">
        <v>1271</v>
      </c>
      <c r="C167" s="717" t="s">
        <v>1272</v>
      </c>
      <c r="D167" s="717"/>
      <c r="E167" s="717"/>
      <c r="F167" s="717"/>
      <c r="G167" s="717"/>
      <c r="H167" s="717"/>
      <c r="I167" s="717"/>
      <c r="J167" s="717"/>
      <c r="K167" s="717"/>
      <c r="N167" s="717">
        <v>161</v>
      </c>
      <c r="O167" s="717" t="s">
        <v>1271</v>
      </c>
      <c r="P167" s="717" t="s">
        <v>1272</v>
      </c>
      <c r="Q167" s="717"/>
      <c r="R167" s="717"/>
      <c r="S167" s="717"/>
      <c r="T167" s="717"/>
      <c r="U167" s="717"/>
      <c r="V167" s="717"/>
      <c r="W167" s="717"/>
      <c r="X167" s="717"/>
    </row>
    <row r="168" spans="1:24">
      <c r="A168" s="717">
        <v>162</v>
      </c>
      <c r="B168" s="717" t="s">
        <v>1273</v>
      </c>
      <c r="C168" s="717" t="s">
        <v>1274</v>
      </c>
      <c r="D168" s="717"/>
      <c r="E168" s="717"/>
      <c r="F168" s="717"/>
      <c r="G168" s="717"/>
      <c r="H168" s="717"/>
      <c r="I168" s="717"/>
      <c r="J168" s="717"/>
      <c r="K168" s="717"/>
      <c r="N168" s="717">
        <v>162</v>
      </c>
      <c r="O168" s="717" t="s">
        <v>1273</v>
      </c>
      <c r="P168" s="717" t="s">
        <v>1274</v>
      </c>
      <c r="Q168" s="717"/>
      <c r="R168" s="717"/>
      <c r="S168" s="717"/>
      <c r="T168" s="717"/>
      <c r="U168" s="717"/>
      <c r="V168" s="717"/>
      <c r="W168" s="717"/>
      <c r="X168" s="717"/>
    </row>
    <row r="169" spans="1:24">
      <c r="A169" s="717">
        <v>163</v>
      </c>
      <c r="B169" s="717" t="s">
        <v>717</v>
      </c>
      <c r="C169" s="717" t="s">
        <v>1275</v>
      </c>
      <c r="D169" s="717"/>
      <c r="E169" s="717"/>
      <c r="F169" s="717"/>
      <c r="G169" s="717"/>
      <c r="H169" s="717"/>
      <c r="I169" s="717"/>
      <c r="J169" s="717"/>
      <c r="K169" s="717"/>
      <c r="N169" s="717">
        <v>163</v>
      </c>
      <c r="O169" s="717" t="s">
        <v>717</v>
      </c>
      <c r="P169" s="717" t="s">
        <v>1275</v>
      </c>
      <c r="Q169" s="717"/>
      <c r="R169" s="717"/>
      <c r="S169" s="717"/>
      <c r="T169" s="717"/>
      <c r="U169" s="717"/>
      <c r="V169" s="717"/>
      <c r="W169" s="717"/>
      <c r="X169" s="717"/>
    </row>
    <row r="170" spans="1:24">
      <c r="A170" s="717">
        <v>164</v>
      </c>
      <c r="B170" s="717" t="s">
        <v>1276</v>
      </c>
      <c r="C170" s="717" t="s">
        <v>1277</v>
      </c>
      <c r="D170" s="717"/>
      <c r="E170" s="717"/>
      <c r="F170" s="717"/>
      <c r="G170" s="717"/>
      <c r="H170" s="717"/>
      <c r="I170" s="717"/>
      <c r="J170" s="717"/>
      <c r="K170" s="717"/>
      <c r="N170" s="717">
        <v>164</v>
      </c>
      <c r="O170" s="717" t="s">
        <v>1276</v>
      </c>
      <c r="P170" s="717" t="s">
        <v>1277</v>
      </c>
      <c r="Q170" s="717"/>
      <c r="R170" s="717"/>
      <c r="S170" s="717"/>
      <c r="T170" s="717"/>
      <c r="U170" s="717"/>
      <c r="V170" s="717"/>
      <c r="W170" s="717"/>
      <c r="X170" s="717"/>
    </row>
    <row r="171" spans="1:24">
      <c r="A171" s="717">
        <v>165</v>
      </c>
      <c r="B171" s="717" t="s">
        <v>1278</v>
      </c>
      <c r="C171" s="717" t="s">
        <v>1279</v>
      </c>
      <c r="D171" s="717"/>
      <c r="E171" s="717"/>
      <c r="F171" s="717"/>
      <c r="G171" s="717"/>
      <c r="H171" s="717"/>
      <c r="I171" s="717"/>
      <c r="J171" s="717"/>
      <c r="K171" s="717"/>
      <c r="N171" s="717">
        <v>165</v>
      </c>
      <c r="O171" s="717" t="s">
        <v>1278</v>
      </c>
      <c r="P171" s="717" t="s">
        <v>1279</v>
      </c>
      <c r="Q171" s="717"/>
      <c r="R171" s="717"/>
      <c r="S171" s="717"/>
      <c r="T171" s="717"/>
      <c r="U171" s="717"/>
      <c r="V171" s="717"/>
      <c r="W171" s="717"/>
      <c r="X171" s="717"/>
    </row>
    <row r="172" spans="1:24">
      <c r="A172" s="717">
        <v>166</v>
      </c>
      <c r="B172" s="717" t="s">
        <v>1280</v>
      </c>
      <c r="C172" s="717" t="s">
        <v>1281</v>
      </c>
      <c r="D172" s="717"/>
      <c r="E172" s="717"/>
      <c r="F172" s="717"/>
      <c r="G172" s="717"/>
      <c r="H172" s="717"/>
      <c r="I172" s="717"/>
      <c r="J172" s="717"/>
      <c r="K172" s="717"/>
      <c r="N172" s="717">
        <v>166</v>
      </c>
      <c r="O172" s="717" t="s">
        <v>1280</v>
      </c>
      <c r="P172" s="717" t="s">
        <v>1281</v>
      </c>
      <c r="Q172" s="717"/>
      <c r="R172" s="717"/>
      <c r="S172" s="717"/>
      <c r="T172" s="717"/>
      <c r="U172" s="717"/>
      <c r="V172" s="717"/>
      <c r="W172" s="717"/>
      <c r="X172" s="717"/>
    </row>
    <row r="173" spans="1:24">
      <c r="A173" s="717">
        <v>167</v>
      </c>
      <c r="B173" s="717" t="s">
        <v>720</v>
      </c>
      <c r="C173" s="717" t="s">
        <v>1282</v>
      </c>
      <c r="D173" s="717"/>
      <c r="E173" s="717"/>
      <c r="F173" s="717"/>
      <c r="G173" s="717"/>
      <c r="H173" s="717"/>
      <c r="I173" s="717"/>
      <c r="J173" s="717"/>
      <c r="K173" s="717"/>
      <c r="N173" s="717">
        <v>167</v>
      </c>
      <c r="O173" s="717" t="s">
        <v>720</v>
      </c>
      <c r="P173" s="717" t="s">
        <v>1282</v>
      </c>
      <c r="Q173" s="717"/>
      <c r="R173" s="717"/>
      <c r="S173" s="717"/>
      <c r="T173" s="717"/>
      <c r="U173" s="717"/>
      <c r="V173" s="717"/>
      <c r="W173" s="717"/>
      <c r="X173" s="717"/>
    </row>
    <row r="174" spans="1:24">
      <c r="A174" s="717">
        <v>168</v>
      </c>
      <c r="B174" s="717" t="s">
        <v>1283</v>
      </c>
      <c r="C174" s="717" t="s">
        <v>1284</v>
      </c>
      <c r="D174" s="717"/>
      <c r="E174" s="717"/>
      <c r="F174" s="717"/>
      <c r="G174" s="717"/>
      <c r="H174" s="717"/>
      <c r="I174" s="717"/>
      <c r="J174" s="717"/>
      <c r="K174" s="717"/>
      <c r="N174" s="717">
        <v>168</v>
      </c>
      <c r="O174" s="717" t="s">
        <v>1283</v>
      </c>
      <c r="P174" s="717" t="s">
        <v>1284</v>
      </c>
      <c r="Q174" s="717"/>
      <c r="R174" s="717"/>
      <c r="S174" s="717"/>
      <c r="T174" s="717"/>
      <c r="U174" s="717"/>
      <c r="V174" s="717"/>
      <c r="W174" s="717"/>
      <c r="X174" s="717"/>
    </row>
    <row r="175" spans="1:24">
      <c r="A175" s="717">
        <v>169</v>
      </c>
      <c r="B175" s="717" t="s">
        <v>1285</v>
      </c>
      <c r="C175" s="717" t="s">
        <v>1286</v>
      </c>
      <c r="D175" s="717"/>
      <c r="E175" s="717"/>
      <c r="F175" s="717"/>
      <c r="G175" s="717"/>
      <c r="H175" s="717"/>
      <c r="I175" s="717"/>
      <c r="J175" s="717"/>
      <c r="K175" s="717"/>
      <c r="N175" s="717">
        <v>169</v>
      </c>
      <c r="O175" s="717" t="s">
        <v>1285</v>
      </c>
      <c r="P175" s="717" t="s">
        <v>1286</v>
      </c>
      <c r="Q175" s="717"/>
      <c r="R175" s="717"/>
      <c r="S175" s="717"/>
      <c r="T175" s="717"/>
      <c r="U175" s="717"/>
      <c r="V175" s="717"/>
      <c r="W175" s="717"/>
      <c r="X175" s="717"/>
    </row>
    <row r="176" spans="1:24">
      <c r="A176" s="717">
        <v>170</v>
      </c>
      <c r="B176" s="717" t="s">
        <v>1287</v>
      </c>
      <c r="C176" s="717" t="s">
        <v>1288</v>
      </c>
      <c r="D176" s="717"/>
      <c r="E176" s="717"/>
      <c r="F176" s="717"/>
      <c r="G176" s="717"/>
      <c r="H176" s="717"/>
      <c r="I176" s="717"/>
      <c r="J176" s="717"/>
      <c r="K176" s="717"/>
      <c r="N176" s="717">
        <v>170</v>
      </c>
      <c r="O176" s="717" t="s">
        <v>1287</v>
      </c>
      <c r="P176" s="717" t="s">
        <v>1288</v>
      </c>
      <c r="Q176" s="717"/>
      <c r="R176" s="717"/>
      <c r="S176" s="717"/>
      <c r="T176" s="717"/>
      <c r="U176" s="717"/>
      <c r="V176" s="717"/>
      <c r="W176" s="717"/>
      <c r="X176" s="717"/>
    </row>
    <row r="177" spans="1:24">
      <c r="A177" s="717">
        <v>171</v>
      </c>
      <c r="B177" s="717" t="s">
        <v>1289</v>
      </c>
      <c r="C177" s="717" t="s">
        <v>1290</v>
      </c>
      <c r="D177" s="717"/>
      <c r="E177" s="717"/>
      <c r="F177" s="717"/>
      <c r="G177" s="717"/>
      <c r="H177" s="717"/>
      <c r="I177" s="717"/>
      <c r="J177" s="717"/>
      <c r="K177" s="717"/>
      <c r="N177" s="717">
        <v>171</v>
      </c>
      <c r="O177" s="717" t="s">
        <v>1289</v>
      </c>
      <c r="P177" s="717" t="s">
        <v>1290</v>
      </c>
      <c r="Q177" s="717"/>
      <c r="R177" s="717"/>
      <c r="S177" s="717"/>
      <c r="T177" s="717"/>
      <c r="U177" s="717"/>
      <c r="V177" s="717"/>
      <c r="W177" s="717"/>
      <c r="X177" s="717"/>
    </row>
    <row r="178" spans="1:24">
      <c r="A178" s="717">
        <v>172</v>
      </c>
      <c r="B178" s="717" t="s">
        <v>1291</v>
      </c>
      <c r="C178" s="717" t="s">
        <v>1292</v>
      </c>
      <c r="D178" s="717"/>
      <c r="E178" s="717"/>
      <c r="F178" s="717"/>
      <c r="G178" s="717"/>
      <c r="H178" s="717"/>
      <c r="I178" s="717"/>
      <c r="J178" s="717"/>
      <c r="K178" s="717"/>
      <c r="N178" s="717">
        <v>172</v>
      </c>
      <c r="O178" s="717" t="s">
        <v>1291</v>
      </c>
      <c r="P178" s="717" t="s">
        <v>1292</v>
      </c>
      <c r="Q178" s="717"/>
      <c r="R178" s="717"/>
      <c r="S178" s="717"/>
      <c r="T178" s="717"/>
      <c r="U178" s="717"/>
      <c r="V178" s="717"/>
      <c r="W178" s="717"/>
      <c r="X178" s="717"/>
    </row>
    <row r="179" spans="1:24">
      <c r="A179" s="717">
        <v>173</v>
      </c>
      <c r="B179" s="717" t="s">
        <v>1293</v>
      </c>
      <c r="C179" s="717" t="s">
        <v>1294</v>
      </c>
      <c r="D179" s="717"/>
      <c r="E179" s="717"/>
      <c r="F179" s="717"/>
      <c r="G179" s="717"/>
      <c r="H179" s="717"/>
      <c r="I179" s="717"/>
      <c r="J179" s="717"/>
      <c r="K179" s="717"/>
      <c r="N179" s="717">
        <v>173</v>
      </c>
      <c r="O179" s="717" t="s">
        <v>1293</v>
      </c>
      <c r="P179" s="717" t="s">
        <v>1294</v>
      </c>
      <c r="Q179" s="717"/>
      <c r="R179" s="717"/>
      <c r="S179" s="717"/>
      <c r="T179" s="717"/>
      <c r="U179" s="717"/>
      <c r="V179" s="717"/>
      <c r="W179" s="717"/>
      <c r="X179" s="717"/>
    </row>
    <row r="180" spans="1:24">
      <c r="A180" s="717">
        <v>174</v>
      </c>
      <c r="B180" s="717" t="s">
        <v>1295</v>
      </c>
      <c r="C180" s="717" t="s">
        <v>1296</v>
      </c>
      <c r="D180" s="717"/>
      <c r="E180" s="717"/>
      <c r="F180" s="717"/>
      <c r="G180" s="717"/>
      <c r="H180" s="717"/>
      <c r="I180" s="717"/>
      <c r="J180" s="717"/>
      <c r="K180" s="717"/>
      <c r="N180" s="717">
        <v>174</v>
      </c>
      <c r="O180" s="717" t="s">
        <v>1295</v>
      </c>
      <c r="P180" s="717" t="s">
        <v>1296</v>
      </c>
      <c r="Q180" s="717"/>
      <c r="R180" s="717"/>
      <c r="S180" s="717"/>
      <c r="T180" s="717"/>
      <c r="U180" s="717"/>
      <c r="V180" s="717"/>
      <c r="W180" s="717"/>
      <c r="X180" s="717"/>
    </row>
    <row r="181" spans="1:24">
      <c r="A181" s="717">
        <v>175</v>
      </c>
      <c r="B181" s="717" t="s">
        <v>1297</v>
      </c>
      <c r="C181" s="717" t="s">
        <v>1298</v>
      </c>
      <c r="D181" s="717"/>
      <c r="E181" s="717"/>
      <c r="F181" s="717"/>
      <c r="G181" s="717"/>
      <c r="H181" s="717"/>
      <c r="I181" s="717"/>
      <c r="J181" s="717"/>
      <c r="K181" s="717"/>
      <c r="N181" s="717">
        <v>175</v>
      </c>
      <c r="O181" s="717" t="s">
        <v>1297</v>
      </c>
      <c r="P181" s="717" t="s">
        <v>1298</v>
      </c>
      <c r="Q181" s="717"/>
      <c r="R181" s="717"/>
      <c r="S181" s="717"/>
      <c r="T181" s="717"/>
      <c r="U181" s="717"/>
      <c r="V181" s="717"/>
      <c r="W181" s="717"/>
      <c r="X181" s="717"/>
    </row>
    <row r="182" spans="1:24">
      <c r="A182" s="717">
        <v>176</v>
      </c>
      <c r="B182" s="717" t="s">
        <v>1116</v>
      </c>
      <c r="C182" s="717" t="s">
        <v>1299</v>
      </c>
      <c r="D182" s="717"/>
      <c r="E182" s="717"/>
      <c r="F182" s="717"/>
      <c r="G182" s="717"/>
      <c r="H182" s="717"/>
      <c r="I182" s="717"/>
      <c r="J182" s="717"/>
      <c r="K182" s="717"/>
      <c r="N182" s="717">
        <v>176</v>
      </c>
      <c r="O182" s="717" t="s">
        <v>1116</v>
      </c>
      <c r="P182" s="717" t="s">
        <v>1299</v>
      </c>
      <c r="Q182" s="717"/>
      <c r="R182" s="717"/>
      <c r="S182" s="717"/>
      <c r="T182" s="717"/>
      <c r="U182" s="717"/>
      <c r="V182" s="717"/>
      <c r="W182" s="717"/>
      <c r="X182" s="717"/>
    </row>
    <row r="183" spans="1:24">
      <c r="A183" s="717">
        <v>177</v>
      </c>
      <c r="B183" s="717" t="s">
        <v>1300</v>
      </c>
      <c r="C183" s="717" t="s">
        <v>1301</v>
      </c>
      <c r="D183" s="717"/>
      <c r="E183" s="717"/>
      <c r="F183" s="717"/>
      <c r="G183" s="717"/>
      <c r="H183" s="717"/>
      <c r="I183" s="717"/>
      <c r="J183" s="717"/>
      <c r="K183" s="717"/>
      <c r="N183" s="717">
        <v>177</v>
      </c>
      <c r="O183" s="717" t="s">
        <v>1300</v>
      </c>
      <c r="P183" s="717" t="s">
        <v>1301</v>
      </c>
      <c r="Q183" s="717"/>
      <c r="R183" s="717"/>
      <c r="S183" s="717"/>
      <c r="T183" s="717"/>
      <c r="U183" s="717"/>
      <c r="V183" s="717"/>
      <c r="W183" s="717"/>
      <c r="X183" s="717"/>
    </row>
    <row r="184" spans="1:24">
      <c r="A184" s="717">
        <v>178</v>
      </c>
      <c r="B184" s="717" t="s">
        <v>1302</v>
      </c>
      <c r="C184" s="717" t="s">
        <v>1303</v>
      </c>
      <c r="D184" s="717"/>
      <c r="E184" s="717"/>
      <c r="F184" s="717"/>
      <c r="G184" s="717"/>
      <c r="H184" s="717"/>
      <c r="I184" s="717"/>
      <c r="J184" s="717"/>
      <c r="K184" s="717"/>
      <c r="N184" s="717">
        <v>178</v>
      </c>
      <c r="O184" s="717" t="s">
        <v>1302</v>
      </c>
      <c r="P184" s="717" t="s">
        <v>1303</v>
      </c>
      <c r="Q184" s="717"/>
      <c r="R184" s="717"/>
      <c r="S184" s="717"/>
      <c r="T184" s="717"/>
      <c r="U184" s="717"/>
      <c r="V184" s="717"/>
      <c r="W184" s="717"/>
      <c r="X184" s="717"/>
    </row>
    <row r="185" spans="1:24">
      <c r="A185" s="717">
        <v>179</v>
      </c>
      <c r="B185" s="717" t="s">
        <v>1304</v>
      </c>
      <c r="C185" s="717" t="s">
        <v>1305</v>
      </c>
      <c r="D185" s="717"/>
      <c r="E185" s="717"/>
      <c r="F185" s="717"/>
      <c r="G185" s="717"/>
      <c r="H185" s="717"/>
      <c r="I185" s="717"/>
      <c r="J185" s="717"/>
      <c r="K185" s="717"/>
      <c r="N185" s="717">
        <v>179</v>
      </c>
      <c r="O185" s="717" t="s">
        <v>1304</v>
      </c>
      <c r="P185" s="717" t="s">
        <v>1305</v>
      </c>
      <c r="Q185" s="717"/>
      <c r="R185" s="717"/>
      <c r="S185" s="717"/>
      <c r="T185" s="717"/>
      <c r="U185" s="717"/>
      <c r="V185" s="717"/>
      <c r="W185" s="717"/>
      <c r="X185" s="717"/>
    </row>
    <row r="186" spans="1:24">
      <c r="A186" s="717">
        <v>180</v>
      </c>
      <c r="B186" s="717" t="s">
        <v>1306</v>
      </c>
      <c r="C186" s="717" t="s">
        <v>1307</v>
      </c>
      <c r="D186" s="717"/>
      <c r="E186" s="717"/>
      <c r="F186" s="717"/>
      <c r="G186" s="717"/>
      <c r="H186" s="717"/>
      <c r="I186" s="717"/>
      <c r="J186" s="717"/>
      <c r="K186" s="717"/>
      <c r="N186" s="717">
        <v>180</v>
      </c>
      <c r="O186" s="717" t="s">
        <v>1306</v>
      </c>
      <c r="P186" s="717" t="s">
        <v>1307</v>
      </c>
      <c r="Q186" s="717"/>
      <c r="R186" s="717"/>
      <c r="S186" s="717"/>
      <c r="T186" s="717"/>
      <c r="U186" s="717"/>
      <c r="V186" s="717"/>
      <c r="W186" s="717"/>
      <c r="X186" s="717"/>
    </row>
    <row r="187" spans="1:24">
      <c r="A187" s="717">
        <v>181</v>
      </c>
      <c r="B187" s="717" t="s">
        <v>1308</v>
      </c>
      <c r="C187" s="717" t="s">
        <v>1309</v>
      </c>
      <c r="D187" s="717"/>
      <c r="E187" s="717"/>
      <c r="F187" s="717"/>
      <c r="G187" s="717"/>
      <c r="H187" s="717"/>
      <c r="I187" s="717"/>
      <c r="J187" s="717"/>
      <c r="K187" s="717"/>
      <c r="N187" s="717">
        <v>181</v>
      </c>
      <c r="O187" s="717" t="s">
        <v>1308</v>
      </c>
      <c r="P187" s="717" t="s">
        <v>1309</v>
      </c>
      <c r="Q187" s="717"/>
      <c r="R187" s="717"/>
      <c r="S187" s="717"/>
      <c r="T187" s="717"/>
      <c r="U187" s="717"/>
      <c r="V187" s="717"/>
      <c r="W187" s="717"/>
      <c r="X187" s="717"/>
    </row>
    <row r="188" spans="1:24">
      <c r="A188" s="717">
        <v>182</v>
      </c>
      <c r="B188" s="717" t="s">
        <v>1310</v>
      </c>
      <c r="C188" s="717" t="s">
        <v>1311</v>
      </c>
      <c r="D188" s="717"/>
      <c r="E188" s="717"/>
      <c r="F188" s="717"/>
      <c r="G188" s="717"/>
      <c r="H188" s="717"/>
      <c r="I188" s="717"/>
      <c r="J188" s="717"/>
      <c r="K188" s="717"/>
      <c r="N188" s="717">
        <v>182</v>
      </c>
      <c r="O188" s="717" t="s">
        <v>1310</v>
      </c>
      <c r="P188" s="717" t="s">
        <v>1311</v>
      </c>
      <c r="Q188" s="717"/>
      <c r="R188" s="717"/>
      <c r="S188" s="717"/>
      <c r="T188" s="717"/>
      <c r="U188" s="717"/>
      <c r="V188" s="717"/>
      <c r="W188" s="717"/>
      <c r="X188" s="717"/>
    </row>
    <row r="189" spans="1:24">
      <c r="A189" s="717">
        <v>183</v>
      </c>
      <c r="B189" s="717" t="s">
        <v>1312</v>
      </c>
      <c r="C189" s="717" t="s">
        <v>1313</v>
      </c>
      <c r="D189" s="717"/>
      <c r="E189" s="717"/>
      <c r="F189" s="717"/>
      <c r="G189" s="717"/>
      <c r="H189" s="717"/>
      <c r="I189" s="717"/>
      <c r="J189" s="717"/>
      <c r="K189" s="717"/>
      <c r="N189" s="717">
        <v>183</v>
      </c>
      <c r="O189" s="717" t="s">
        <v>1312</v>
      </c>
      <c r="P189" s="717" t="s">
        <v>1313</v>
      </c>
      <c r="Q189" s="717"/>
      <c r="R189" s="717"/>
      <c r="S189" s="717"/>
      <c r="T189" s="717"/>
      <c r="U189" s="717"/>
      <c r="V189" s="717"/>
      <c r="W189" s="717"/>
      <c r="X189" s="717"/>
    </row>
    <row r="190" spans="1:24">
      <c r="A190" s="717">
        <v>184</v>
      </c>
      <c r="B190" s="717" t="s">
        <v>1314</v>
      </c>
      <c r="C190" s="717" t="s">
        <v>1315</v>
      </c>
      <c r="D190" s="717"/>
      <c r="E190" s="717"/>
      <c r="F190" s="717"/>
      <c r="G190" s="717"/>
      <c r="H190" s="717"/>
      <c r="I190" s="717"/>
      <c r="J190" s="717"/>
      <c r="K190" s="717"/>
      <c r="N190" s="717">
        <v>184</v>
      </c>
      <c r="O190" s="717" t="s">
        <v>1314</v>
      </c>
      <c r="P190" s="717" t="s">
        <v>1315</v>
      </c>
      <c r="Q190" s="717"/>
      <c r="R190" s="717"/>
      <c r="S190" s="717"/>
      <c r="T190" s="717"/>
      <c r="U190" s="717"/>
      <c r="V190" s="717"/>
      <c r="W190" s="717"/>
      <c r="X190" s="717"/>
    </row>
    <row r="191" spans="1:24">
      <c r="A191" s="717">
        <v>185</v>
      </c>
      <c r="B191" s="717" t="s">
        <v>1316</v>
      </c>
      <c r="C191" s="717" t="s">
        <v>1317</v>
      </c>
      <c r="D191" s="717"/>
      <c r="E191" s="717"/>
      <c r="F191" s="717"/>
      <c r="G191" s="717"/>
      <c r="H191" s="717"/>
      <c r="I191" s="717"/>
      <c r="J191" s="717"/>
      <c r="K191" s="717"/>
      <c r="N191" s="717">
        <v>185</v>
      </c>
      <c r="O191" s="717" t="s">
        <v>1316</v>
      </c>
      <c r="P191" s="717" t="s">
        <v>1317</v>
      </c>
      <c r="Q191" s="717"/>
      <c r="R191" s="717"/>
      <c r="S191" s="717"/>
      <c r="T191" s="717"/>
      <c r="U191" s="717"/>
      <c r="V191" s="717"/>
      <c r="W191" s="717"/>
      <c r="X191" s="717"/>
    </row>
    <row r="192" spans="1:24">
      <c r="A192" s="717">
        <v>186</v>
      </c>
      <c r="B192" s="717" t="s">
        <v>734</v>
      </c>
      <c r="C192" s="717" t="s">
        <v>1318</v>
      </c>
      <c r="D192" s="717"/>
      <c r="E192" s="717"/>
      <c r="F192" s="717"/>
      <c r="G192" s="717"/>
      <c r="H192" s="717"/>
      <c r="I192" s="717"/>
      <c r="J192" s="717"/>
      <c r="K192" s="717"/>
      <c r="N192" s="717">
        <v>186</v>
      </c>
      <c r="O192" s="717" t="s">
        <v>734</v>
      </c>
      <c r="P192" s="717" t="s">
        <v>1318</v>
      </c>
      <c r="Q192" s="717"/>
      <c r="R192" s="717"/>
      <c r="S192" s="717"/>
      <c r="T192" s="717"/>
      <c r="U192" s="717"/>
      <c r="V192" s="717"/>
      <c r="W192" s="717"/>
      <c r="X192" s="717"/>
    </row>
    <row r="193" spans="1:24">
      <c r="A193" s="717">
        <v>187</v>
      </c>
      <c r="B193" s="717" t="s">
        <v>1319</v>
      </c>
      <c r="C193" s="717" t="s">
        <v>1320</v>
      </c>
      <c r="D193" s="717"/>
      <c r="E193" s="717"/>
      <c r="F193" s="717"/>
      <c r="G193" s="717"/>
      <c r="H193" s="717"/>
      <c r="I193" s="717"/>
      <c r="J193" s="717"/>
      <c r="K193" s="717"/>
      <c r="N193" s="717">
        <v>187</v>
      </c>
      <c r="O193" s="717" t="s">
        <v>1319</v>
      </c>
      <c r="P193" s="717" t="s">
        <v>1320</v>
      </c>
      <c r="Q193" s="717"/>
      <c r="R193" s="717"/>
      <c r="S193" s="717"/>
      <c r="T193" s="717"/>
      <c r="U193" s="717"/>
      <c r="V193" s="717"/>
      <c r="W193" s="717"/>
      <c r="X193" s="717"/>
    </row>
    <row r="194" spans="1:24">
      <c r="A194" s="717">
        <v>188</v>
      </c>
      <c r="B194" s="717" t="s">
        <v>1321</v>
      </c>
      <c r="C194" s="717" t="s">
        <v>1322</v>
      </c>
      <c r="D194" s="717"/>
      <c r="E194" s="717"/>
      <c r="F194" s="717"/>
      <c r="G194" s="717"/>
      <c r="H194" s="717"/>
      <c r="I194" s="717"/>
      <c r="J194" s="717"/>
      <c r="K194" s="717"/>
      <c r="N194" s="717">
        <v>188</v>
      </c>
      <c r="O194" s="717" t="s">
        <v>1321</v>
      </c>
      <c r="P194" s="717" t="s">
        <v>1322</v>
      </c>
      <c r="Q194" s="717"/>
      <c r="R194" s="717"/>
      <c r="S194" s="717"/>
      <c r="T194" s="717"/>
      <c r="U194" s="717"/>
      <c r="V194" s="717"/>
      <c r="W194" s="717"/>
      <c r="X194" s="717"/>
    </row>
    <row r="195" spans="1:24">
      <c r="A195" s="717">
        <v>189</v>
      </c>
      <c r="B195" s="717" t="s">
        <v>1323</v>
      </c>
      <c r="C195" s="717" t="s">
        <v>1324</v>
      </c>
      <c r="D195" s="717"/>
      <c r="E195" s="717"/>
      <c r="F195" s="717"/>
      <c r="G195" s="717"/>
      <c r="H195" s="717"/>
      <c r="I195" s="717"/>
      <c r="J195" s="717"/>
      <c r="K195" s="717"/>
      <c r="N195" s="717">
        <v>189</v>
      </c>
      <c r="O195" s="717" t="s">
        <v>1323</v>
      </c>
      <c r="P195" s="717" t="s">
        <v>1324</v>
      </c>
      <c r="Q195" s="717"/>
      <c r="R195" s="717"/>
      <c r="S195" s="717"/>
      <c r="T195" s="717"/>
      <c r="U195" s="717"/>
      <c r="V195" s="717"/>
      <c r="W195" s="717"/>
      <c r="X195" s="717"/>
    </row>
    <row r="196" spans="1:24">
      <c r="A196" s="717">
        <v>190</v>
      </c>
      <c r="B196" s="717" t="s">
        <v>1325</v>
      </c>
      <c r="C196" s="717" t="s">
        <v>1326</v>
      </c>
      <c r="D196" s="717"/>
      <c r="E196" s="717"/>
      <c r="F196" s="717"/>
      <c r="G196" s="717"/>
      <c r="H196" s="717"/>
      <c r="I196" s="717"/>
      <c r="J196" s="717"/>
      <c r="K196" s="717"/>
      <c r="N196" s="717">
        <v>190</v>
      </c>
      <c r="O196" s="717" t="s">
        <v>1325</v>
      </c>
      <c r="P196" s="717" t="s">
        <v>1326</v>
      </c>
      <c r="Q196" s="717"/>
      <c r="R196" s="717"/>
      <c r="S196" s="717"/>
      <c r="T196" s="717"/>
      <c r="U196" s="717"/>
      <c r="V196" s="717"/>
      <c r="W196" s="717"/>
      <c r="X196" s="717"/>
    </row>
    <row r="197" spans="1:24">
      <c r="A197" s="717">
        <v>191</v>
      </c>
      <c r="B197" s="717" t="s">
        <v>1124</v>
      </c>
      <c r="C197" s="717" t="s">
        <v>1327</v>
      </c>
      <c r="D197" s="717"/>
      <c r="E197" s="717"/>
      <c r="F197" s="717"/>
      <c r="G197" s="717"/>
      <c r="H197" s="717"/>
      <c r="I197" s="717"/>
      <c r="J197" s="717"/>
      <c r="K197" s="717"/>
      <c r="N197" s="717">
        <v>191</v>
      </c>
      <c r="O197" s="717" t="s">
        <v>1124</v>
      </c>
      <c r="P197" s="717" t="s">
        <v>1327</v>
      </c>
      <c r="Q197" s="717"/>
      <c r="R197" s="717"/>
      <c r="S197" s="717"/>
      <c r="T197" s="717"/>
      <c r="U197" s="717"/>
      <c r="V197" s="717"/>
      <c r="W197" s="717"/>
      <c r="X197" s="717"/>
    </row>
    <row r="198" spans="1:24">
      <c r="A198" s="717">
        <v>192</v>
      </c>
      <c r="B198" s="717" t="s">
        <v>739</v>
      </c>
      <c r="C198" s="717" t="s">
        <v>1328</v>
      </c>
      <c r="D198" s="717"/>
      <c r="E198" s="717"/>
      <c r="F198" s="717"/>
      <c r="G198" s="717"/>
      <c r="H198" s="717"/>
      <c r="I198" s="717"/>
      <c r="J198" s="717"/>
      <c r="K198" s="717"/>
      <c r="N198" s="717">
        <v>192</v>
      </c>
      <c r="O198" s="717" t="s">
        <v>739</v>
      </c>
      <c r="P198" s="717" t="s">
        <v>1328</v>
      </c>
      <c r="Q198" s="717"/>
      <c r="R198" s="717"/>
      <c r="S198" s="717"/>
      <c r="T198" s="717"/>
      <c r="U198" s="717"/>
      <c r="V198" s="717"/>
      <c r="W198" s="717"/>
      <c r="X198" s="717"/>
    </row>
    <row r="199" spans="1:24">
      <c r="A199" s="717">
        <v>193</v>
      </c>
      <c r="B199" s="717" t="s">
        <v>1329</v>
      </c>
      <c r="C199" s="717" t="s">
        <v>1330</v>
      </c>
      <c r="D199" s="717"/>
      <c r="E199" s="717"/>
      <c r="F199" s="717"/>
      <c r="G199" s="717"/>
      <c r="H199" s="717"/>
      <c r="I199" s="717"/>
      <c r="J199" s="717"/>
      <c r="K199" s="717"/>
      <c r="N199" s="717">
        <v>193</v>
      </c>
      <c r="O199" s="717" t="s">
        <v>1329</v>
      </c>
      <c r="P199" s="717" t="s">
        <v>1330</v>
      </c>
      <c r="Q199" s="717"/>
      <c r="R199" s="717"/>
      <c r="S199" s="717"/>
      <c r="T199" s="717"/>
      <c r="U199" s="717"/>
      <c r="V199" s="717"/>
      <c r="W199" s="717"/>
      <c r="X199" s="717"/>
    </row>
    <row r="200" spans="1:24">
      <c r="A200" s="717">
        <v>194</v>
      </c>
      <c r="B200" s="717" t="s">
        <v>1331</v>
      </c>
      <c r="C200" s="717" t="s">
        <v>1332</v>
      </c>
      <c r="D200" s="717"/>
      <c r="E200" s="717"/>
      <c r="F200" s="717"/>
      <c r="G200" s="717"/>
      <c r="H200" s="717"/>
      <c r="I200" s="717"/>
      <c r="J200" s="717"/>
      <c r="K200" s="717"/>
      <c r="N200" s="717">
        <v>194</v>
      </c>
      <c r="O200" s="717" t="s">
        <v>1331</v>
      </c>
      <c r="P200" s="717" t="s">
        <v>1332</v>
      </c>
      <c r="Q200" s="717"/>
      <c r="R200" s="717"/>
      <c r="S200" s="717"/>
      <c r="T200" s="717"/>
      <c r="U200" s="717"/>
      <c r="V200" s="717"/>
      <c r="W200" s="717"/>
      <c r="X200" s="717"/>
    </row>
    <row r="201" spans="1:24">
      <c r="A201" s="717">
        <v>195</v>
      </c>
      <c r="B201" s="717" t="s">
        <v>1333</v>
      </c>
      <c r="C201" s="717" t="s">
        <v>1334</v>
      </c>
      <c r="D201" s="717"/>
      <c r="E201" s="717"/>
      <c r="F201" s="717"/>
      <c r="G201" s="717"/>
      <c r="H201" s="717"/>
      <c r="I201" s="717"/>
      <c r="J201" s="717"/>
      <c r="K201" s="717"/>
      <c r="N201" s="717">
        <v>195</v>
      </c>
      <c r="O201" s="717" t="s">
        <v>1333</v>
      </c>
      <c r="P201" s="717" t="s">
        <v>1334</v>
      </c>
      <c r="Q201" s="717"/>
      <c r="R201" s="717"/>
      <c r="S201" s="717"/>
      <c r="T201" s="717"/>
      <c r="U201" s="717"/>
      <c r="V201" s="717"/>
      <c r="W201" s="717"/>
      <c r="X201" s="717"/>
    </row>
    <row r="202" spans="1:24">
      <c r="A202" s="717">
        <v>196</v>
      </c>
      <c r="B202" s="717" t="s">
        <v>1335</v>
      </c>
      <c r="C202" s="717" t="s">
        <v>1336</v>
      </c>
      <c r="D202" s="717"/>
      <c r="E202" s="717"/>
      <c r="F202" s="717"/>
      <c r="G202" s="717"/>
      <c r="H202" s="717"/>
      <c r="I202" s="717"/>
      <c r="J202" s="717"/>
      <c r="K202" s="717"/>
      <c r="N202" s="717">
        <v>196</v>
      </c>
      <c r="O202" s="717" t="s">
        <v>1335</v>
      </c>
      <c r="P202" s="717" t="s">
        <v>1336</v>
      </c>
      <c r="Q202" s="717"/>
      <c r="R202" s="717"/>
      <c r="S202" s="717"/>
      <c r="T202" s="717"/>
      <c r="U202" s="717"/>
      <c r="V202" s="717"/>
      <c r="W202" s="717"/>
      <c r="X202" s="717"/>
    </row>
    <row r="203" spans="1:24">
      <c r="A203" s="717">
        <v>197</v>
      </c>
      <c r="B203" s="717" t="s">
        <v>1337</v>
      </c>
      <c r="C203" s="717" t="s">
        <v>1338</v>
      </c>
      <c r="D203" s="717"/>
      <c r="E203" s="717"/>
      <c r="F203" s="717"/>
      <c r="G203" s="717"/>
      <c r="H203" s="717"/>
      <c r="I203" s="717"/>
      <c r="J203" s="717"/>
      <c r="K203" s="717"/>
      <c r="N203" s="717">
        <v>197</v>
      </c>
      <c r="O203" s="717" t="s">
        <v>1337</v>
      </c>
      <c r="P203" s="717" t="s">
        <v>1338</v>
      </c>
      <c r="Q203" s="717"/>
      <c r="R203" s="717"/>
      <c r="S203" s="717"/>
      <c r="T203" s="717"/>
      <c r="U203" s="717"/>
      <c r="V203" s="717"/>
      <c r="W203" s="717"/>
      <c r="X203" s="717"/>
    </row>
    <row r="204" spans="1:24">
      <c r="A204" s="717">
        <v>198</v>
      </c>
      <c r="B204" s="717" t="s">
        <v>1339</v>
      </c>
      <c r="C204" s="717" t="s">
        <v>1340</v>
      </c>
      <c r="D204" s="717"/>
      <c r="E204" s="717"/>
      <c r="F204" s="717"/>
      <c r="G204" s="717"/>
      <c r="H204" s="717"/>
      <c r="I204" s="717"/>
      <c r="J204" s="717"/>
      <c r="K204" s="717"/>
      <c r="N204" s="717">
        <v>198</v>
      </c>
      <c r="O204" s="717" t="s">
        <v>1339</v>
      </c>
      <c r="P204" s="717" t="s">
        <v>1340</v>
      </c>
      <c r="Q204" s="717"/>
      <c r="R204" s="717"/>
      <c r="S204" s="717"/>
      <c r="T204" s="717"/>
      <c r="U204" s="717"/>
      <c r="V204" s="717"/>
      <c r="W204" s="717"/>
      <c r="X204" s="717"/>
    </row>
    <row r="205" spans="1:24">
      <c r="A205" s="717">
        <v>199</v>
      </c>
      <c r="B205" s="717" t="s">
        <v>1341</v>
      </c>
      <c r="C205" s="717" t="s">
        <v>1342</v>
      </c>
      <c r="D205" s="717"/>
      <c r="E205" s="717"/>
      <c r="F205" s="717"/>
      <c r="G205" s="717"/>
      <c r="H205" s="717"/>
      <c r="I205" s="717"/>
      <c r="J205" s="717"/>
      <c r="K205" s="717"/>
      <c r="N205" s="717">
        <v>199</v>
      </c>
      <c r="O205" s="717" t="s">
        <v>1341</v>
      </c>
      <c r="P205" s="717" t="s">
        <v>1342</v>
      </c>
      <c r="Q205" s="717"/>
      <c r="R205" s="717"/>
      <c r="S205" s="717"/>
      <c r="T205" s="717"/>
      <c r="U205" s="717"/>
      <c r="V205" s="717"/>
      <c r="W205" s="717"/>
      <c r="X205" s="717"/>
    </row>
    <row r="206" spans="1:24">
      <c r="A206" s="717">
        <v>200</v>
      </c>
      <c r="B206" s="717" t="s">
        <v>1343</v>
      </c>
      <c r="C206" s="717" t="s">
        <v>1344</v>
      </c>
      <c r="D206" s="717"/>
      <c r="E206" s="717"/>
      <c r="F206" s="717"/>
      <c r="G206" s="717"/>
      <c r="H206" s="717"/>
      <c r="I206" s="717"/>
      <c r="J206" s="717"/>
      <c r="K206" s="717"/>
      <c r="N206" s="717">
        <v>200</v>
      </c>
      <c r="O206" s="717" t="s">
        <v>1343</v>
      </c>
      <c r="P206" s="717" t="s">
        <v>1344</v>
      </c>
      <c r="Q206" s="717"/>
      <c r="R206" s="717"/>
      <c r="S206" s="717"/>
      <c r="T206" s="717"/>
      <c r="U206" s="717"/>
      <c r="V206" s="717"/>
      <c r="W206" s="717"/>
      <c r="X206" s="717"/>
    </row>
    <row r="207" spans="1:24">
      <c r="A207" s="717">
        <v>201</v>
      </c>
      <c r="B207" s="717" t="s">
        <v>1345</v>
      </c>
      <c r="C207" s="717" t="s">
        <v>1346</v>
      </c>
      <c r="D207" s="717"/>
      <c r="E207" s="717"/>
      <c r="F207" s="717"/>
      <c r="G207" s="717"/>
      <c r="H207" s="717"/>
      <c r="I207" s="717"/>
      <c r="J207" s="717"/>
      <c r="K207" s="717"/>
      <c r="N207" s="717">
        <v>201</v>
      </c>
      <c r="O207" s="717" t="s">
        <v>1345</v>
      </c>
      <c r="P207" s="717" t="s">
        <v>1346</v>
      </c>
      <c r="Q207" s="717"/>
      <c r="R207" s="717"/>
      <c r="S207" s="717"/>
      <c r="T207" s="717"/>
      <c r="U207" s="717"/>
      <c r="V207" s="717"/>
      <c r="W207" s="717"/>
      <c r="X207" s="717"/>
    </row>
    <row r="208" spans="1:24">
      <c r="A208" s="717">
        <v>202</v>
      </c>
      <c r="B208" s="717" t="s">
        <v>1347</v>
      </c>
      <c r="C208" s="717" t="s">
        <v>1348</v>
      </c>
      <c r="D208" s="717"/>
      <c r="E208" s="717"/>
      <c r="F208" s="717"/>
      <c r="G208" s="717"/>
      <c r="H208" s="717"/>
      <c r="I208" s="717"/>
      <c r="J208" s="717"/>
      <c r="K208" s="717"/>
      <c r="N208" s="717">
        <v>202</v>
      </c>
      <c r="O208" s="717" t="s">
        <v>1347</v>
      </c>
      <c r="P208" s="717" t="s">
        <v>1348</v>
      </c>
      <c r="Q208" s="717"/>
      <c r="R208" s="717"/>
      <c r="S208" s="717"/>
      <c r="T208" s="717"/>
      <c r="U208" s="717"/>
      <c r="V208" s="717"/>
      <c r="W208" s="717"/>
      <c r="X208" s="717"/>
    </row>
    <row r="209" spans="1:24">
      <c r="A209" s="717">
        <v>203</v>
      </c>
      <c r="B209" s="717" t="s">
        <v>1349</v>
      </c>
      <c r="C209" s="717" t="s">
        <v>1350</v>
      </c>
      <c r="D209" s="717"/>
      <c r="E209" s="717"/>
      <c r="F209" s="717"/>
      <c r="G209" s="717"/>
      <c r="H209" s="717"/>
      <c r="I209" s="717"/>
      <c r="J209" s="717"/>
      <c r="K209" s="717"/>
      <c r="N209" s="717">
        <v>203</v>
      </c>
      <c r="O209" s="717" t="s">
        <v>1349</v>
      </c>
      <c r="P209" s="717" t="s">
        <v>1350</v>
      </c>
      <c r="Q209" s="717"/>
      <c r="R209" s="717"/>
      <c r="S209" s="717"/>
      <c r="T209" s="717"/>
      <c r="U209" s="717"/>
      <c r="V209" s="717"/>
      <c r="W209" s="717"/>
      <c r="X209" s="717"/>
    </row>
    <row r="210" spans="1:24">
      <c r="A210" s="717">
        <v>204</v>
      </c>
      <c r="B210" s="717" t="s">
        <v>1351</v>
      </c>
      <c r="C210" s="717" t="s">
        <v>1352</v>
      </c>
      <c r="D210" s="717"/>
      <c r="E210" s="717"/>
      <c r="F210" s="717"/>
      <c r="G210" s="717"/>
      <c r="H210" s="717"/>
      <c r="I210" s="717"/>
      <c r="J210" s="717"/>
      <c r="K210" s="717"/>
      <c r="N210" s="717">
        <v>204</v>
      </c>
      <c r="O210" s="717" t="s">
        <v>1351</v>
      </c>
      <c r="P210" s="717" t="s">
        <v>1352</v>
      </c>
      <c r="Q210" s="717"/>
      <c r="R210" s="717"/>
      <c r="S210" s="717"/>
      <c r="T210" s="717"/>
      <c r="U210" s="717"/>
      <c r="V210" s="717"/>
      <c r="W210" s="717"/>
      <c r="X210" s="717"/>
    </row>
    <row r="211" spans="1:24">
      <c r="A211" s="717">
        <v>205</v>
      </c>
      <c r="B211" s="717" t="s">
        <v>1130</v>
      </c>
      <c r="C211" s="717" t="s">
        <v>1353</v>
      </c>
      <c r="D211" s="717"/>
      <c r="E211" s="717"/>
      <c r="F211" s="717"/>
      <c r="G211" s="717"/>
      <c r="H211" s="717"/>
      <c r="I211" s="717"/>
      <c r="J211" s="717"/>
      <c r="K211" s="717"/>
      <c r="N211" s="717">
        <v>205</v>
      </c>
      <c r="O211" s="717" t="s">
        <v>1130</v>
      </c>
      <c r="P211" s="717" t="s">
        <v>1353</v>
      </c>
      <c r="Q211" s="717"/>
      <c r="R211" s="717"/>
      <c r="S211" s="717"/>
      <c r="T211" s="717"/>
      <c r="U211" s="717"/>
      <c r="V211" s="717"/>
      <c r="W211" s="717"/>
      <c r="X211" s="717"/>
    </row>
    <row r="212" spans="1:24">
      <c r="A212" s="717">
        <v>206</v>
      </c>
      <c r="B212" s="717" t="s">
        <v>748</v>
      </c>
      <c r="C212" s="717" t="s">
        <v>1354</v>
      </c>
      <c r="D212" s="717"/>
      <c r="E212" s="717"/>
      <c r="F212" s="717"/>
      <c r="G212" s="717"/>
      <c r="H212" s="717"/>
      <c r="I212" s="717"/>
      <c r="J212" s="717"/>
      <c r="K212" s="717"/>
      <c r="N212" s="717">
        <v>206</v>
      </c>
      <c r="O212" s="717" t="s">
        <v>748</v>
      </c>
      <c r="P212" s="717" t="s">
        <v>1354</v>
      </c>
      <c r="Q212" s="717"/>
      <c r="R212" s="717"/>
      <c r="S212" s="717"/>
      <c r="T212" s="717"/>
      <c r="U212" s="717"/>
      <c r="V212" s="717"/>
      <c r="W212" s="717"/>
      <c r="X212" s="717"/>
    </row>
    <row r="213" spans="1:24">
      <c r="A213" s="717">
        <v>207</v>
      </c>
      <c r="B213" s="717" t="s">
        <v>1355</v>
      </c>
      <c r="C213" s="717" t="s">
        <v>1356</v>
      </c>
      <c r="D213" s="717"/>
      <c r="E213" s="717"/>
      <c r="F213" s="717"/>
      <c r="G213" s="717"/>
      <c r="H213" s="717"/>
      <c r="I213" s="717"/>
      <c r="J213" s="717"/>
      <c r="K213" s="717"/>
      <c r="N213" s="717">
        <v>207</v>
      </c>
      <c r="O213" s="717" t="s">
        <v>1355</v>
      </c>
      <c r="P213" s="717" t="s">
        <v>1356</v>
      </c>
      <c r="Q213" s="717"/>
      <c r="R213" s="717"/>
      <c r="S213" s="717"/>
      <c r="T213" s="717"/>
      <c r="U213" s="717"/>
      <c r="V213" s="717"/>
      <c r="W213" s="717"/>
      <c r="X213" s="717"/>
    </row>
    <row r="214" spans="1:24">
      <c r="A214" s="717">
        <v>208</v>
      </c>
      <c r="B214" s="717" t="s">
        <v>1357</v>
      </c>
      <c r="C214" s="717" t="s">
        <v>1358</v>
      </c>
      <c r="D214" s="717"/>
      <c r="E214" s="717"/>
      <c r="F214" s="717"/>
      <c r="G214" s="717"/>
      <c r="H214" s="717"/>
      <c r="I214" s="717"/>
      <c r="J214" s="717"/>
      <c r="K214" s="717"/>
      <c r="N214" s="717">
        <v>208</v>
      </c>
      <c r="O214" s="717" t="s">
        <v>1357</v>
      </c>
      <c r="P214" s="717" t="s">
        <v>1358</v>
      </c>
      <c r="Q214" s="717"/>
      <c r="R214" s="717"/>
      <c r="S214" s="717"/>
      <c r="T214" s="717"/>
      <c r="U214" s="717"/>
      <c r="V214" s="717"/>
      <c r="W214" s="717"/>
      <c r="X214" s="717"/>
    </row>
    <row r="215" spans="1:24">
      <c r="A215" s="717">
        <v>209</v>
      </c>
      <c r="B215" s="717" t="s">
        <v>749</v>
      </c>
      <c r="C215" s="717" t="s">
        <v>1359</v>
      </c>
      <c r="D215" s="717"/>
      <c r="E215" s="717"/>
      <c r="F215" s="717"/>
      <c r="G215" s="717"/>
      <c r="H215" s="717"/>
      <c r="I215" s="717"/>
      <c r="J215" s="717"/>
      <c r="K215" s="717"/>
      <c r="N215" s="717">
        <v>209</v>
      </c>
      <c r="O215" s="717" t="s">
        <v>749</v>
      </c>
      <c r="P215" s="717" t="s">
        <v>1359</v>
      </c>
      <c r="Q215" s="717"/>
      <c r="R215" s="717"/>
      <c r="S215" s="717"/>
      <c r="T215" s="717"/>
      <c r="U215" s="717"/>
      <c r="V215" s="717"/>
      <c r="W215" s="717"/>
      <c r="X215" s="717"/>
    </row>
    <row r="216" spans="1:24">
      <c r="A216" s="717">
        <v>210</v>
      </c>
      <c r="B216" s="717" t="s">
        <v>1360</v>
      </c>
      <c r="C216" s="717" t="s">
        <v>1361</v>
      </c>
      <c r="D216" s="717"/>
      <c r="E216" s="717"/>
      <c r="F216" s="717"/>
      <c r="G216" s="717"/>
      <c r="H216" s="717"/>
      <c r="I216" s="717"/>
      <c r="J216" s="717"/>
      <c r="K216" s="717"/>
      <c r="N216" s="717">
        <v>210</v>
      </c>
      <c r="O216" s="717" t="s">
        <v>1360</v>
      </c>
      <c r="P216" s="717" t="s">
        <v>1361</v>
      </c>
      <c r="Q216" s="717"/>
      <c r="R216" s="717"/>
      <c r="S216" s="717"/>
      <c r="T216" s="717"/>
      <c r="U216" s="717"/>
      <c r="V216" s="717"/>
      <c r="W216" s="717"/>
      <c r="X216" s="717"/>
    </row>
    <row r="217" spans="1:24">
      <c r="A217" s="717">
        <v>211</v>
      </c>
      <c r="B217" s="717" t="s">
        <v>1362</v>
      </c>
      <c r="C217" s="717" t="s">
        <v>1363</v>
      </c>
      <c r="D217" s="717"/>
      <c r="E217" s="717"/>
      <c r="F217" s="717"/>
      <c r="G217" s="717"/>
      <c r="H217" s="717"/>
      <c r="I217" s="717"/>
      <c r="J217" s="717"/>
      <c r="K217" s="717"/>
      <c r="N217" s="717">
        <v>211</v>
      </c>
      <c r="O217" s="717" t="s">
        <v>1362</v>
      </c>
      <c r="P217" s="717" t="s">
        <v>1363</v>
      </c>
      <c r="Q217" s="717"/>
      <c r="R217" s="717"/>
      <c r="S217" s="717"/>
      <c r="T217" s="717"/>
      <c r="U217" s="717"/>
      <c r="V217" s="717"/>
      <c r="W217" s="717"/>
      <c r="X217" s="717"/>
    </row>
    <row r="218" spans="1:24">
      <c r="A218" s="717">
        <v>212</v>
      </c>
      <c r="B218" s="717" t="s">
        <v>1364</v>
      </c>
      <c r="C218" s="717" t="s">
        <v>1365</v>
      </c>
      <c r="D218" s="717"/>
      <c r="E218" s="717"/>
      <c r="F218" s="717"/>
      <c r="G218" s="717"/>
      <c r="H218" s="717"/>
      <c r="I218" s="717"/>
      <c r="J218" s="717"/>
      <c r="K218" s="717"/>
      <c r="N218" s="717">
        <v>212</v>
      </c>
      <c r="O218" s="717" t="s">
        <v>1364</v>
      </c>
      <c r="P218" s="717" t="s">
        <v>1365</v>
      </c>
      <c r="Q218" s="717"/>
      <c r="R218" s="717"/>
      <c r="S218" s="717"/>
      <c r="T218" s="717"/>
      <c r="U218" s="717"/>
      <c r="V218" s="717"/>
      <c r="W218" s="717"/>
      <c r="X218" s="717"/>
    </row>
    <row r="219" spans="1:24">
      <c r="A219" s="717">
        <v>213</v>
      </c>
      <c r="B219" s="717" t="s">
        <v>1366</v>
      </c>
      <c r="C219" s="717" t="s">
        <v>1367</v>
      </c>
      <c r="D219" s="717"/>
      <c r="E219" s="717"/>
      <c r="F219" s="717"/>
      <c r="G219" s="717"/>
      <c r="H219" s="717"/>
      <c r="I219" s="717"/>
      <c r="J219" s="717"/>
      <c r="K219" s="717"/>
      <c r="N219" s="717">
        <v>213</v>
      </c>
      <c r="O219" s="717" t="s">
        <v>1366</v>
      </c>
      <c r="P219" s="717" t="s">
        <v>1367</v>
      </c>
      <c r="Q219" s="717"/>
      <c r="R219" s="717"/>
      <c r="S219" s="717"/>
      <c r="T219" s="717"/>
      <c r="U219" s="717"/>
      <c r="V219" s="717"/>
      <c r="W219" s="717"/>
      <c r="X219" s="717"/>
    </row>
    <row r="220" spans="1:24">
      <c r="A220" s="717">
        <v>214</v>
      </c>
      <c r="B220" s="717" t="s">
        <v>1368</v>
      </c>
      <c r="C220" s="717" t="s">
        <v>1369</v>
      </c>
      <c r="D220" s="717"/>
      <c r="E220" s="717"/>
      <c r="F220" s="717"/>
      <c r="G220" s="717"/>
      <c r="H220" s="717"/>
      <c r="I220" s="717"/>
      <c r="J220" s="717"/>
      <c r="K220" s="717"/>
      <c r="N220" s="717">
        <v>214</v>
      </c>
      <c r="O220" s="717" t="s">
        <v>1368</v>
      </c>
      <c r="P220" s="717" t="s">
        <v>1369</v>
      </c>
      <c r="Q220" s="717"/>
      <c r="R220" s="717"/>
      <c r="S220" s="717"/>
      <c r="T220" s="717"/>
      <c r="U220" s="717"/>
      <c r="V220" s="717"/>
      <c r="W220" s="717"/>
      <c r="X220" s="717"/>
    </row>
    <row r="221" spans="1:24">
      <c r="A221" s="717">
        <v>215</v>
      </c>
      <c r="B221" s="717" t="s">
        <v>751</v>
      </c>
      <c r="C221" s="717" t="s">
        <v>1370</v>
      </c>
      <c r="D221" s="717"/>
      <c r="E221" s="717"/>
      <c r="F221" s="717"/>
      <c r="G221" s="717"/>
      <c r="H221" s="717"/>
      <c r="I221" s="717"/>
      <c r="J221" s="717"/>
      <c r="K221" s="717"/>
      <c r="N221" s="717">
        <v>215</v>
      </c>
      <c r="O221" s="717" t="s">
        <v>751</v>
      </c>
      <c r="P221" s="717" t="s">
        <v>1370</v>
      </c>
      <c r="Q221" s="717"/>
      <c r="R221" s="717"/>
      <c r="S221" s="717"/>
      <c r="T221" s="717"/>
      <c r="U221" s="717"/>
      <c r="V221" s="717"/>
      <c r="W221" s="717"/>
      <c r="X221" s="717"/>
    </row>
    <row r="222" spans="1:24">
      <c r="A222" s="717">
        <v>216</v>
      </c>
      <c r="B222" s="717" t="s">
        <v>1371</v>
      </c>
      <c r="C222" s="717" t="s">
        <v>1372</v>
      </c>
      <c r="D222" s="717"/>
      <c r="E222" s="717"/>
      <c r="F222" s="717"/>
      <c r="G222" s="717"/>
      <c r="H222" s="717"/>
      <c r="I222" s="717"/>
      <c r="J222" s="717"/>
      <c r="K222" s="717"/>
      <c r="N222" s="717">
        <v>216</v>
      </c>
      <c r="O222" s="717" t="s">
        <v>1371</v>
      </c>
      <c r="P222" s="717" t="s">
        <v>1372</v>
      </c>
      <c r="Q222" s="717"/>
      <c r="R222" s="717"/>
      <c r="S222" s="717"/>
      <c r="T222" s="717"/>
      <c r="U222" s="717"/>
      <c r="V222" s="717"/>
      <c r="W222" s="717"/>
      <c r="X222" s="717"/>
    </row>
    <row r="223" spans="1:24">
      <c r="A223" s="717">
        <v>217</v>
      </c>
      <c r="B223" s="717" t="s">
        <v>1373</v>
      </c>
      <c r="C223" s="717" t="s">
        <v>1374</v>
      </c>
      <c r="D223" s="717"/>
      <c r="E223" s="717"/>
      <c r="F223" s="717"/>
      <c r="G223" s="717"/>
      <c r="H223" s="717"/>
      <c r="I223" s="717"/>
      <c r="J223" s="717"/>
      <c r="K223" s="717"/>
      <c r="N223" s="717">
        <v>217</v>
      </c>
      <c r="O223" s="717" t="s">
        <v>1373</v>
      </c>
      <c r="P223" s="717" t="s">
        <v>1374</v>
      </c>
      <c r="Q223" s="717"/>
      <c r="R223" s="717"/>
      <c r="S223" s="717"/>
      <c r="T223" s="717"/>
      <c r="U223" s="717"/>
      <c r="V223" s="717"/>
      <c r="W223" s="717"/>
      <c r="X223" s="717"/>
    </row>
    <row r="224" spans="1:24">
      <c r="A224" s="717">
        <v>218</v>
      </c>
      <c r="B224" s="717" t="s">
        <v>1375</v>
      </c>
      <c r="C224" s="717" t="s">
        <v>1376</v>
      </c>
      <c r="D224" s="717"/>
      <c r="E224" s="717"/>
      <c r="F224" s="717"/>
      <c r="G224" s="717"/>
      <c r="H224" s="717"/>
      <c r="I224" s="717"/>
      <c r="J224" s="717"/>
      <c r="K224" s="717"/>
      <c r="N224" s="717">
        <v>218</v>
      </c>
      <c r="O224" s="717" t="s">
        <v>1375</v>
      </c>
      <c r="P224" s="717" t="s">
        <v>1376</v>
      </c>
      <c r="Q224" s="717"/>
      <c r="R224" s="717"/>
      <c r="S224" s="717"/>
      <c r="T224" s="717"/>
      <c r="U224" s="717"/>
      <c r="V224" s="717"/>
      <c r="W224" s="717"/>
      <c r="X224" s="717"/>
    </row>
    <row r="225" spans="1:24">
      <c r="A225" s="717">
        <v>219</v>
      </c>
      <c r="B225" s="717" t="s">
        <v>1377</v>
      </c>
      <c r="C225" s="717" t="s">
        <v>1378</v>
      </c>
      <c r="D225" s="717"/>
      <c r="E225" s="717"/>
      <c r="F225" s="717"/>
      <c r="G225" s="717"/>
      <c r="H225" s="717"/>
      <c r="I225" s="717"/>
      <c r="J225" s="717"/>
      <c r="K225" s="717"/>
      <c r="N225" s="717">
        <v>219</v>
      </c>
      <c r="O225" s="717" t="s">
        <v>1377</v>
      </c>
      <c r="P225" s="717" t="s">
        <v>1378</v>
      </c>
      <c r="Q225" s="717"/>
      <c r="R225" s="717"/>
      <c r="S225" s="717"/>
      <c r="T225" s="717"/>
      <c r="U225" s="717"/>
      <c r="V225" s="717"/>
      <c r="W225" s="717"/>
      <c r="X225" s="717"/>
    </row>
    <row r="226" spans="1:24">
      <c r="A226" s="717">
        <v>220</v>
      </c>
      <c r="B226" s="717" t="s">
        <v>1379</v>
      </c>
      <c r="C226" s="717" t="s">
        <v>1380</v>
      </c>
      <c r="D226" s="717"/>
      <c r="E226" s="717"/>
      <c r="F226" s="717"/>
      <c r="G226" s="717"/>
      <c r="H226" s="717"/>
      <c r="I226" s="717"/>
      <c r="J226" s="717"/>
      <c r="K226" s="717"/>
      <c r="N226" s="717">
        <v>220</v>
      </c>
      <c r="O226" s="717" t="s">
        <v>1379</v>
      </c>
      <c r="P226" s="717" t="s">
        <v>1380</v>
      </c>
      <c r="Q226" s="717"/>
      <c r="R226" s="717"/>
      <c r="S226" s="717"/>
      <c r="T226" s="717"/>
      <c r="U226" s="717"/>
      <c r="V226" s="717"/>
      <c r="W226" s="717"/>
      <c r="X226" s="717"/>
    </row>
    <row r="227" spans="1:24">
      <c r="A227" s="717">
        <v>221</v>
      </c>
      <c r="B227" s="717" t="s">
        <v>1381</v>
      </c>
      <c r="C227" s="717" t="s">
        <v>1382</v>
      </c>
      <c r="D227" s="717"/>
      <c r="E227" s="717"/>
      <c r="F227" s="717"/>
      <c r="G227" s="717"/>
      <c r="H227" s="717"/>
      <c r="I227" s="717"/>
      <c r="J227" s="717"/>
      <c r="K227" s="717"/>
      <c r="N227" s="717">
        <v>221</v>
      </c>
      <c r="O227" s="717" t="s">
        <v>1381</v>
      </c>
      <c r="P227" s="717" t="s">
        <v>1382</v>
      </c>
      <c r="Q227" s="717"/>
      <c r="R227" s="717"/>
      <c r="S227" s="717"/>
      <c r="T227" s="717"/>
      <c r="U227" s="717"/>
      <c r="V227" s="717"/>
      <c r="W227" s="717"/>
      <c r="X227" s="717"/>
    </row>
    <row r="228" spans="1:24">
      <c r="A228" s="717">
        <v>222</v>
      </c>
      <c r="B228" s="717" t="s">
        <v>1383</v>
      </c>
      <c r="C228" s="717" t="s">
        <v>1384</v>
      </c>
      <c r="D228" s="717"/>
      <c r="E228" s="717"/>
      <c r="F228" s="717"/>
      <c r="G228" s="717"/>
      <c r="H228" s="717"/>
      <c r="I228" s="717"/>
      <c r="J228" s="717"/>
      <c r="K228" s="717"/>
      <c r="N228" s="717">
        <v>222</v>
      </c>
      <c r="O228" s="717" t="s">
        <v>1383</v>
      </c>
      <c r="P228" s="717" t="s">
        <v>1384</v>
      </c>
      <c r="Q228" s="717"/>
      <c r="R228" s="717"/>
      <c r="S228" s="717"/>
      <c r="T228" s="717"/>
      <c r="U228" s="717"/>
      <c r="V228" s="717"/>
      <c r="W228" s="717"/>
      <c r="X228" s="717"/>
    </row>
    <row r="229" spans="1:24">
      <c r="A229" s="717">
        <v>223</v>
      </c>
      <c r="B229" s="717" t="s">
        <v>1385</v>
      </c>
      <c r="C229" s="717" t="s">
        <v>1386</v>
      </c>
      <c r="D229" s="717"/>
      <c r="E229" s="717"/>
      <c r="F229" s="717"/>
      <c r="G229" s="717"/>
      <c r="H229" s="717"/>
      <c r="I229" s="717"/>
      <c r="J229" s="717"/>
      <c r="K229" s="717"/>
      <c r="N229" s="717">
        <v>223</v>
      </c>
      <c r="O229" s="717" t="s">
        <v>1385</v>
      </c>
      <c r="P229" s="717" t="s">
        <v>1386</v>
      </c>
      <c r="Q229" s="717"/>
      <c r="R229" s="717"/>
      <c r="S229" s="717"/>
      <c r="T229" s="717"/>
      <c r="U229" s="717"/>
      <c r="V229" s="717"/>
      <c r="W229" s="717"/>
      <c r="X229" s="717"/>
    </row>
    <row r="230" spans="1:24">
      <c r="A230" s="717">
        <v>224</v>
      </c>
      <c r="B230" s="717" t="s">
        <v>1387</v>
      </c>
      <c r="C230" s="717" t="s">
        <v>1388</v>
      </c>
      <c r="D230" s="717"/>
      <c r="E230" s="717"/>
      <c r="F230" s="717"/>
      <c r="G230" s="717"/>
      <c r="H230" s="717"/>
      <c r="I230" s="717"/>
      <c r="J230" s="717"/>
      <c r="K230" s="717"/>
      <c r="N230" s="717">
        <v>224</v>
      </c>
      <c r="O230" s="717" t="s">
        <v>1387</v>
      </c>
      <c r="P230" s="717" t="s">
        <v>1388</v>
      </c>
      <c r="Q230" s="717"/>
      <c r="R230" s="717"/>
      <c r="S230" s="717"/>
      <c r="T230" s="717"/>
      <c r="U230" s="717"/>
      <c r="V230" s="717"/>
      <c r="W230" s="717"/>
      <c r="X230" s="717"/>
    </row>
    <row r="231" spans="1:24">
      <c r="A231" s="717">
        <v>225</v>
      </c>
      <c r="B231" s="717" t="s">
        <v>1389</v>
      </c>
      <c r="C231" s="717" t="s">
        <v>1390</v>
      </c>
      <c r="D231" s="717"/>
      <c r="E231" s="717"/>
      <c r="F231" s="717"/>
      <c r="G231" s="717"/>
      <c r="H231" s="717"/>
      <c r="I231" s="717"/>
      <c r="J231" s="717"/>
      <c r="K231" s="717"/>
      <c r="N231" s="717">
        <v>225</v>
      </c>
      <c r="O231" s="717" t="s">
        <v>1389</v>
      </c>
      <c r="P231" s="717" t="s">
        <v>1390</v>
      </c>
      <c r="Q231" s="717"/>
      <c r="R231" s="717"/>
      <c r="S231" s="717"/>
      <c r="T231" s="717"/>
      <c r="U231" s="717"/>
      <c r="V231" s="717"/>
      <c r="W231" s="717"/>
      <c r="X231" s="717"/>
    </row>
    <row r="232" spans="1:24">
      <c r="A232" s="717">
        <v>226</v>
      </c>
      <c r="B232" s="717" t="s">
        <v>1391</v>
      </c>
      <c r="C232" s="717" t="s">
        <v>1392</v>
      </c>
      <c r="D232" s="717"/>
      <c r="E232" s="717"/>
      <c r="F232" s="717"/>
      <c r="G232" s="717"/>
      <c r="H232" s="717"/>
      <c r="I232" s="717"/>
      <c r="J232" s="717"/>
      <c r="K232" s="717"/>
      <c r="N232" s="717">
        <v>226</v>
      </c>
      <c r="O232" s="717" t="s">
        <v>1391</v>
      </c>
      <c r="P232" s="717" t="s">
        <v>1392</v>
      </c>
      <c r="Q232" s="717"/>
      <c r="R232" s="717"/>
      <c r="S232" s="717"/>
      <c r="T232" s="717"/>
      <c r="U232" s="717"/>
      <c r="V232" s="717"/>
      <c r="W232" s="717"/>
      <c r="X232" s="717"/>
    </row>
    <row r="233" spans="1:24">
      <c r="A233" s="717">
        <v>227</v>
      </c>
      <c r="B233" s="717" t="s">
        <v>1393</v>
      </c>
      <c r="C233" s="717" t="s">
        <v>1394</v>
      </c>
      <c r="D233" s="717"/>
      <c r="E233" s="717"/>
      <c r="F233" s="717"/>
      <c r="G233" s="717"/>
      <c r="H233" s="717"/>
      <c r="I233" s="717"/>
      <c r="J233" s="717"/>
      <c r="K233" s="717"/>
      <c r="N233" s="717">
        <v>227</v>
      </c>
      <c r="O233" s="717" t="s">
        <v>1393</v>
      </c>
      <c r="P233" s="717" t="s">
        <v>1394</v>
      </c>
      <c r="Q233" s="717"/>
      <c r="R233" s="717"/>
      <c r="S233" s="717"/>
      <c r="T233" s="717"/>
      <c r="U233" s="717"/>
      <c r="V233" s="717"/>
      <c r="W233" s="717"/>
      <c r="X233" s="717"/>
    </row>
    <row r="234" spans="1:24">
      <c r="A234" s="717">
        <v>228</v>
      </c>
      <c r="B234" s="717" t="s">
        <v>1395</v>
      </c>
      <c r="C234" s="717" t="s">
        <v>1396</v>
      </c>
      <c r="D234" s="717"/>
      <c r="E234" s="717"/>
      <c r="F234" s="717"/>
      <c r="G234" s="717"/>
      <c r="H234" s="717"/>
      <c r="I234" s="717"/>
      <c r="J234" s="717"/>
      <c r="K234" s="717"/>
      <c r="N234" s="717">
        <v>228</v>
      </c>
      <c r="O234" s="717" t="s">
        <v>1395</v>
      </c>
      <c r="P234" s="717" t="s">
        <v>1396</v>
      </c>
      <c r="Q234" s="717"/>
      <c r="R234" s="717"/>
      <c r="S234" s="717"/>
      <c r="T234" s="717"/>
      <c r="U234" s="717"/>
      <c r="V234" s="717"/>
      <c r="W234" s="717"/>
      <c r="X234" s="717"/>
    </row>
    <row r="235" spans="1:24">
      <c r="A235" s="717">
        <v>229</v>
      </c>
      <c r="B235" s="717" t="s">
        <v>1397</v>
      </c>
      <c r="C235" s="717" t="s">
        <v>1398</v>
      </c>
      <c r="D235" s="717"/>
      <c r="E235" s="717"/>
      <c r="F235" s="717"/>
      <c r="G235" s="717"/>
      <c r="H235" s="717"/>
      <c r="I235" s="717"/>
      <c r="J235" s="717"/>
      <c r="K235" s="717"/>
      <c r="N235" s="717">
        <v>229</v>
      </c>
      <c r="O235" s="717" t="s">
        <v>1397</v>
      </c>
      <c r="P235" s="717" t="s">
        <v>1398</v>
      </c>
      <c r="Q235" s="717"/>
      <c r="R235" s="717"/>
      <c r="S235" s="717"/>
      <c r="T235" s="717"/>
      <c r="U235" s="717"/>
      <c r="V235" s="717"/>
      <c r="W235" s="717"/>
      <c r="X235" s="717"/>
    </row>
    <row r="236" spans="1:24">
      <c r="A236" s="717">
        <v>230</v>
      </c>
      <c r="B236" s="717" t="s">
        <v>1399</v>
      </c>
      <c r="C236" s="717" t="s">
        <v>1400</v>
      </c>
      <c r="D236" s="717"/>
      <c r="E236" s="717"/>
      <c r="F236" s="717"/>
      <c r="G236" s="717"/>
      <c r="H236" s="717"/>
      <c r="I236" s="717"/>
      <c r="J236" s="717"/>
      <c r="K236" s="717"/>
      <c r="N236" s="717">
        <v>230</v>
      </c>
      <c r="O236" s="717" t="s">
        <v>1399</v>
      </c>
      <c r="P236" s="717" t="s">
        <v>1400</v>
      </c>
      <c r="Q236" s="717"/>
      <c r="R236" s="717"/>
      <c r="S236" s="717"/>
      <c r="T236" s="717"/>
      <c r="U236" s="717"/>
      <c r="V236" s="717"/>
      <c r="W236" s="717"/>
      <c r="X236" s="717"/>
    </row>
    <row r="237" spans="1:24">
      <c r="A237" s="717">
        <v>231</v>
      </c>
      <c r="B237" s="717" t="s">
        <v>756</v>
      </c>
      <c r="C237" s="717" t="s">
        <v>1401</v>
      </c>
      <c r="D237" s="717"/>
      <c r="E237" s="717"/>
      <c r="F237" s="717"/>
      <c r="G237" s="717"/>
      <c r="H237" s="717"/>
      <c r="I237" s="717"/>
      <c r="J237" s="717"/>
      <c r="K237" s="717"/>
      <c r="N237" s="717">
        <v>231</v>
      </c>
      <c r="O237" s="717" t="s">
        <v>756</v>
      </c>
      <c r="P237" s="717" t="s">
        <v>1401</v>
      </c>
      <c r="Q237" s="717"/>
      <c r="R237" s="717"/>
      <c r="S237" s="717"/>
      <c r="T237" s="717"/>
      <c r="U237" s="717"/>
      <c r="V237" s="717"/>
      <c r="W237" s="717"/>
      <c r="X237" s="717"/>
    </row>
    <row r="238" spans="1:24">
      <c r="A238" s="717">
        <v>232</v>
      </c>
      <c r="B238" s="717" t="s">
        <v>1402</v>
      </c>
      <c r="C238" s="717" t="s">
        <v>1403</v>
      </c>
      <c r="D238" s="717"/>
      <c r="E238" s="717"/>
      <c r="F238" s="717"/>
      <c r="G238" s="717"/>
      <c r="H238" s="717"/>
      <c r="I238" s="717"/>
      <c r="J238" s="717"/>
      <c r="K238" s="717"/>
      <c r="N238" s="717">
        <v>232</v>
      </c>
      <c r="O238" s="717" t="s">
        <v>1402</v>
      </c>
      <c r="P238" s="717" t="s">
        <v>1403</v>
      </c>
      <c r="Q238" s="717"/>
      <c r="R238" s="717"/>
      <c r="S238" s="717"/>
      <c r="T238" s="717"/>
      <c r="U238" s="717"/>
      <c r="V238" s="717"/>
      <c r="W238" s="717"/>
      <c r="X238" s="717"/>
    </row>
    <row r="239" spans="1:24">
      <c r="A239" s="717">
        <v>233</v>
      </c>
      <c r="B239" s="717" t="s">
        <v>1404</v>
      </c>
      <c r="C239" s="717" t="s">
        <v>1405</v>
      </c>
      <c r="D239" s="717"/>
      <c r="E239" s="717"/>
      <c r="F239" s="717"/>
      <c r="G239" s="717"/>
      <c r="H239" s="717"/>
      <c r="I239" s="717"/>
      <c r="J239" s="717"/>
      <c r="K239" s="717"/>
      <c r="N239" s="717">
        <v>233</v>
      </c>
      <c r="O239" s="717" t="s">
        <v>1404</v>
      </c>
      <c r="P239" s="717" t="s">
        <v>1405</v>
      </c>
      <c r="Q239" s="717"/>
      <c r="R239" s="717"/>
      <c r="S239" s="717"/>
      <c r="T239" s="717"/>
      <c r="U239" s="717"/>
      <c r="V239" s="717"/>
      <c r="W239" s="717"/>
      <c r="X239" s="717"/>
    </row>
    <row r="240" spans="1:24">
      <c r="A240" s="717">
        <v>234</v>
      </c>
      <c r="B240" s="717" t="s">
        <v>1406</v>
      </c>
      <c r="C240" s="717" t="s">
        <v>1407</v>
      </c>
      <c r="D240" s="717"/>
      <c r="E240" s="717"/>
      <c r="F240" s="717"/>
      <c r="G240" s="717"/>
      <c r="H240" s="717"/>
      <c r="I240" s="717"/>
      <c r="J240" s="717"/>
      <c r="K240" s="717"/>
      <c r="N240" s="717">
        <v>234</v>
      </c>
      <c r="O240" s="717" t="s">
        <v>1406</v>
      </c>
      <c r="P240" s="717" t="s">
        <v>1407</v>
      </c>
      <c r="Q240" s="717"/>
      <c r="R240" s="717"/>
      <c r="S240" s="717"/>
      <c r="T240" s="717"/>
      <c r="U240" s="717"/>
      <c r="V240" s="717"/>
      <c r="W240" s="717"/>
      <c r="X240" s="717"/>
    </row>
    <row r="241" spans="1:24">
      <c r="A241" s="717">
        <v>235</v>
      </c>
      <c r="B241" s="717" t="s">
        <v>1408</v>
      </c>
      <c r="C241" s="717" t="s">
        <v>1409</v>
      </c>
      <c r="D241" s="717"/>
      <c r="E241" s="717"/>
      <c r="F241" s="717"/>
      <c r="G241" s="717"/>
      <c r="H241" s="717"/>
      <c r="I241" s="717"/>
      <c r="J241" s="717"/>
      <c r="K241" s="717"/>
      <c r="N241" s="717">
        <v>235</v>
      </c>
      <c r="O241" s="717" t="s">
        <v>1408</v>
      </c>
      <c r="P241" s="717" t="s">
        <v>1409</v>
      </c>
      <c r="Q241" s="717"/>
      <c r="R241" s="717"/>
      <c r="S241" s="717"/>
      <c r="T241" s="717"/>
      <c r="U241" s="717"/>
      <c r="V241" s="717"/>
      <c r="W241" s="717"/>
      <c r="X241" s="717"/>
    </row>
    <row r="242" spans="1:24">
      <c r="A242" s="717">
        <v>236</v>
      </c>
      <c r="B242" s="717" t="s">
        <v>1410</v>
      </c>
      <c r="C242" s="717" t="s">
        <v>1411</v>
      </c>
      <c r="D242" s="717"/>
      <c r="E242" s="717"/>
      <c r="F242" s="717"/>
      <c r="G242" s="717"/>
      <c r="H242" s="717"/>
      <c r="I242" s="717"/>
      <c r="J242" s="717"/>
      <c r="K242" s="717"/>
      <c r="N242" s="717">
        <v>236</v>
      </c>
      <c r="O242" s="717" t="s">
        <v>1410</v>
      </c>
      <c r="P242" s="717" t="s">
        <v>1411</v>
      </c>
      <c r="Q242" s="717"/>
      <c r="R242" s="717"/>
      <c r="S242" s="717"/>
      <c r="T242" s="717"/>
      <c r="U242" s="717"/>
      <c r="V242" s="717"/>
      <c r="W242" s="717"/>
      <c r="X242" s="717"/>
    </row>
    <row r="243" spans="1:24">
      <c r="A243" s="717">
        <v>237</v>
      </c>
      <c r="B243" s="717" t="s">
        <v>758</v>
      </c>
      <c r="C243" s="717" t="s">
        <v>1412</v>
      </c>
      <c r="D243" s="717"/>
      <c r="E243" s="717"/>
      <c r="F243" s="717"/>
      <c r="G243" s="717"/>
      <c r="H243" s="717"/>
      <c r="I243" s="717"/>
      <c r="J243" s="717"/>
      <c r="K243" s="717"/>
      <c r="N243" s="717">
        <v>237</v>
      </c>
      <c r="O243" s="717" t="s">
        <v>758</v>
      </c>
      <c r="P243" s="717" t="s">
        <v>1412</v>
      </c>
      <c r="Q243" s="717"/>
      <c r="R243" s="717"/>
      <c r="S243" s="717"/>
      <c r="T243" s="717"/>
      <c r="U243" s="717"/>
      <c r="V243" s="717"/>
      <c r="W243" s="717"/>
      <c r="X243" s="717"/>
    </row>
    <row r="244" spans="1:24">
      <c r="A244" s="717">
        <v>238</v>
      </c>
      <c r="B244" s="717" t="s">
        <v>1413</v>
      </c>
      <c r="C244" s="717" t="s">
        <v>1414</v>
      </c>
      <c r="D244" s="717"/>
      <c r="E244" s="717"/>
      <c r="F244" s="717"/>
      <c r="G244" s="717"/>
      <c r="H244" s="717"/>
      <c r="I244" s="717"/>
      <c r="J244" s="717"/>
      <c r="K244" s="717"/>
      <c r="N244" s="717">
        <v>238</v>
      </c>
      <c r="O244" s="717" t="s">
        <v>1413</v>
      </c>
      <c r="P244" s="717" t="s">
        <v>1414</v>
      </c>
      <c r="Q244" s="717"/>
      <c r="R244" s="717"/>
      <c r="S244" s="717"/>
      <c r="T244" s="717"/>
      <c r="U244" s="717"/>
      <c r="V244" s="717"/>
      <c r="W244" s="717"/>
      <c r="X244" s="717"/>
    </row>
    <row r="245" spans="1:24">
      <c r="A245" s="717">
        <v>239</v>
      </c>
      <c r="B245" s="717" t="s">
        <v>1415</v>
      </c>
      <c r="C245" s="717" t="s">
        <v>1416</v>
      </c>
      <c r="D245" s="717"/>
      <c r="E245" s="717"/>
      <c r="F245" s="717"/>
      <c r="G245" s="717"/>
      <c r="H245" s="717"/>
      <c r="I245" s="717"/>
      <c r="J245" s="717"/>
      <c r="K245" s="717"/>
      <c r="N245" s="717">
        <v>239</v>
      </c>
      <c r="O245" s="717" t="s">
        <v>1415</v>
      </c>
      <c r="P245" s="717" t="s">
        <v>1416</v>
      </c>
      <c r="Q245" s="717"/>
      <c r="R245" s="717"/>
      <c r="S245" s="717"/>
      <c r="T245" s="717"/>
      <c r="U245" s="717"/>
      <c r="V245" s="717"/>
      <c r="W245" s="717"/>
      <c r="X245" s="717"/>
    </row>
    <row r="246" spans="1:24">
      <c r="A246" s="717">
        <v>240</v>
      </c>
      <c r="B246" s="717" t="s">
        <v>1417</v>
      </c>
      <c r="C246" s="717" t="s">
        <v>1418</v>
      </c>
      <c r="D246" s="717"/>
      <c r="E246" s="717"/>
      <c r="F246" s="717"/>
      <c r="G246" s="717"/>
      <c r="H246" s="717"/>
      <c r="I246" s="717"/>
      <c r="J246" s="717"/>
      <c r="K246" s="717"/>
      <c r="N246" s="717">
        <v>240</v>
      </c>
      <c r="O246" s="717" t="s">
        <v>1417</v>
      </c>
      <c r="P246" s="717" t="s">
        <v>1418</v>
      </c>
      <c r="Q246" s="717"/>
      <c r="R246" s="717"/>
      <c r="S246" s="717"/>
      <c r="T246" s="717"/>
      <c r="U246" s="717"/>
      <c r="V246" s="717"/>
      <c r="W246" s="717"/>
      <c r="X246" s="717"/>
    </row>
    <row r="247" spans="1:24">
      <c r="A247" s="717">
        <v>241</v>
      </c>
      <c r="B247" s="717" t="s">
        <v>1419</v>
      </c>
      <c r="C247" s="717" t="s">
        <v>1420</v>
      </c>
      <c r="D247" s="717"/>
      <c r="E247" s="717"/>
      <c r="F247" s="717"/>
      <c r="G247" s="717"/>
      <c r="H247" s="717"/>
      <c r="I247" s="717"/>
      <c r="J247" s="717"/>
      <c r="K247" s="717"/>
      <c r="N247" s="717">
        <v>241</v>
      </c>
      <c r="O247" s="717" t="s">
        <v>1419</v>
      </c>
      <c r="P247" s="717" t="s">
        <v>1420</v>
      </c>
      <c r="Q247" s="717"/>
      <c r="R247" s="717"/>
      <c r="S247" s="717"/>
      <c r="T247" s="717"/>
      <c r="U247" s="717"/>
      <c r="V247" s="717"/>
      <c r="W247" s="717"/>
      <c r="X247" s="717"/>
    </row>
    <row r="248" spans="1:24">
      <c r="A248" s="717">
        <v>242</v>
      </c>
      <c r="B248" s="717" t="s">
        <v>1421</v>
      </c>
      <c r="C248" s="717" t="s">
        <v>1422</v>
      </c>
      <c r="D248" s="717"/>
      <c r="E248" s="717"/>
      <c r="F248" s="717"/>
      <c r="G248" s="717"/>
      <c r="H248" s="717"/>
      <c r="I248" s="717"/>
      <c r="J248" s="717"/>
      <c r="K248" s="717"/>
      <c r="N248" s="717">
        <v>242</v>
      </c>
      <c r="O248" s="717" t="s">
        <v>1421</v>
      </c>
      <c r="P248" s="717" t="s">
        <v>1422</v>
      </c>
      <c r="Q248" s="717"/>
      <c r="R248" s="717"/>
      <c r="S248" s="717"/>
      <c r="T248" s="717"/>
      <c r="U248" s="717"/>
      <c r="V248" s="717"/>
      <c r="W248" s="717"/>
      <c r="X248" s="717"/>
    </row>
    <row r="249" spans="1:24">
      <c r="A249" s="717">
        <v>243</v>
      </c>
      <c r="B249" s="717" t="s">
        <v>760</v>
      </c>
      <c r="C249" s="717" t="s">
        <v>1423</v>
      </c>
      <c r="D249" s="717"/>
      <c r="E249" s="717"/>
      <c r="F249" s="717"/>
      <c r="G249" s="717"/>
      <c r="H249" s="717"/>
      <c r="I249" s="717"/>
      <c r="J249" s="717"/>
      <c r="K249" s="717"/>
      <c r="N249" s="717">
        <v>243</v>
      </c>
      <c r="O249" s="717" t="s">
        <v>760</v>
      </c>
      <c r="P249" s="717" t="s">
        <v>1423</v>
      </c>
      <c r="Q249" s="717"/>
      <c r="R249" s="717"/>
      <c r="S249" s="717"/>
      <c r="T249" s="717"/>
      <c r="U249" s="717"/>
      <c r="V249" s="717"/>
      <c r="W249" s="717"/>
      <c r="X249" s="717"/>
    </row>
    <row r="250" spans="1:24">
      <c r="A250" s="717">
        <v>244</v>
      </c>
      <c r="B250" s="717" t="s">
        <v>1424</v>
      </c>
      <c r="C250" s="717" t="s">
        <v>1425</v>
      </c>
      <c r="D250" s="717"/>
      <c r="E250" s="717"/>
      <c r="F250" s="717"/>
      <c r="G250" s="717"/>
      <c r="H250" s="717"/>
      <c r="I250" s="717"/>
      <c r="J250" s="717"/>
      <c r="K250" s="717"/>
      <c r="N250" s="717">
        <v>244</v>
      </c>
      <c r="O250" s="717" t="s">
        <v>1424</v>
      </c>
      <c r="P250" s="717" t="s">
        <v>1425</v>
      </c>
      <c r="Q250" s="717"/>
      <c r="R250" s="717"/>
      <c r="S250" s="717"/>
      <c r="T250" s="717"/>
      <c r="U250" s="717"/>
      <c r="V250" s="717"/>
      <c r="W250" s="717"/>
      <c r="X250" s="717"/>
    </row>
    <row r="251" spans="1:24">
      <c r="A251" s="717">
        <v>245</v>
      </c>
      <c r="B251" s="717" t="s">
        <v>1426</v>
      </c>
      <c r="C251" s="717" t="s">
        <v>1427</v>
      </c>
      <c r="D251" s="717"/>
      <c r="E251" s="717"/>
      <c r="F251" s="717"/>
      <c r="G251" s="717"/>
      <c r="H251" s="717"/>
      <c r="I251" s="717"/>
      <c r="J251" s="717"/>
      <c r="K251" s="717"/>
      <c r="N251" s="717">
        <v>245</v>
      </c>
      <c r="O251" s="717" t="s">
        <v>1426</v>
      </c>
      <c r="P251" s="717" t="s">
        <v>1427</v>
      </c>
      <c r="Q251" s="717"/>
      <c r="R251" s="717"/>
      <c r="S251" s="717"/>
      <c r="T251" s="717"/>
      <c r="U251" s="717"/>
      <c r="V251" s="717"/>
      <c r="W251" s="717"/>
      <c r="X251" s="717"/>
    </row>
    <row r="252" spans="1:24">
      <c r="A252" s="717">
        <v>246</v>
      </c>
      <c r="B252" s="717" t="s">
        <v>1428</v>
      </c>
      <c r="C252" s="717" t="s">
        <v>1429</v>
      </c>
      <c r="D252" s="717"/>
      <c r="E252" s="717"/>
      <c r="F252" s="717"/>
      <c r="G252" s="717"/>
      <c r="H252" s="717"/>
      <c r="I252" s="717"/>
      <c r="J252" s="717"/>
      <c r="K252" s="717"/>
      <c r="N252" s="717">
        <v>246</v>
      </c>
      <c r="O252" s="717" t="s">
        <v>1428</v>
      </c>
      <c r="P252" s="717" t="s">
        <v>1429</v>
      </c>
      <c r="Q252" s="717"/>
      <c r="R252" s="717"/>
      <c r="S252" s="717"/>
      <c r="T252" s="717"/>
      <c r="U252" s="717"/>
      <c r="V252" s="717"/>
      <c r="W252" s="717"/>
      <c r="X252" s="717"/>
    </row>
    <row r="253" spans="1:24">
      <c r="A253" s="717">
        <v>247</v>
      </c>
      <c r="B253" s="717" t="s">
        <v>1430</v>
      </c>
      <c r="C253" s="717" t="s">
        <v>1431</v>
      </c>
      <c r="D253" s="717"/>
      <c r="E253" s="717"/>
      <c r="F253" s="717"/>
      <c r="G253" s="717"/>
      <c r="H253" s="717"/>
      <c r="I253" s="717"/>
      <c r="J253" s="717"/>
      <c r="K253" s="717"/>
      <c r="N253" s="717">
        <v>247</v>
      </c>
      <c r="O253" s="717" t="s">
        <v>1430</v>
      </c>
      <c r="P253" s="717" t="s">
        <v>1431</v>
      </c>
      <c r="Q253" s="717"/>
      <c r="R253" s="717"/>
      <c r="S253" s="717"/>
      <c r="T253" s="717"/>
      <c r="U253" s="717"/>
      <c r="V253" s="717"/>
      <c r="W253" s="717"/>
      <c r="X253" s="717"/>
    </row>
    <row r="254" spans="1:24">
      <c r="A254" s="717">
        <v>248</v>
      </c>
      <c r="B254" s="717" t="s">
        <v>1432</v>
      </c>
      <c r="C254" s="717" t="s">
        <v>1433</v>
      </c>
      <c r="D254" s="717"/>
      <c r="E254" s="717"/>
      <c r="F254" s="717"/>
      <c r="G254" s="717"/>
      <c r="H254" s="717"/>
      <c r="I254" s="717"/>
      <c r="J254" s="717"/>
      <c r="K254" s="717"/>
      <c r="N254" s="717">
        <v>248</v>
      </c>
      <c r="O254" s="717" t="s">
        <v>1432</v>
      </c>
      <c r="P254" s="717" t="s">
        <v>1433</v>
      </c>
      <c r="Q254" s="717"/>
      <c r="R254" s="717"/>
      <c r="S254" s="717"/>
      <c r="T254" s="717"/>
      <c r="U254" s="717"/>
      <c r="V254" s="717"/>
      <c r="W254" s="717"/>
      <c r="X254" s="717"/>
    </row>
    <row r="255" spans="1:24">
      <c r="A255" s="717">
        <v>249</v>
      </c>
      <c r="B255" s="717" t="s">
        <v>1434</v>
      </c>
      <c r="C255" s="717" t="s">
        <v>1435</v>
      </c>
      <c r="D255" s="717"/>
      <c r="E255" s="717"/>
      <c r="F255" s="717"/>
      <c r="G255" s="717"/>
      <c r="H255" s="717"/>
      <c r="I255" s="717"/>
      <c r="J255" s="717"/>
      <c r="K255" s="717"/>
      <c r="N255" s="717">
        <v>249</v>
      </c>
      <c r="O255" s="717" t="s">
        <v>1434</v>
      </c>
      <c r="P255" s="717" t="s">
        <v>1435</v>
      </c>
      <c r="Q255" s="717"/>
      <c r="R255" s="717"/>
      <c r="S255" s="717"/>
      <c r="T255" s="717"/>
      <c r="U255" s="717"/>
      <c r="V255" s="717"/>
      <c r="W255" s="717"/>
      <c r="X255" s="717"/>
    </row>
    <row r="256" spans="1:24">
      <c r="A256" s="717">
        <v>250</v>
      </c>
      <c r="B256" s="717" t="s">
        <v>1436</v>
      </c>
      <c r="C256" s="717" t="s">
        <v>1437</v>
      </c>
      <c r="D256" s="717"/>
      <c r="E256" s="717"/>
      <c r="F256" s="717"/>
      <c r="G256" s="717"/>
      <c r="H256" s="717"/>
      <c r="I256" s="717"/>
      <c r="J256" s="717"/>
      <c r="K256" s="717"/>
      <c r="N256" s="717">
        <v>250</v>
      </c>
      <c r="O256" s="717" t="s">
        <v>1436</v>
      </c>
      <c r="P256" s="717" t="s">
        <v>1437</v>
      </c>
      <c r="Q256" s="717"/>
      <c r="R256" s="717"/>
      <c r="S256" s="717"/>
      <c r="T256" s="717"/>
      <c r="U256" s="717"/>
      <c r="V256" s="717"/>
      <c r="W256" s="717"/>
      <c r="X256" s="717"/>
    </row>
    <row r="257" spans="1:24">
      <c r="A257" s="717">
        <v>999</v>
      </c>
      <c r="B257" s="717" t="s">
        <v>1436</v>
      </c>
      <c r="C257" s="717" t="s">
        <v>1437</v>
      </c>
      <c r="D257" s="717"/>
      <c r="E257" s="717"/>
      <c r="F257" s="717"/>
      <c r="G257" s="717"/>
      <c r="H257" s="717"/>
      <c r="I257" s="717"/>
      <c r="J257" s="717"/>
      <c r="K257" s="717"/>
      <c r="N257" s="717">
        <v>999</v>
      </c>
      <c r="O257" s="717" t="s">
        <v>1436</v>
      </c>
      <c r="P257" s="717" t="s">
        <v>1437</v>
      </c>
      <c r="Q257" s="717"/>
      <c r="R257" s="717"/>
      <c r="S257" s="717"/>
      <c r="T257" s="717"/>
      <c r="U257" s="717"/>
      <c r="V257" s="717"/>
      <c r="W257" s="717"/>
      <c r="X257" s="717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BAB1CD-4066-4435-B37C-48FE1A775C69}">
  <sheetPr>
    <tabColor theme="0" tint="-0.14999847407452621"/>
  </sheetPr>
  <dimension ref="A1:K1001"/>
  <sheetViews>
    <sheetView workbookViewId="0">
      <selection activeCell="B6" sqref="B6"/>
    </sheetView>
  </sheetViews>
  <sheetFormatPr defaultColWidth="12.625" defaultRowHeight="15"/>
  <cols>
    <col min="1" max="1" width="15.625" style="162" customWidth="1"/>
    <col min="2" max="9" width="10.125" style="162" customWidth="1"/>
    <col min="10" max="11" width="9.125" style="162" customWidth="1"/>
    <col min="12" max="16384" width="12.625" style="162"/>
  </cols>
  <sheetData>
    <row r="1" spans="1:11">
      <c r="A1" s="712" t="s">
        <v>515</v>
      </c>
      <c r="B1" s="712" t="s">
        <v>1438</v>
      </c>
      <c r="C1" s="713">
        <v>5</v>
      </c>
      <c r="D1" s="712"/>
      <c r="E1" s="714" t="s">
        <v>517</v>
      </c>
      <c r="F1" s="714"/>
      <c r="G1" s="714"/>
      <c r="H1" s="714"/>
      <c r="I1" s="712"/>
      <c r="J1" s="712"/>
      <c r="K1" s="712"/>
    </row>
    <row r="2" spans="1:11">
      <c r="A2" s="712" t="s">
        <v>1439</v>
      </c>
      <c r="B2" s="712"/>
      <c r="C2" s="712">
        <v>32</v>
      </c>
      <c r="D2" s="712"/>
      <c r="E2" s="712"/>
      <c r="F2" s="712"/>
      <c r="G2" s="712"/>
      <c r="H2" s="712"/>
      <c r="I2" s="712"/>
      <c r="J2" s="712"/>
      <c r="K2" s="712"/>
    </row>
    <row r="3" spans="1:11">
      <c r="A3" s="713" t="s">
        <v>519</v>
      </c>
      <c r="B3" s="713">
        <v>5501</v>
      </c>
      <c r="C3" s="713">
        <v>5500</v>
      </c>
      <c r="D3" s="713">
        <v>5510</v>
      </c>
      <c r="E3" s="713">
        <v>5511</v>
      </c>
      <c r="F3" s="713" t="s">
        <v>520</v>
      </c>
      <c r="G3" s="713" t="s">
        <v>520</v>
      </c>
      <c r="H3" s="713" t="s">
        <v>520</v>
      </c>
      <c r="I3" s="713" t="s">
        <v>520</v>
      </c>
      <c r="J3" s="713" t="s">
        <v>520</v>
      </c>
      <c r="K3" s="713" t="s">
        <v>520</v>
      </c>
    </row>
    <row r="4" spans="1:11">
      <c r="A4" s="713" t="s">
        <v>51</v>
      </c>
      <c r="B4" s="713">
        <v>1</v>
      </c>
      <c r="C4" s="713">
        <v>2</v>
      </c>
      <c r="D4" s="713">
        <v>2</v>
      </c>
      <c r="E4" s="713">
        <v>1</v>
      </c>
      <c r="F4" s="713" t="s">
        <v>520</v>
      </c>
      <c r="G4" s="713" t="s">
        <v>520</v>
      </c>
      <c r="H4" s="713" t="s">
        <v>520</v>
      </c>
      <c r="I4" s="713" t="s">
        <v>520</v>
      </c>
      <c r="J4" s="713" t="s">
        <v>520</v>
      </c>
      <c r="K4" s="713" t="s">
        <v>520</v>
      </c>
    </row>
    <row r="5" spans="1:11" ht="30">
      <c r="A5" s="715" t="s">
        <v>521</v>
      </c>
      <c r="B5" s="716" t="s">
        <v>522</v>
      </c>
      <c r="C5" s="716" t="s">
        <v>522</v>
      </c>
      <c r="D5" s="716" t="s">
        <v>523</v>
      </c>
      <c r="E5" s="716" t="s">
        <v>523</v>
      </c>
      <c r="F5" s="716" t="s">
        <v>520</v>
      </c>
      <c r="G5" s="716" t="s">
        <v>520</v>
      </c>
      <c r="H5" s="716" t="s">
        <v>520</v>
      </c>
      <c r="I5" s="716" t="s">
        <v>520</v>
      </c>
      <c r="J5" s="716" t="s">
        <v>520</v>
      </c>
      <c r="K5" s="716" t="s">
        <v>520</v>
      </c>
    </row>
    <row r="6" spans="1:11">
      <c r="A6" s="715">
        <v>0</v>
      </c>
      <c r="B6" s="715" t="s">
        <v>524</v>
      </c>
      <c r="C6" s="715" t="s">
        <v>524</v>
      </c>
      <c r="D6" s="715" t="s">
        <v>525</v>
      </c>
      <c r="E6" s="715" t="s">
        <v>1440</v>
      </c>
      <c r="F6" s="715"/>
      <c r="G6" s="715"/>
      <c r="H6" s="715"/>
      <c r="I6" s="715"/>
      <c r="J6" s="715"/>
      <c r="K6" s="715"/>
    </row>
    <row r="7" spans="1:11">
      <c r="A7" s="712">
        <v>1</v>
      </c>
      <c r="B7" s="712" t="s">
        <v>1441</v>
      </c>
      <c r="C7" s="712" t="s">
        <v>526</v>
      </c>
      <c r="D7" s="715" t="s">
        <v>525</v>
      </c>
      <c r="E7" s="715" t="s">
        <v>1440</v>
      </c>
      <c r="F7" s="712"/>
      <c r="G7" s="712"/>
      <c r="H7" s="712"/>
      <c r="I7" s="712"/>
      <c r="J7" s="712"/>
      <c r="K7" s="712"/>
    </row>
    <row r="8" spans="1:11">
      <c r="A8" s="712">
        <v>2</v>
      </c>
      <c r="B8" s="712" t="s">
        <v>1442</v>
      </c>
      <c r="C8" s="712" t="s">
        <v>1443</v>
      </c>
      <c r="D8" s="715" t="s">
        <v>1444</v>
      </c>
      <c r="E8" s="715" t="s">
        <v>1445</v>
      </c>
      <c r="F8" s="712"/>
      <c r="G8" s="712"/>
      <c r="H8" s="712"/>
      <c r="I8" s="712"/>
      <c r="J8" s="712"/>
      <c r="K8" s="712"/>
    </row>
    <row r="9" spans="1:11">
      <c r="A9" s="712">
        <v>3</v>
      </c>
      <c r="B9" s="712" t="s">
        <v>1446</v>
      </c>
      <c r="C9" s="712" t="s">
        <v>1447</v>
      </c>
      <c r="D9" s="715" t="s">
        <v>1448</v>
      </c>
      <c r="E9" s="715" t="s">
        <v>1449</v>
      </c>
      <c r="F9" s="712"/>
      <c r="G9" s="712"/>
      <c r="H9" s="712"/>
      <c r="I9" s="712"/>
      <c r="J9" s="712"/>
      <c r="K9" s="712"/>
    </row>
    <row r="10" spans="1:11">
      <c r="A10" s="712">
        <v>4</v>
      </c>
      <c r="B10" s="712" t="s">
        <v>1450</v>
      </c>
      <c r="C10" s="712" t="s">
        <v>1451</v>
      </c>
      <c r="D10" s="715" t="s">
        <v>1452</v>
      </c>
      <c r="E10" s="715" t="s">
        <v>1453</v>
      </c>
      <c r="F10" s="712"/>
      <c r="G10" s="712"/>
      <c r="H10" s="712"/>
      <c r="I10" s="712"/>
      <c r="J10" s="712"/>
      <c r="K10" s="712"/>
    </row>
    <row r="11" spans="1:11">
      <c r="A11" s="712">
        <v>5</v>
      </c>
      <c r="B11" s="712" t="s">
        <v>1454</v>
      </c>
      <c r="C11" s="712" t="s">
        <v>1455</v>
      </c>
      <c r="D11" s="715" t="s">
        <v>1456</v>
      </c>
      <c r="E11" s="715" t="s">
        <v>1457</v>
      </c>
      <c r="F11" s="712"/>
      <c r="G11" s="712"/>
      <c r="H11" s="712"/>
      <c r="I11" s="712"/>
      <c r="J11" s="712"/>
      <c r="K11" s="712"/>
    </row>
    <row r="12" spans="1:11">
      <c r="A12" s="712">
        <v>6</v>
      </c>
      <c r="B12" s="712" t="s">
        <v>1458</v>
      </c>
      <c r="C12" s="712" t="s">
        <v>1459</v>
      </c>
      <c r="D12" s="715" t="s">
        <v>1460</v>
      </c>
      <c r="E12" s="715" t="s">
        <v>1461</v>
      </c>
      <c r="F12" s="712"/>
      <c r="G12" s="712"/>
      <c r="H12" s="712"/>
      <c r="I12" s="712"/>
      <c r="J12" s="712"/>
      <c r="K12" s="712"/>
    </row>
    <row r="13" spans="1:11">
      <c r="A13" s="712">
        <v>7</v>
      </c>
      <c r="B13" s="712" t="s">
        <v>1462</v>
      </c>
      <c r="C13" s="712" t="s">
        <v>1463</v>
      </c>
      <c r="D13" s="715" t="s">
        <v>1464</v>
      </c>
      <c r="E13" s="715" t="s">
        <v>1465</v>
      </c>
      <c r="F13" s="712"/>
      <c r="G13" s="712"/>
      <c r="H13" s="712"/>
      <c r="I13" s="712"/>
      <c r="J13" s="712"/>
      <c r="K13" s="712"/>
    </row>
    <row r="14" spans="1:11">
      <c r="A14" s="712">
        <v>8</v>
      </c>
      <c r="B14" s="712" t="s">
        <v>1466</v>
      </c>
      <c r="C14" s="712" t="s">
        <v>1467</v>
      </c>
      <c r="D14" s="715" t="s">
        <v>1468</v>
      </c>
      <c r="E14" s="715" t="s">
        <v>1469</v>
      </c>
      <c r="F14" s="712"/>
      <c r="G14" s="712"/>
      <c r="H14" s="712"/>
      <c r="I14" s="712"/>
      <c r="J14" s="712"/>
      <c r="K14" s="712"/>
    </row>
    <row r="15" spans="1:11">
      <c r="A15" s="712">
        <v>9</v>
      </c>
      <c r="B15" s="712" t="s">
        <v>1470</v>
      </c>
      <c r="C15" s="712" t="s">
        <v>1471</v>
      </c>
      <c r="D15" s="715" t="s">
        <v>1472</v>
      </c>
      <c r="E15" s="715" t="s">
        <v>1473</v>
      </c>
      <c r="F15" s="712"/>
      <c r="G15" s="712"/>
      <c r="H15" s="712"/>
      <c r="I15" s="712"/>
      <c r="J15" s="712"/>
      <c r="K15" s="712"/>
    </row>
    <row r="16" spans="1:11">
      <c r="A16" s="712">
        <v>10</v>
      </c>
      <c r="B16" s="712" t="s">
        <v>1474</v>
      </c>
      <c r="C16" s="712" t="s">
        <v>872</v>
      </c>
      <c r="D16" s="715" t="s">
        <v>874</v>
      </c>
      <c r="E16" s="715" t="s">
        <v>1475</v>
      </c>
      <c r="F16" s="712"/>
      <c r="G16" s="712"/>
      <c r="H16" s="712"/>
      <c r="I16" s="712"/>
      <c r="J16" s="712"/>
      <c r="K16" s="712"/>
    </row>
    <row r="17" spans="1:11">
      <c r="A17" s="712">
        <v>11</v>
      </c>
      <c r="B17" s="712" t="s">
        <v>877</v>
      </c>
      <c r="C17" s="712" t="s">
        <v>1476</v>
      </c>
      <c r="D17" s="715" t="s">
        <v>1477</v>
      </c>
      <c r="E17" s="715" t="s">
        <v>879</v>
      </c>
      <c r="F17" s="712"/>
      <c r="G17" s="712"/>
      <c r="H17" s="712"/>
      <c r="I17" s="712"/>
      <c r="J17" s="712"/>
      <c r="K17" s="712"/>
    </row>
    <row r="18" spans="1:11">
      <c r="A18" s="712">
        <v>12</v>
      </c>
      <c r="B18" s="712" t="s">
        <v>1478</v>
      </c>
      <c r="C18" s="712" t="s">
        <v>1479</v>
      </c>
      <c r="D18" s="715" t="s">
        <v>1480</v>
      </c>
      <c r="E18" s="715" t="s">
        <v>1481</v>
      </c>
      <c r="F18" s="712"/>
      <c r="G18" s="712"/>
      <c r="H18" s="712"/>
      <c r="I18" s="712"/>
      <c r="J18" s="712"/>
      <c r="K18" s="712"/>
    </row>
    <row r="19" spans="1:11">
      <c r="A19" s="712">
        <v>13</v>
      </c>
      <c r="B19" s="712" t="s">
        <v>1482</v>
      </c>
      <c r="C19" s="712" t="s">
        <v>1483</v>
      </c>
      <c r="D19" s="715" t="s">
        <v>1484</v>
      </c>
      <c r="E19" s="715" t="s">
        <v>1485</v>
      </c>
      <c r="F19" s="712"/>
      <c r="G19" s="712"/>
      <c r="H19" s="712"/>
      <c r="I19" s="712"/>
      <c r="J19" s="712"/>
      <c r="K19" s="712"/>
    </row>
    <row r="20" spans="1:11">
      <c r="A20" s="712">
        <v>14</v>
      </c>
      <c r="B20" s="712" t="s">
        <v>1486</v>
      </c>
      <c r="C20" s="712" t="s">
        <v>1487</v>
      </c>
      <c r="D20" s="715" t="s">
        <v>1488</v>
      </c>
      <c r="E20" s="715" t="s">
        <v>1489</v>
      </c>
      <c r="F20" s="712"/>
      <c r="G20" s="712"/>
      <c r="H20" s="712"/>
      <c r="I20" s="712"/>
      <c r="J20" s="712"/>
      <c r="K20" s="712"/>
    </row>
    <row r="21" spans="1:11">
      <c r="A21" s="712">
        <v>15</v>
      </c>
      <c r="B21" s="712" t="s">
        <v>936</v>
      </c>
      <c r="C21" s="712" t="s">
        <v>1490</v>
      </c>
      <c r="D21" s="715" t="s">
        <v>1491</v>
      </c>
      <c r="E21" s="715" t="s">
        <v>938</v>
      </c>
      <c r="F21" s="712"/>
      <c r="G21" s="712"/>
      <c r="H21" s="712"/>
      <c r="I21" s="712"/>
      <c r="J21" s="712"/>
      <c r="K21" s="712"/>
    </row>
    <row r="22" spans="1:11" ht="15.75" customHeight="1">
      <c r="A22" s="712">
        <v>16</v>
      </c>
      <c r="B22" s="712" t="s">
        <v>1492</v>
      </c>
      <c r="C22" s="712" t="s">
        <v>1493</v>
      </c>
      <c r="D22" s="715" t="s">
        <v>1494</v>
      </c>
      <c r="E22" s="715" t="s">
        <v>1495</v>
      </c>
      <c r="F22" s="712"/>
      <c r="G22" s="712"/>
      <c r="H22" s="712"/>
      <c r="I22" s="712"/>
      <c r="J22" s="712"/>
      <c r="K22" s="712"/>
    </row>
    <row r="23" spans="1:11" ht="15.75" customHeight="1">
      <c r="A23" s="712">
        <v>17</v>
      </c>
      <c r="B23" s="712" t="s">
        <v>1496</v>
      </c>
      <c r="C23" s="712" t="s">
        <v>1474</v>
      </c>
      <c r="D23" s="715" t="s">
        <v>1475</v>
      </c>
      <c r="E23" s="715" t="s">
        <v>1497</v>
      </c>
      <c r="F23" s="712"/>
      <c r="G23" s="712"/>
      <c r="H23" s="712"/>
      <c r="I23" s="712"/>
      <c r="J23" s="712"/>
      <c r="K23" s="712"/>
    </row>
    <row r="24" spans="1:11" ht="15.75" customHeight="1">
      <c r="A24" s="712">
        <v>18</v>
      </c>
      <c r="B24" s="712" t="s">
        <v>1498</v>
      </c>
      <c r="C24" s="712" t="s">
        <v>1499</v>
      </c>
      <c r="D24" s="715" t="s">
        <v>1500</v>
      </c>
      <c r="E24" s="715" t="s">
        <v>1501</v>
      </c>
      <c r="F24" s="712"/>
      <c r="G24" s="712"/>
      <c r="H24" s="712"/>
      <c r="I24" s="712"/>
      <c r="J24" s="712"/>
      <c r="K24" s="712"/>
    </row>
    <row r="25" spans="1:11" ht="15.75" customHeight="1">
      <c r="A25" s="712">
        <v>19</v>
      </c>
      <c r="B25" s="712" t="s">
        <v>1502</v>
      </c>
      <c r="C25" s="712" t="s">
        <v>1503</v>
      </c>
      <c r="D25" s="715" t="s">
        <v>1504</v>
      </c>
      <c r="E25" s="715" t="s">
        <v>1505</v>
      </c>
      <c r="F25" s="712"/>
      <c r="G25" s="712"/>
      <c r="H25" s="712"/>
      <c r="I25" s="712"/>
      <c r="J25" s="712"/>
      <c r="K25" s="712"/>
    </row>
    <row r="26" spans="1:11" ht="15.75" customHeight="1">
      <c r="A26" s="712">
        <v>20</v>
      </c>
      <c r="B26" s="712" t="s">
        <v>1506</v>
      </c>
      <c r="C26" s="712" t="s">
        <v>1507</v>
      </c>
      <c r="D26" s="715" t="s">
        <v>1508</v>
      </c>
      <c r="E26" s="715" t="s">
        <v>1509</v>
      </c>
      <c r="F26" s="712"/>
      <c r="G26" s="712"/>
      <c r="H26" s="712"/>
      <c r="I26" s="712"/>
      <c r="J26" s="712"/>
      <c r="K26" s="712"/>
    </row>
    <row r="27" spans="1:11" ht="15.75" customHeight="1">
      <c r="A27" s="712">
        <v>21</v>
      </c>
      <c r="B27" s="712" t="s">
        <v>1510</v>
      </c>
      <c r="C27" s="712" t="s">
        <v>1511</v>
      </c>
      <c r="D27" s="715" t="s">
        <v>1512</v>
      </c>
      <c r="E27" s="715" t="s">
        <v>1513</v>
      </c>
      <c r="F27" s="712"/>
      <c r="G27" s="712"/>
      <c r="H27" s="712"/>
      <c r="I27" s="712"/>
      <c r="J27" s="712"/>
      <c r="K27" s="712"/>
    </row>
    <row r="28" spans="1:11" ht="15.75" customHeight="1">
      <c r="A28" s="712">
        <v>22</v>
      </c>
      <c r="B28" s="712" t="s">
        <v>1514</v>
      </c>
      <c r="C28" s="712" t="s">
        <v>1515</v>
      </c>
      <c r="D28" s="715" t="s">
        <v>1516</v>
      </c>
      <c r="E28" s="715" t="s">
        <v>1517</v>
      </c>
      <c r="F28" s="712"/>
      <c r="G28" s="712"/>
      <c r="H28" s="712"/>
      <c r="I28" s="712"/>
      <c r="J28" s="712"/>
      <c r="K28" s="712"/>
    </row>
    <row r="29" spans="1:11" ht="15.75" customHeight="1">
      <c r="A29" s="712">
        <v>23</v>
      </c>
      <c r="B29" s="712" t="s">
        <v>1518</v>
      </c>
      <c r="C29" s="712" t="s">
        <v>1519</v>
      </c>
      <c r="D29" s="715" t="s">
        <v>1520</v>
      </c>
      <c r="E29" s="715" t="s">
        <v>1521</v>
      </c>
      <c r="F29" s="712"/>
      <c r="G29" s="712"/>
      <c r="H29" s="712"/>
      <c r="I29" s="712"/>
      <c r="J29" s="712"/>
      <c r="K29" s="712"/>
    </row>
    <row r="30" spans="1:11" ht="15.75" customHeight="1">
      <c r="A30" s="712">
        <v>24</v>
      </c>
      <c r="B30" s="712" t="s">
        <v>1522</v>
      </c>
      <c r="C30" s="712" t="s">
        <v>1523</v>
      </c>
      <c r="D30" s="715" t="s">
        <v>1524</v>
      </c>
      <c r="E30" s="715" t="s">
        <v>1525</v>
      </c>
      <c r="F30" s="712"/>
      <c r="G30" s="712"/>
      <c r="H30" s="712"/>
      <c r="I30" s="712"/>
      <c r="J30" s="712"/>
      <c r="K30" s="712"/>
    </row>
    <row r="31" spans="1:11" ht="15.75" customHeight="1">
      <c r="A31" s="712">
        <v>25</v>
      </c>
      <c r="B31" s="712" t="s">
        <v>1526</v>
      </c>
      <c r="C31" s="712" t="s">
        <v>1527</v>
      </c>
      <c r="D31" s="715" t="s">
        <v>1528</v>
      </c>
      <c r="E31" s="715" t="s">
        <v>1529</v>
      </c>
      <c r="F31" s="712"/>
      <c r="G31" s="712"/>
      <c r="H31" s="712"/>
      <c r="I31" s="712"/>
      <c r="J31" s="712"/>
      <c r="K31" s="712"/>
    </row>
    <row r="32" spans="1:11" ht="15.75" customHeight="1">
      <c r="A32" s="712">
        <v>26</v>
      </c>
      <c r="B32" s="712" t="s">
        <v>1530</v>
      </c>
      <c r="C32" s="712" t="s">
        <v>1531</v>
      </c>
      <c r="D32" s="715" t="s">
        <v>1532</v>
      </c>
      <c r="E32" s="715" t="s">
        <v>1533</v>
      </c>
      <c r="F32" s="712"/>
      <c r="G32" s="712"/>
      <c r="H32" s="712"/>
      <c r="I32" s="712"/>
      <c r="J32" s="712"/>
      <c r="K32" s="712"/>
    </row>
    <row r="33" spans="1:11" ht="15.75" customHeight="1">
      <c r="A33" s="712">
        <v>27</v>
      </c>
      <c r="B33" s="712" t="s">
        <v>1534</v>
      </c>
      <c r="C33" s="712" t="s">
        <v>1535</v>
      </c>
      <c r="D33" s="715" t="s">
        <v>1536</v>
      </c>
      <c r="E33" s="715" t="s">
        <v>1537</v>
      </c>
      <c r="F33" s="712"/>
      <c r="G33" s="712"/>
      <c r="H33" s="712"/>
      <c r="I33" s="712"/>
      <c r="J33" s="712"/>
      <c r="K33" s="712"/>
    </row>
    <row r="34" spans="1:11" ht="15.75" customHeight="1">
      <c r="A34" s="712">
        <v>28</v>
      </c>
      <c r="B34" s="712" t="s">
        <v>1538</v>
      </c>
      <c r="C34" s="712" t="s">
        <v>1539</v>
      </c>
      <c r="D34" s="715" t="s">
        <v>1540</v>
      </c>
      <c r="E34" s="715" t="s">
        <v>1541</v>
      </c>
      <c r="F34" s="712"/>
      <c r="G34" s="712"/>
      <c r="H34" s="712"/>
      <c r="I34" s="712"/>
      <c r="J34" s="712"/>
      <c r="K34" s="712"/>
    </row>
    <row r="35" spans="1:11" ht="15.75" customHeight="1">
      <c r="A35" s="712">
        <v>29</v>
      </c>
      <c r="B35" s="712" t="s">
        <v>1542</v>
      </c>
      <c r="C35" s="712" t="s">
        <v>1543</v>
      </c>
      <c r="D35" s="715" t="s">
        <v>1544</v>
      </c>
      <c r="E35" s="715" t="s">
        <v>1545</v>
      </c>
      <c r="F35" s="712"/>
      <c r="G35" s="712"/>
      <c r="H35" s="712"/>
      <c r="I35" s="712"/>
      <c r="J35" s="712"/>
      <c r="K35" s="712"/>
    </row>
    <row r="36" spans="1:11" ht="15.75" customHeight="1">
      <c r="A36" s="712">
        <v>30</v>
      </c>
      <c r="B36" s="712" t="s">
        <v>1546</v>
      </c>
      <c r="C36" s="712" t="s">
        <v>1547</v>
      </c>
      <c r="D36" s="715" t="s">
        <v>1548</v>
      </c>
      <c r="E36" s="715" t="s">
        <v>1549</v>
      </c>
      <c r="F36" s="712"/>
      <c r="G36" s="712"/>
      <c r="H36" s="712"/>
      <c r="I36" s="712"/>
      <c r="J36" s="712"/>
      <c r="K36" s="712"/>
    </row>
    <row r="37" spans="1:11" ht="15.75" customHeight="1">
      <c r="A37" s="712">
        <v>31</v>
      </c>
      <c r="B37" s="712" t="s">
        <v>1049</v>
      </c>
      <c r="C37" s="712" t="s">
        <v>1550</v>
      </c>
      <c r="D37" s="715" t="s">
        <v>1551</v>
      </c>
      <c r="E37" s="715" t="s">
        <v>1051</v>
      </c>
      <c r="F37" s="712"/>
      <c r="G37" s="712"/>
      <c r="H37" s="712"/>
      <c r="I37" s="712"/>
      <c r="J37" s="712"/>
      <c r="K37" s="712"/>
    </row>
    <row r="38" spans="1:11" ht="15.75" customHeight="1">
      <c r="A38" s="712">
        <v>32</v>
      </c>
      <c r="B38" s="712" t="s">
        <v>1552</v>
      </c>
      <c r="C38" s="712" t="s">
        <v>1553</v>
      </c>
      <c r="D38" s="715" t="s">
        <v>1554</v>
      </c>
      <c r="E38" s="715" t="s">
        <v>1555</v>
      </c>
      <c r="F38" s="712"/>
      <c r="G38" s="712"/>
      <c r="H38" s="712"/>
      <c r="I38" s="712"/>
      <c r="J38" s="712"/>
      <c r="K38" s="712"/>
    </row>
    <row r="39" spans="1:11" ht="15.75" customHeight="1">
      <c r="A39" s="712">
        <v>33</v>
      </c>
      <c r="B39" s="712" t="s">
        <v>1556</v>
      </c>
      <c r="C39" s="712" t="s">
        <v>1557</v>
      </c>
      <c r="D39" s="715" t="s">
        <v>1558</v>
      </c>
      <c r="E39" s="715" t="s">
        <v>1559</v>
      </c>
      <c r="F39" s="712"/>
      <c r="G39" s="712"/>
      <c r="H39" s="712"/>
      <c r="I39" s="712"/>
      <c r="J39" s="712"/>
      <c r="K39" s="712"/>
    </row>
    <row r="40" spans="1:11" ht="15.75" customHeight="1">
      <c r="A40" s="712">
        <v>34</v>
      </c>
      <c r="B40" s="712" t="s">
        <v>1560</v>
      </c>
      <c r="C40" s="712" t="s">
        <v>1561</v>
      </c>
      <c r="D40" s="715" t="s">
        <v>1562</v>
      </c>
      <c r="E40" s="715" t="s">
        <v>1563</v>
      </c>
      <c r="F40" s="712"/>
      <c r="G40" s="712"/>
      <c r="H40" s="712"/>
      <c r="I40" s="712"/>
      <c r="J40" s="712"/>
      <c r="K40" s="712"/>
    </row>
    <row r="41" spans="1:11" ht="15.75" customHeight="1">
      <c r="A41" s="712">
        <v>35</v>
      </c>
      <c r="B41" s="712" t="s">
        <v>1564</v>
      </c>
      <c r="C41" s="712" t="s">
        <v>1565</v>
      </c>
      <c r="D41" s="715" t="s">
        <v>1566</v>
      </c>
      <c r="E41" s="715" t="s">
        <v>1567</v>
      </c>
      <c r="F41" s="712"/>
      <c r="G41" s="712"/>
      <c r="H41" s="712"/>
      <c r="I41" s="712"/>
      <c r="J41" s="712"/>
      <c r="K41" s="712"/>
    </row>
    <row r="42" spans="1:11" ht="15.75" customHeight="1">
      <c r="A42" s="712">
        <v>36</v>
      </c>
      <c r="B42" s="712" t="s">
        <v>1568</v>
      </c>
      <c r="C42" s="712" t="s">
        <v>1569</v>
      </c>
      <c r="D42" s="715" t="s">
        <v>1570</v>
      </c>
      <c r="E42" s="715" t="s">
        <v>1571</v>
      </c>
      <c r="F42" s="712"/>
      <c r="G42" s="712"/>
      <c r="H42" s="712"/>
      <c r="I42" s="712"/>
      <c r="J42" s="712"/>
      <c r="K42" s="712"/>
    </row>
    <row r="43" spans="1:11" ht="15.75" customHeight="1">
      <c r="A43" s="712">
        <v>37</v>
      </c>
      <c r="B43" s="712" t="s">
        <v>1572</v>
      </c>
      <c r="C43" s="712" t="s">
        <v>1573</v>
      </c>
      <c r="D43" s="715" t="s">
        <v>1574</v>
      </c>
      <c r="E43" s="715" t="s">
        <v>1575</v>
      </c>
      <c r="F43" s="712"/>
      <c r="G43" s="712"/>
      <c r="H43" s="712"/>
      <c r="I43" s="712"/>
      <c r="J43" s="712"/>
      <c r="K43" s="712"/>
    </row>
    <row r="44" spans="1:11" ht="15.75" customHeight="1">
      <c r="A44" s="712">
        <v>38</v>
      </c>
      <c r="B44" s="712" t="s">
        <v>1576</v>
      </c>
      <c r="C44" s="712" t="s">
        <v>597</v>
      </c>
      <c r="D44" s="715" t="s">
        <v>598</v>
      </c>
      <c r="E44" s="715" t="s">
        <v>1577</v>
      </c>
      <c r="F44" s="712"/>
      <c r="G44" s="712"/>
      <c r="H44" s="712"/>
      <c r="I44" s="712"/>
      <c r="J44" s="712"/>
      <c r="K44" s="712"/>
    </row>
    <row r="45" spans="1:11" ht="15.75" customHeight="1">
      <c r="A45" s="712">
        <v>39</v>
      </c>
      <c r="B45" s="712" t="s">
        <v>1578</v>
      </c>
      <c r="C45" s="712" t="s">
        <v>599</v>
      </c>
      <c r="D45" s="715" t="s">
        <v>600</v>
      </c>
      <c r="E45" s="715" t="s">
        <v>1579</v>
      </c>
      <c r="F45" s="712"/>
      <c r="G45" s="712"/>
      <c r="H45" s="712"/>
      <c r="I45" s="712"/>
      <c r="J45" s="712"/>
      <c r="K45" s="712"/>
    </row>
    <row r="46" spans="1:11" ht="15.75" customHeight="1">
      <c r="A46" s="712">
        <v>40</v>
      </c>
      <c r="B46" s="712" t="s">
        <v>1580</v>
      </c>
      <c r="C46" s="712" t="s">
        <v>1581</v>
      </c>
      <c r="D46" s="715" t="s">
        <v>1582</v>
      </c>
      <c r="E46" s="715" t="s">
        <v>1583</v>
      </c>
      <c r="F46" s="712"/>
      <c r="G46" s="712"/>
      <c r="H46" s="712"/>
      <c r="I46" s="712"/>
      <c r="J46" s="712"/>
      <c r="K46" s="712"/>
    </row>
    <row r="47" spans="1:11" ht="15.75" customHeight="1">
      <c r="A47" s="712">
        <v>41</v>
      </c>
      <c r="B47" s="712" t="s">
        <v>1584</v>
      </c>
      <c r="C47" s="712" t="s">
        <v>998</v>
      </c>
      <c r="D47" s="715" t="s">
        <v>1000</v>
      </c>
      <c r="E47" s="715" t="s">
        <v>1585</v>
      </c>
      <c r="F47" s="712"/>
      <c r="G47" s="712"/>
      <c r="H47" s="712"/>
      <c r="I47" s="712"/>
      <c r="J47" s="712"/>
      <c r="K47" s="712"/>
    </row>
    <row r="48" spans="1:11" ht="15.75" customHeight="1">
      <c r="A48" s="712">
        <v>42</v>
      </c>
      <c r="B48" s="712" t="s">
        <v>1586</v>
      </c>
      <c r="C48" s="712" t="s">
        <v>1587</v>
      </c>
      <c r="D48" s="715" t="s">
        <v>1588</v>
      </c>
      <c r="E48" s="715" t="s">
        <v>1589</v>
      </c>
      <c r="F48" s="712"/>
      <c r="G48" s="712"/>
      <c r="H48" s="712"/>
      <c r="I48" s="712"/>
      <c r="J48" s="712"/>
      <c r="K48" s="712"/>
    </row>
    <row r="49" spans="1:11" ht="15.75" customHeight="1">
      <c r="A49" s="712">
        <v>43</v>
      </c>
      <c r="B49" s="712" t="s">
        <v>1590</v>
      </c>
      <c r="C49" s="712" t="s">
        <v>1591</v>
      </c>
      <c r="D49" s="715" t="s">
        <v>1592</v>
      </c>
      <c r="E49" s="715" t="s">
        <v>1593</v>
      </c>
      <c r="F49" s="712"/>
      <c r="G49" s="712"/>
      <c r="H49" s="712"/>
      <c r="I49" s="712"/>
      <c r="J49" s="712"/>
      <c r="K49" s="712"/>
    </row>
    <row r="50" spans="1:11" ht="15.75" customHeight="1">
      <c r="A50" s="712">
        <v>44</v>
      </c>
      <c r="B50" s="712" t="s">
        <v>1594</v>
      </c>
      <c r="C50" s="712" t="s">
        <v>1595</v>
      </c>
      <c r="D50" s="715" t="s">
        <v>1596</v>
      </c>
      <c r="E50" s="715" t="s">
        <v>1597</v>
      </c>
      <c r="F50" s="712"/>
      <c r="G50" s="712"/>
      <c r="H50" s="712"/>
      <c r="I50" s="712"/>
      <c r="J50" s="712"/>
      <c r="K50" s="712"/>
    </row>
    <row r="51" spans="1:11" ht="15.75" customHeight="1">
      <c r="A51" s="712">
        <v>45</v>
      </c>
      <c r="B51" s="712" t="s">
        <v>1127</v>
      </c>
      <c r="C51" s="712" t="s">
        <v>1598</v>
      </c>
      <c r="D51" s="715" t="s">
        <v>1599</v>
      </c>
      <c r="E51" s="715" t="s">
        <v>1600</v>
      </c>
      <c r="F51" s="712"/>
      <c r="G51" s="712"/>
      <c r="H51" s="712"/>
      <c r="I51" s="712"/>
      <c r="J51" s="712"/>
      <c r="K51" s="712"/>
    </row>
    <row r="52" spans="1:11" ht="15.75" customHeight="1">
      <c r="A52" s="712">
        <v>46</v>
      </c>
      <c r="B52" s="712" t="s">
        <v>1601</v>
      </c>
      <c r="C52" s="712" t="s">
        <v>1602</v>
      </c>
      <c r="D52" s="715" t="s">
        <v>1603</v>
      </c>
      <c r="E52" s="715" t="s">
        <v>1604</v>
      </c>
      <c r="F52" s="712"/>
      <c r="G52" s="712"/>
      <c r="H52" s="712"/>
      <c r="I52" s="712"/>
      <c r="J52" s="712"/>
      <c r="K52" s="712"/>
    </row>
    <row r="53" spans="1:11" ht="15.75" customHeight="1">
      <c r="A53" s="712">
        <v>47</v>
      </c>
      <c r="B53" s="712" t="s">
        <v>1605</v>
      </c>
      <c r="C53" s="712" t="s">
        <v>1606</v>
      </c>
      <c r="D53" s="715" t="s">
        <v>1607</v>
      </c>
      <c r="E53" s="715" t="s">
        <v>1608</v>
      </c>
      <c r="F53" s="712"/>
      <c r="G53" s="712"/>
      <c r="H53" s="712"/>
      <c r="I53" s="712"/>
      <c r="J53" s="712"/>
      <c r="K53" s="712"/>
    </row>
    <row r="54" spans="1:11" ht="15.75" customHeight="1">
      <c r="A54" s="712">
        <v>48</v>
      </c>
      <c r="B54" s="712" t="s">
        <v>1609</v>
      </c>
      <c r="C54" s="712" t="s">
        <v>1610</v>
      </c>
      <c r="D54" s="715" t="s">
        <v>1611</v>
      </c>
      <c r="E54" s="715" t="s">
        <v>1612</v>
      </c>
      <c r="F54" s="712"/>
      <c r="G54" s="712"/>
      <c r="H54" s="712"/>
      <c r="I54" s="712"/>
      <c r="J54" s="712"/>
      <c r="K54" s="712"/>
    </row>
    <row r="55" spans="1:11" ht="15.75" customHeight="1">
      <c r="A55" s="712">
        <v>49</v>
      </c>
      <c r="B55" s="712" t="s">
        <v>1613</v>
      </c>
      <c r="C55" s="712" t="s">
        <v>1614</v>
      </c>
      <c r="D55" s="715" t="s">
        <v>1615</v>
      </c>
      <c r="E55" s="715" t="s">
        <v>1616</v>
      </c>
      <c r="F55" s="712"/>
      <c r="G55" s="712"/>
      <c r="H55" s="712"/>
      <c r="I55" s="712"/>
      <c r="J55" s="712"/>
      <c r="K55" s="712"/>
    </row>
    <row r="56" spans="1:11" ht="15.75" customHeight="1">
      <c r="A56" s="712">
        <v>50</v>
      </c>
      <c r="B56" s="712" t="s">
        <v>1617</v>
      </c>
      <c r="C56" s="712" t="s">
        <v>1618</v>
      </c>
      <c r="D56" s="715" t="s">
        <v>1619</v>
      </c>
      <c r="E56" s="715" t="s">
        <v>1620</v>
      </c>
      <c r="F56" s="712"/>
      <c r="G56" s="712"/>
      <c r="H56" s="712"/>
      <c r="I56" s="712"/>
      <c r="J56" s="712"/>
      <c r="K56" s="712"/>
    </row>
    <row r="57" spans="1:11" ht="15.75" customHeight="1">
      <c r="A57" s="712">
        <v>51</v>
      </c>
      <c r="B57" s="712" t="s">
        <v>1621</v>
      </c>
      <c r="C57" s="712" t="s">
        <v>1622</v>
      </c>
      <c r="D57" s="715" t="s">
        <v>1623</v>
      </c>
      <c r="E57" s="715" t="s">
        <v>1624</v>
      </c>
      <c r="F57" s="712"/>
      <c r="G57" s="712"/>
      <c r="H57" s="712"/>
      <c r="I57" s="712"/>
      <c r="J57" s="712"/>
      <c r="K57" s="712"/>
    </row>
    <row r="58" spans="1:11" ht="15.75" customHeight="1">
      <c r="A58" s="712">
        <v>52</v>
      </c>
      <c r="B58" s="712" t="s">
        <v>1625</v>
      </c>
      <c r="C58" s="712" t="s">
        <v>1046</v>
      </c>
      <c r="D58" s="715" t="s">
        <v>1047</v>
      </c>
      <c r="E58" s="715" t="s">
        <v>1626</v>
      </c>
      <c r="F58" s="712"/>
      <c r="G58" s="712"/>
      <c r="H58" s="712"/>
      <c r="I58" s="712"/>
      <c r="J58" s="712"/>
      <c r="K58" s="712"/>
    </row>
    <row r="59" spans="1:11" ht="15.75" customHeight="1">
      <c r="A59" s="712">
        <v>53</v>
      </c>
      <c r="B59" s="712" t="s">
        <v>1627</v>
      </c>
      <c r="C59" s="712" t="s">
        <v>1628</v>
      </c>
      <c r="D59" s="715" t="s">
        <v>1629</v>
      </c>
      <c r="E59" s="715" t="s">
        <v>1630</v>
      </c>
      <c r="F59" s="712"/>
      <c r="G59" s="712"/>
      <c r="H59" s="712"/>
      <c r="I59" s="712"/>
      <c r="J59" s="712"/>
      <c r="K59" s="712"/>
    </row>
    <row r="60" spans="1:11" ht="15.75" customHeight="1">
      <c r="A60" s="712">
        <v>54</v>
      </c>
      <c r="B60" s="712" t="s">
        <v>1054</v>
      </c>
      <c r="C60" s="712" t="s">
        <v>1631</v>
      </c>
      <c r="D60" s="715" t="s">
        <v>1632</v>
      </c>
      <c r="E60" s="715" t="s">
        <v>1056</v>
      </c>
      <c r="F60" s="712"/>
      <c r="G60" s="712"/>
      <c r="H60" s="712"/>
      <c r="I60" s="712"/>
      <c r="J60" s="712"/>
      <c r="K60" s="712"/>
    </row>
    <row r="61" spans="1:11" ht="15.75" customHeight="1">
      <c r="A61" s="712">
        <v>55</v>
      </c>
      <c r="B61" s="712" t="s">
        <v>1633</v>
      </c>
      <c r="C61" s="712" t="s">
        <v>1634</v>
      </c>
      <c r="D61" s="715" t="s">
        <v>1635</v>
      </c>
      <c r="E61" s="715" t="s">
        <v>1636</v>
      </c>
      <c r="F61" s="712"/>
      <c r="G61" s="712"/>
      <c r="H61" s="712"/>
      <c r="I61" s="712"/>
      <c r="J61" s="712"/>
      <c r="K61" s="712"/>
    </row>
    <row r="62" spans="1:11" ht="15.75" customHeight="1">
      <c r="A62" s="712">
        <v>56</v>
      </c>
      <c r="B62" s="712" t="s">
        <v>1637</v>
      </c>
      <c r="C62" s="712" t="s">
        <v>1638</v>
      </c>
      <c r="D62" s="715" t="s">
        <v>1639</v>
      </c>
      <c r="E62" s="715" t="s">
        <v>1640</v>
      </c>
      <c r="F62" s="712"/>
      <c r="G62" s="712"/>
      <c r="H62" s="712"/>
      <c r="I62" s="712"/>
      <c r="J62" s="712"/>
      <c r="K62" s="712"/>
    </row>
    <row r="63" spans="1:11" ht="15.75" customHeight="1">
      <c r="A63" s="712">
        <v>57</v>
      </c>
      <c r="B63" s="712" t="s">
        <v>1182</v>
      </c>
      <c r="C63" s="712" t="s">
        <v>1641</v>
      </c>
      <c r="D63" s="715" t="s">
        <v>1642</v>
      </c>
      <c r="E63" s="715" t="s">
        <v>1643</v>
      </c>
      <c r="F63" s="712"/>
      <c r="G63" s="712"/>
      <c r="H63" s="712"/>
      <c r="I63" s="712"/>
      <c r="J63" s="712"/>
      <c r="K63" s="712"/>
    </row>
    <row r="64" spans="1:11" ht="15.75" customHeight="1">
      <c r="A64" s="712">
        <v>58</v>
      </c>
      <c r="B64" s="712" t="s">
        <v>1644</v>
      </c>
      <c r="C64" s="712" t="s">
        <v>1645</v>
      </c>
      <c r="D64" s="715" t="s">
        <v>1646</v>
      </c>
      <c r="E64" s="715" t="s">
        <v>1647</v>
      </c>
      <c r="F64" s="712"/>
      <c r="G64" s="712"/>
      <c r="H64" s="712"/>
      <c r="I64" s="712"/>
      <c r="J64" s="712"/>
      <c r="K64" s="712"/>
    </row>
    <row r="65" spans="1:11" ht="15.75" customHeight="1">
      <c r="A65" s="712">
        <v>59</v>
      </c>
      <c r="B65" s="712" t="s">
        <v>1648</v>
      </c>
      <c r="C65" s="712" t="s">
        <v>1649</v>
      </c>
      <c r="D65" s="715" t="s">
        <v>1650</v>
      </c>
      <c r="E65" s="715" t="s">
        <v>1651</v>
      </c>
      <c r="F65" s="712"/>
      <c r="G65" s="712"/>
      <c r="H65" s="712"/>
      <c r="I65" s="712"/>
      <c r="J65" s="712"/>
      <c r="K65" s="712"/>
    </row>
    <row r="66" spans="1:11" ht="15.75" customHeight="1">
      <c r="A66" s="712">
        <v>60</v>
      </c>
      <c r="B66" s="712" t="s">
        <v>1652</v>
      </c>
      <c r="C66" s="712" t="s">
        <v>1653</v>
      </c>
      <c r="D66" s="715" t="s">
        <v>1654</v>
      </c>
      <c r="E66" s="715" t="s">
        <v>1655</v>
      </c>
      <c r="F66" s="712"/>
      <c r="G66" s="712"/>
      <c r="H66" s="712"/>
      <c r="I66" s="712"/>
      <c r="J66" s="712"/>
      <c r="K66" s="712"/>
    </row>
    <row r="67" spans="1:11" ht="15.75" customHeight="1">
      <c r="A67" s="712">
        <v>61</v>
      </c>
      <c r="B67" s="712" t="s">
        <v>1656</v>
      </c>
      <c r="C67" s="712" t="s">
        <v>979</v>
      </c>
      <c r="D67" s="715" t="s">
        <v>981</v>
      </c>
      <c r="E67" s="715" t="s">
        <v>1657</v>
      </c>
      <c r="F67" s="712"/>
      <c r="G67" s="712"/>
      <c r="H67" s="712"/>
      <c r="I67" s="712"/>
      <c r="J67" s="712"/>
      <c r="K67" s="712"/>
    </row>
    <row r="68" spans="1:11" ht="15.75" customHeight="1">
      <c r="A68" s="712">
        <v>62</v>
      </c>
      <c r="B68" s="712" t="s">
        <v>1658</v>
      </c>
      <c r="C68" s="712" t="s">
        <v>1087</v>
      </c>
      <c r="D68" s="715" t="s">
        <v>1089</v>
      </c>
      <c r="E68" s="715" t="s">
        <v>1659</v>
      </c>
      <c r="F68" s="712"/>
      <c r="G68" s="712"/>
      <c r="H68" s="712"/>
      <c r="I68" s="712"/>
      <c r="J68" s="712"/>
      <c r="K68" s="712"/>
    </row>
    <row r="69" spans="1:11" ht="15.75" customHeight="1">
      <c r="A69" s="712">
        <v>63</v>
      </c>
      <c r="B69" s="712" t="s">
        <v>1660</v>
      </c>
      <c r="C69" s="712" t="s">
        <v>1661</v>
      </c>
      <c r="D69" s="715" t="s">
        <v>1662</v>
      </c>
      <c r="E69" s="715" t="s">
        <v>1663</v>
      </c>
      <c r="F69" s="712"/>
      <c r="G69" s="712"/>
      <c r="H69" s="712"/>
      <c r="I69" s="712"/>
      <c r="J69" s="712"/>
      <c r="K69" s="712"/>
    </row>
    <row r="70" spans="1:11" ht="15.75" customHeight="1">
      <c r="A70" s="712">
        <v>64</v>
      </c>
      <c r="B70" s="712" t="s">
        <v>1664</v>
      </c>
      <c r="C70" s="712" t="s">
        <v>1665</v>
      </c>
      <c r="D70" s="715" t="s">
        <v>1666</v>
      </c>
      <c r="E70" s="715" t="s">
        <v>1667</v>
      </c>
      <c r="F70" s="712"/>
      <c r="G70" s="712"/>
      <c r="H70" s="712"/>
      <c r="I70" s="712"/>
      <c r="J70" s="712"/>
      <c r="K70" s="712"/>
    </row>
    <row r="71" spans="1:11" ht="15.75" customHeight="1">
      <c r="A71" s="712">
        <v>65</v>
      </c>
      <c r="B71" s="712" t="s">
        <v>1100</v>
      </c>
      <c r="C71" s="712" t="s">
        <v>1668</v>
      </c>
      <c r="D71" s="715" t="s">
        <v>1669</v>
      </c>
      <c r="E71" s="715" t="s">
        <v>1670</v>
      </c>
      <c r="F71" s="712"/>
      <c r="G71" s="712"/>
      <c r="H71" s="712"/>
      <c r="I71" s="712"/>
      <c r="J71" s="712"/>
      <c r="K71" s="712"/>
    </row>
    <row r="72" spans="1:11" ht="15.75" customHeight="1">
      <c r="A72" s="712">
        <v>66</v>
      </c>
      <c r="B72" s="712" t="s">
        <v>1671</v>
      </c>
      <c r="C72" s="712" t="s">
        <v>1672</v>
      </c>
      <c r="D72" s="715" t="s">
        <v>1673</v>
      </c>
      <c r="E72" s="715" t="s">
        <v>1674</v>
      </c>
      <c r="F72" s="712"/>
      <c r="G72" s="712"/>
      <c r="H72" s="712"/>
      <c r="I72" s="712"/>
      <c r="J72" s="712"/>
      <c r="K72" s="712"/>
    </row>
    <row r="73" spans="1:11" ht="15.75" customHeight="1">
      <c r="A73" s="712">
        <v>67</v>
      </c>
      <c r="B73" s="712" t="s">
        <v>1675</v>
      </c>
      <c r="C73" s="712" t="s">
        <v>1676</v>
      </c>
      <c r="D73" s="715" t="s">
        <v>1677</v>
      </c>
      <c r="E73" s="715" t="s">
        <v>1678</v>
      </c>
      <c r="F73" s="712"/>
      <c r="G73" s="712"/>
      <c r="H73" s="712"/>
      <c r="I73" s="712"/>
      <c r="J73" s="712"/>
      <c r="K73" s="712"/>
    </row>
    <row r="74" spans="1:11" ht="15.75" customHeight="1">
      <c r="A74" s="712">
        <v>68</v>
      </c>
      <c r="B74" s="712" t="s">
        <v>1679</v>
      </c>
      <c r="C74" s="712" t="s">
        <v>1680</v>
      </c>
      <c r="D74" s="715" t="s">
        <v>1681</v>
      </c>
      <c r="E74" s="715" t="s">
        <v>1682</v>
      </c>
      <c r="F74" s="712"/>
      <c r="G74" s="712"/>
      <c r="H74" s="712"/>
      <c r="I74" s="712"/>
      <c r="J74" s="712"/>
      <c r="K74" s="712"/>
    </row>
    <row r="75" spans="1:11" ht="15.75" customHeight="1">
      <c r="A75" s="712">
        <v>69</v>
      </c>
      <c r="B75" s="712" t="s">
        <v>1683</v>
      </c>
      <c r="C75" s="712" t="s">
        <v>1684</v>
      </c>
      <c r="D75" s="715" t="s">
        <v>1685</v>
      </c>
      <c r="E75" s="715" t="s">
        <v>1686</v>
      </c>
      <c r="F75" s="712"/>
      <c r="G75" s="712"/>
      <c r="H75" s="712"/>
      <c r="I75" s="712"/>
      <c r="J75" s="712"/>
      <c r="K75" s="712"/>
    </row>
    <row r="76" spans="1:11" ht="15.75" customHeight="1">
      <c r="A76" s="712">
        <v>70</v>
      </c>
      <c r="B76" s="712" t="s">
        <v>1687</v>
      </c>
      <c r="C76" s="712" t="s">
        <v>1688</v>
      </c>
      <c r="D76" s="715" t="s">
        <v>1689</v>
      </c>
      <c r="E76" s="715" t="s">
        <v>1690</v>
      </c>
      <c r="F76" s="712"/>
      <c r="G76" s="712"/>
      <c r="H76" s="712"/>
      <c r="I76" s="712"/>
      <c r="J76" s="712"/>
      <c r="K76" s="712"/>
    </row>
    <row r="77" spans="1:11" ht="15.75" customHeight="1">
      <c r="A77" s="712">
        <v>71</v>
      </c>
      <c r="B77" s="712" t="s">
        <v>1691</v>
      </c>
      <c r="C77" s="712" t="s">
        <v>1692</v>
      </c>
      <c r="D77" s="715" t="s">
        <v>1693</v>
      </c>
      <c r="E77" s="715" t="s">
        <v>1694</v>
      </c>
      <c r="F77" s="712"/>
      <c r="G77" s="712"/>
      <c r="H77" s="712"/>
      <c r="I77" s="712"/>
      <c r="J77" s="712"/>
      <c r="K77" s="712"/>
    </row>
    <row r="78" spans="1:11" ht="15.75" customHeight="1">
      <c r="A78" s="712">
        <v>72</v>
      </c>
      <c r="B78" s="712" t="s">
        <v>1695</v>
      </c>
      <c r="C78" s="712" t="s">
        <v>1696</v>
      </c>
      <c r="D78" s="715" t="s">
        <v>1697</v>
      </c>
      <c r="E78" s="715" t="s">
        <v>1698</v>
      </c>
      <c r="F78" s="712"/>
      <c r="G78" s="712"/>
      <c r="H78" s="712"/>
      <c r="I78" s="712"/>
      <c r="J78" s="712"/>
      <c r="K78" s="712"/>
    </row>
    <row r="79" spans="1:11" ht="15.75" customHeight="1">
      <c r="A79" s="712">
        <v>73</v>
      </c>
      <c r="B79" s="712" t="s">
        <v>1699</v>
      </c>
      <c r="C79" s="712" t="s">
        <v>1700</v>
      </c>
      <c r="D79" s="715" t="s">
        <v>1697</v>
      </c>
      <c r="E79" s="715" t="s">
        <v>1698</v>
      </c>
      <c r="F79" s="712"/>
      <c r="G79" s="712"/>
      <c r="H79" s="712"/>
      <c r="I79" s="712"/>
      <c r="J79" s="712"/>
      <c r="K79" s="712"/>
    </row>
    <row r="80" spans="1:11" ht="15.75" customHeight="1">
      <c r="A80" s="712">
        <v>74</v>
      </c>
      <c r="B80" s="712" t="s">
        <v>1120</v>
      </c>
      <c r="C80" s="712" t="s">
        <v>1701</v>
      </c>
      <c r="D80" s="715" t="s">
        <v>1697</v>
      </c>
      <c r="E80" s="715" t="s">
        <v>1698</v>
      </c>
      <c r="F80" s="712"/>
      <c r="G80" s="712"/>
      <c r="H80" s="712"/>
      <c r="I80" s="712"/>
      <c r="J80" s="712"/>
      <c r="K80" s="712"/>
    </row>
    <row r="81" spans="1:11" ht="15.75" customHeight="1">
      <c r="A81" s="712">
        <v>75</v>
      </c>
      <c r="B81" s="712" t="s">
        <v>1702</v>
      </c>
      <c r="C81" s="712" t="s">
        <v>1703</v>
      </c>
      <c r="D81" s="715" t="s">
        <v>1697</v>
      </c>
      <c r="E81" s="715" t="s">
        <v>1698</v>
      </c>
      <c r="F81" s="712"/>
      <c r="G81" s="712"/>
      <c r="H81" s="712"/>
      <c r="I81" s="712"/>
      <c r="J81" s="712"/>
      <c r="K81" s="712"/>
    </row>
    <row r="82" spans="1:11" ht="15.75" customHeight="1">
      <c r="A82" s="712">
        <v>76</v>
      </c>
      <c r="B82" s="712" t="s">
        <v>1704</v>
      </c>
      <c r="C82" s="712" t="s">
        <v>1705</v>
      </c>
      <c r="D82" s="715" t="s">
        <v>1697</v>
      </c>
      <c r="E82" s="715" t="s">
        <v>1698</v>
      </c>
      <c r="F82" s="712"/>
      <c r="G82" s="712"/>
      <c r="H82" s="712"/>
      <c r="I82" s="712"/>
      <c r="J82" s="712"/>
      <c r="K82" s="712"/>
    </row>
    <row r="83" spans="1:11" ht="15.75" customHeight="1">
      <c r="A83" s="712">
        <v>77</v>
      </c>
      <c r="B83" s="712" t="s">
        <v>744</v>
      </c>
      <c r="C83" s="712" t="s">
        <v>1706</v>
      </c>
      <c r="D83" s="715" t="s">
        <v>1697</v>
      </c>
      <c r="E83" s="715" t="s">
        <v>1698</v>
      </c>
      <c r="F83" s="712"/>
      <c r="G83" s="712"/>
      <c r="H83" s="712"/>
      <c r="I83" s="712"/>
      <c r="J83" s="712"/>
      <c r="K83" s="712"/>
    </row>
    <row r="84" spans="1:11" ht="15.75" customHeight="1">
      <c r="A84" s="712">
        <v>78</v>
      </c>
      <c r="B84" s="712" t="s">
        <v>1707</v>
      </c>
      <c r="C84" s="712" t="s">
        <v>662</v>
      </c>
      <c r="D84" s="715" t="s">
        <v>1697</v>
      </c>
      <c r="E84" s="715" t="s">
        <v>1698</v>
      </c>
      <c r="F84" s="712"/>
      <c r="G84" s="712"/>
      <c r="H84" s="712"/>
      <c r="I84" s="712"/>
      <c r="J84" s="712"/>
      <c r="K84" s="712"/>
    </row>
    <row r="85" spans="1:11" ht="15.75" customHeight="1">
      <c r="A85" s="712">
        <v>79</v>
      </c>
      <c r="B85" s="712" t="s">
        <v>1708</v>
      </c>
      <c r="C85" s="712" t="s">
        <v>1709</v>
      </c>
      <c r="D85" s="715" t="s">
        <v>1697</v>
      </c>
      <c r="E85" s="715" t="s">
        <v>1698</v>
      </c>
      <c r="F85" s="712"/>
      <c r="G85" s="712"/>
      <c r="H85" s="712"/>
      <c r="I85" s="712"/>
      <c r="J85" s="712"/>
      <c r="K85" s="712"/>
    </row>
    <row r="86" spans="1:11" ht="15.75" customHeight="1">
      <c r="A86" s="712">
        <v>80</v>
      </c>
      <c r="B86" s="712" t="s">
        <v>1710</v>
      </c>
      <c r="C86" s="712" t="s">
        <v>1711</v>
      </c>
      <c r="D86" s="715" t="s">
        <v>1697</v>
      </c>
      <c r="E86" s="715" t="s">
        <v>1698</v>
      </c>
      <c r="F86" s="712"/>
      <c r="G86" s="712"/>
      <c r="H86" s="712"/>
      <c r="I86" s="712"/>
      <c r="J86" s="712"/>
      <c r="K86" s="712"/>
    </row>
    <row r="87" spans="1:11" ht="15.75" customHeight="1">
      <c r="A87" s="712">
        <v>81</v>
      </c>
      <c r="B87" s="712" t="s">
        <v>1712</v>
      </c>
      <c r="C87" s="712" t="s">
        <v>1713</v>
      </c>
      <c r="D87" s="715" t="s">
        <v>1697</v>
      </c>
      <c r="E87" s="715" t="s">
        <v>1698</v>
      </c>
      <c r="F87" s="712"/>
      <c r="G87" s="712"/>
      <c r="H87" s="712"/>
      <c r="I87" s="712"/>
      <c r="J87" s="712"/>
      <c r="K87" s="712"/>
    </row>
    <row r="88" spans="1:11" ht="15.75" customHeight="1">
      <c r="A88" s="712">
        <v>82</v>
      </c>
      <c r="B88" s="712" t="s">
        <v>1139</v>
      </c>
      <c r="C88" s="712" t="s">
        <v>1714</v>
      </c>
      <c r="D88" s="715" t="s">
        <v>1697</v>
      </c>
      <c r="E88" s="715" t="s">
        <v>1698</v>
      </c>
      <c r="F88" s="712"/>
      <c r="G88" s="712"/>
      <c r="H88" s="712"/>
      <c r="I88" s="712"/>
      <c r="J88" s="712"/>
      <c r="K88" s="712"/>
    </row>
    <row r="89" spans="1:11" ht="15.75" customHeight="1">
      <c r="A89" s="712">
        <v>83</v>
      </c>
      <c r="B89" s="712" t="s">
        <v>1715</v>
      </c>
      <c r="C89" s="712" t="s">
        <v>1716</v>
      </c>
      <c r="D89" s="715" t="s">
        <v>1697</v>
      </c>
      <c r="E89" s="715" t="s">
        <v>1698</v>
      </c>
      <c r="F89" s="712"/>
      <c r="G89" s="712"/>
      <c r="H89" s="712"/>
      <c r="I89" s="712"/>
      <c r="J89" s="712"/>
      <c r="K89" s="712"/>
    </row>
    <row r="90" spans="1:11" ht="15.75" customHeight="1">
      <c r="A90" s="712">
        <v>84</v>
      </c>
      <c r="B90" s="712" t="s">
        <v>1717</v>
      </c>
      <c r="C90" s="712" t="s">
        <v>1718</v>
      </c>
      <c r="D90" s="715" t="s">
        <v>1697</v>
      </c>
      <c r="E90" s="715" t="s">
        <v>1698</v>
      </c>
      <c r="F90" s="712"/>
      <c r="G90" s="712"/>
      <c r="H90" s="712"/>
      <c r="I90" s="712"/>
      <c r="J90" s="712"/>
      <c r="K90" s="712"/>
    </row>
    <row r="91" spans="1:11" ht="15.75" customHeight="1">
      <c r="A91" s="712">
        <v>85</v>
      </c>
      <c r="B91" s="712" t="s">
        <v>1719</v>
      </c>
      <c r="C91" s="712" t="s">
        <v>1720</v>
      </c>
      <c r="D91" s="715" t="s">
        <v>1697</v>
      </c>
      <c r="E91" s="715" t="s">
        <v>1698</v>
      </c>
      <c r="F91" s="712"/>
      <c r="G91" s="712"/>
      <c r="H91" s="712"/>
      <c r="I91" s="712"/>
      <c r="J91" s="712"/>
      <c r="K91" s="712"/>
    </row>
    <row r="92" spans="1:11" ht="15.75" customHeight="1">
      <c r="A92" s="712">
        <v>86</v>
      </c>
      <c r="B92" s="712" t="s">
        <v>1721</v>
      </c>
      <c r="C92" s="712" t="s">
        <v>1722</v>
      </c>
      <c r="D92" s="715" t="s">
        <v>1697</v>
      </c>
      <c r="E92" s="715" t="s">
        <v>1698</v>
      </c>
      <c r="F92" s="712"/>
      <c r="G92" s="712"/>
      <c r="H92" s="712"/>
      <c r="I92" s="712"/>
      <c r="J92" s="712"/>
      <c r="K92" s="712"/>
    </row>
    <row r="93" spans="1:11" ht="15.75" customHeight="1">
      <c r="A93" s="712">
        <v>87</v>
      </c>
      <c r="B93" s="712" t="s">
        <v>1723</v>
      </c>
      <c r="C93" s="712" t="s">
        <v>1039</v>
      </c>
      <c r="D93" s="715" t="s">
        <v>1697</v>
      </c>
      <c r="E93" s="715" t="s">
        <v>1698</v>
      </c>
      <c r="F93" s="712"/>
      <c r="G93" s="712"/>
      <c r="H93" s="712"/>
      <c r="I93" s="712"/>
      <c r="J93" s="712"/>
      <c r="K93" s="712"/>
    </row>
    <row r="94" spans="1:11" ht="15.75" customHeight="1">
      <c r="A94" s="712">
        <v>88</v>
      </c>
      <c r="B94" s="712" t="s">
        <v>1724</v>
      </c>
      <c r="C94" s="712" t="s">
        <v>1725</v>
      </c>
      <c r="D94" s="715" t="s">
        <v>1697</v>
      </c>
      <c r="E94" s="715" t="s">
        <v>1698</v>
      </c>
      <c r="F94" s="712"/>
      <c r="G94" s="712"/>
      <c r="H94" s="712"/>
      <c r="I94" s="712"/>
      <c r="J94" s="712"/>
      <c r="K94" s="712"/>
    </row>
    <row r="95" spans="1:11" ht="15.75" customHeight="1">
      <c r="A95" s="712">
        <v>89</v>
      </c>
      <c r="B95" s="712" t="s">
        <v>1726</v>
      </c>
      <c r="C95" s="712" t="s">
        <v>1727</v>
      </c>
      <c r="D95" s="715" t="s">
        <v>1697</v>
      </c>
      <c r="E95" s="715" t="s">
        <v>1698</v>
      </c>
      <c r="F95" s="712"/>
      <c r="G95" s="712"/>
      <c r="H95" s="712"/>
      <c r="I95" s="712"/>
      <c r="J95" s="712"/>
      <c r="K95" s="712"/>
    </row>
    <row r="96" spans="1:11" ht="15.75" customHeight="1">
      <c r="A96" s="712">
        <v>90</v>
      </c>
      <c r="B96" s="712" t="s">
        <v>800</v>
      </c>
      <c r="C96" s="712" t="s">
        <v>1728</v>
      </c>
      <c r="D96" s="715" t="s">
        <v>1697</v>
      </c>
      <c r="E96" s="715" t="s">
        <v>1698</v>
      </c>
      <c r="F96" s="712"/>
      <c r="G96" s="712"/>
      <c r="H96" s="712"/>
      <c r="I96" s="712"/>
      <c r="J96" s="712"/>
      <c r="K96" s="712"/>
    </row>
    <row r="97" spans="1:11" ht="15.75" customHeight="1">
      <c r="A97" s="712">
        <v>91</v>
      </c>
      <c r="B97" s="712" t="s">
        <v>1159</v>
      </c>
      <c r="C97" s="712" t="s">
        <v>1729</v>
      </c>
      <c r="D97" s="712"/>
      <c r="E97" s="712"/>
      <c r="F97" s="712"/>
      <c r="G97" s="712"/>
      <c r="H97" s="712"/>
      <c r="I97" s="712"/>
      <c r="J97" s="712"/>
      <c r="K97" s="712"/>
    </row>
    <row r="98" spans="1:11" ht="15.75" customHeight="1">
      <c r="A98" s="712">
        <v>92</v>
      </c>
      <c r="B98" s="712" t="s">
        <v>1730</v>
      </c>
      <c r="C98" s="712" t="s">
        <v>1731</v>
      </c>
      <c r="D98" s="712"/>
      <c r="E98" s="712"/>
      <c r="F98" s="712"/>
      <c r="G98" s="712"/>
      <c r="H98" s="712"/>
      <c r="I98" s="712"/>
      <c r="J98" s="712"/>
      <c r="K98" s="712"/>
    </row>
    <row r="99" spans="1:11" ht="15.75" customHeight="1">
      <c r="A99" s="712">
        <v>93</v>
      </c>
      <c r="B99" s="712" t="s">
        <v>1732</v>
      </c>
      <c r="C99" s="712" t="s">
        <v>1733</v>
      </c>
      <c r="D99" s="712"/>
      <c r="E99" s="712"/>
      <c r="F99" s="712"/>
      <c r="G99" s="712"/>
      <c r="H99" s="712"/>
      <c r="I99" s="712"/>
      <c r="J99" s="712"/>
      <c r="K99" s="712"/>
    </row>
    <row r="100" spans="1:11" ht="15.75" customHeight="1">
      <c r="A100" s="712">
        <v>94</v>
      </c>
      <c r="B100" s="712" t="s">
        <v>1734</v>
      </c>
      <c r="C100" s="712" t="s">
        <v>1735</v>
      </c>
      <c r="D100" s="712"/>
      <c r="E100" s="712"/>
      <c r="F100" s="712"/>
      <c r="G100" s="712"/>
      <c r="H100" s="712"/>
      <c r="I100" s="712"/>
      <c r="J100" s="712"/>
      <c r="K100" s="712"/>
    </row>
    <row r="101" spans="1:11" ht="15.75" customHeight="1">
      <c r="A101" s="712">
        <v>95</v>
      </c>
      <c r="B101" s="712" t="s">
        <v>1736</v>
      </c>
      <c r="C101" s="712" t="s">
        <v>1737</v>
      </c>
      <c r="D101" s="712"/>
      <c r="E101" s="712"/>
      <c r="F101" s="712"/>
      <c r="G101" s="712"/>
      <c r="H101" s="712"/>
      <c r="I101" s="712"/>
      <c r="J101" s="712"/>
      <c r="K101" s="712"/>
    </row>
    <row r="102" spans="1:11" ht="15.75" customHeight="1">
      <c r="A102" s="712">
        <v>96</v>
      </c>
      <c r="B102" s="712" t="s">
        <v>1738</v>
      </c>
      <c r="C102" s="712" t="s">
        <v>1739</v>
      </c>
      <c r="D102" s="712"/>
      <c r="E102" s="712"/>
      <c r="F102" s="712"/>
      <c r="G102" s="712"/>
      <c r="H102" s="712"/>
      <c r="I102" s="712"/>
      <c r="J102" s="712"/>
      <c r="K102" s="712"/>
    </row>
    <row r="103" spans="1:11" ht="15.75" customHeight="1">
      <c r="A103" s="712">
        <v>97</v>
      </c>
      <c r="B103" s="712" t="s">
        <v>1172</v>
      </c>
      <c r="C103" s="712" t="s">
        <v>1740</v>
      </c>
      <c r="D103" s="712"/>
      <c r="E103" s="712"/>
      <c r="F103" s="712"/>
      <c r="G103" s="712"/>
      <c r="H103" s="712"/>
      <c r="I103" s="712"/>
      <c r="J103" s="712"/>
      <c r="K103" s="712"/>
    </row>
    <row r="104" spans="1:11" ht="15.75" customHeight="1">
      <c r="A104" s="712">
        <v>98</v>
      </c>
      <c r="B104" s="712" t="s">
        <v>1741</v>
      </c>
      <c r="C104" s="712" t="s">
        <v>1742</v>
      </c>
      <c r="D104" s="712"/>
      <c r="E104" s="712"/>
      <c r="F104" s="712"/>
      <c r="G104" s="712"/>
      <c r="H104" s="712"/>
      <c r="I104" s="712"/>
      <c r="J104" s="712"/>
      <c r="K104" s="712"/>
    </row>
    <row r="105" spans="1:11" ht="15.75" customHeight="1">
      <c r="A105" s="712">
        <v>99</v>
      </c>
      <c r="B105" s="712" t="s">
        <v>1743</v>
      </c>
      <c r="C105" s="712" t="s">
        <v>1744</v>
      </c>
      <c r="D105" s="712"/>
      <c r="E105" s="712"/>
      <c r="F105" s="712"/>
      <c r="G105" s="712"/>
      <c r="H105" s="712"/>
      <c r="I105" s="712"/>
      <c r="J105" s="712"/>
      <c r="K105" s="712"/>
    </row>
    <row r="106" spans="1:11" ht="15.75" customHeight="1">
      <c r="A106" s="712">
        <v>100</v>
      </c>
      <c r="B106" s="712" t="s">
        <v>1745</v>
      </c>
      <c r="C106" s="712" t="s">
        <v>1746</v>
      </c>
      <c r="D106" s="712"/>
      <c r="E106" s="712"/>
      <c r="F106" s="712"/>
      <c r="G106" s="712"/>
      <c r="H106" s="712"/>
      <c r="I106" s="712"/>
      <c r="J106" s="712"/>
      <c r="K106" s="712"/>
    </row>
    <row r="107" spans="1:11" ht="15.75" customHeight="1">
      <c r="A107" s="712">
        <v>101</v>
      </c>
      <c r="B107" s="712" t="s">
        <v>1747</v>
      </c>
      <c r="C107" s="712" t="s">
        <v>1748</v>
      </c>
      <c r="D107" s="712"/>
      <c r="E107" s="712"/>
      <c r="F107" s="712"/>
      <c r="G107" s="712"/>
      <c r="H107" s="712"/>
      <c r="I107" s="712"/>
      <c r="J107" s="712"/>
      <c r="K107" s="712"/>
    </row>
    <row r="108" spans="1:11" ht="15.75" customHeight="1">
      <c r="A108" s="712">
        <v>102</v>
      </c>
      <c r="B108" s="712" t="s">
        <v>1749</v>
      </c>
      <c r="C108" s="712" t="s">
        <v>1750</v>
      </c>
      <c r="D108" s="712"/>
      <c r="E108" s="712"/>
      <c r="F108" s="712"/>
      <c r="G108" s="712"/>
      <c r="H108" s="712"/>
      <c r="I108" s="712"/>
      <c r="J108" s="712"/>
      <c r="K108" s="712"/>
    </row>
    <row r="109" spans="1:11" ht="15.75" customHeight="1">
      <c r="A109" s="712">
        <v>103</v>
      </c>
      <c r="B109" s="712" t="s">
        <v>1751</v>
      </c>
      <c r="C109" s="712" t="s">
        <v>1752</v>
      </c>
      <c r="D109" s="712"/>
      <c r="E109" s="712"/>
      <c r="F109" s="712"/>
      <c r="G109" s="712"/>
      <c r="H109" s="712"/>
      <c r="I109" s="712"/>
      <c r="J109" s="712"/>
      <c r="K109" s="712"/>
    </row>
    <row r="110" spans="1:11" ht="15.75" customHeight="1">
      <c r="A110" s="712">
        <v>104</v>
      </c>
      <c r="B110" s="712" t="s">
        <v>1753</v>
      </c>
      <c r="C110" s="712" t="s">
        <v>1754</v>
      </c>
      <c r="D110" s="712"/>
      <c r="E110" s="712"/>
      <c r="F110" s="712"/>
      <c r="G110" s="712"/>
      <c r="H110" s="712"/>
      <c r="I110" s="712"/>
      <c r="J110" s="712"/>
      <c r="K110" s="712"/>
    </row>
    <row r="111" spans="1:11" ht="15.75" customHeight="1">
      <c r="A111" s="712">
        <v>105</v>
      </c>
      <c r="B111" s="712" t="s">
        <v>1188</v>
      </c>
      <c r="C111" s="712" t="s">
        <v>1755</v>
      </c>
      <c r="D111" s="712"/>
      <c r="E111" s="712"/>
      <c r="F111" s="712"/>
      <c r="G111" s="712"/>
      <c r="H111" s="712"/>
      <c r="I111" s="712"/>
      <c r="J111" s="712"/>
      <c r="K111" s="712"/>
    </row>
    <row r="112" spans="1:11" ht="15.75" customHeight="1">
      <c r="A112" s="712">
        <v>106</v>
      </c>
      <c r="B112" s="712" t="s">
        <v>1756</v>
      </c>
      <c r="C112" s="712" t="s">
        <v>1757</v>
      </c>
      <c r="D112" s="712"/>
      <c r="E112" s="712"/>
      <c r="F112" s="712"/>
      <c r="G112" s="712"/>
      <c r="H112" s="712"/>
      <c r="I112" s="712"/>
      <c r="J112" s="712"/>
      <c r="K112" s="712"/>
    </row>
    <row r="113" spans="1:11" ht="15.75" customHeight="1">
      <c r="A113" s="712">
        <v>107</v>
      </c>
      <c r="B113" s="712" t="s">
        <v>1758</v>
      </c>
      <c r="C113" s="712" t="s">
        <v>1759</v>
      </c>
      <c r="D113" s="712"/>
      <c r="E113" s="712"/>
      <c r="F113" s="712"/>
      <c r="G113" s="712"/>
      <c r="H113" s="712"/>
      <c r="I113" s="712"/>
      <c r="J113" s="712"/>
      <c r="K113" s="712"/>
    </row>
    <row r="114" spans="1:11" ht="15.75" customHeight="1">
      <c r="A114" s="712">
        <v>108</v>
      </c>
      <c r="B114" s="712" t="s">
        <v>1760</v>
      </c>
      <c r="C114" s="712" t="s">
        <v>1761</v>
      </c>
      <c r="D114" s="712"/>
      <c r="E114" s="712"/>
      <c r="F114" s="712"/>
      <c r="G114" s="712"/>
      <c r="H114" s="712"/>
      <c r="I114" s="712"/>
      <c r="J114" s="712"/>
      <c r="K114" s="712"/>
    </row>
    <row r="115" spans="1:11" ht="15.75" customHeight="1">
      <c r="A115" s="712">
        <v>109</v>
      </c>
      <c r="B115" s="712" t="s">
        <v>1762</v>
      </c>
      <c r="C115" s="712" t="s">
        <v>1763</v>
      </c>
      <c r="D115" s="712"/>
      <c r="E115" s="712"/>
      <c r="F115" s="712"/>
      <c r="G115" s="712"/>
      <c r="H115" s="712"/>
      <c r="I115" s="712"/>
      <c r="J115" s="712"/>
      <c r="K115" s="712"/>
    </row>
    <row r="116" spans="1:11" ht="15.75" customHeight="1">
      <c r="A116" s="712">
        <v>110</v>
      </c>
      <c r="B116" s="712" t="s">
        <v>1202</v>
      </c>
      <c r="C116" s="712" t="s">
        <v>1764</v>
      </c>
      <c r="D116" s="712"/>
      <c r="E116" s="712"/>
      <c r="F116" s="712"/>
      <c r="G116" s="712"/>
      <c r="H116" s="712"/>
      <c r="I116" s="712"/>
      <c r="J116" s="712"/>
      <c r="K116" s="712"/>
    </row>
    <row r="117" spans="1:11" ht="15.75" customHeight="1">
      <c r="A117" s="712">
        <v>111</v>
      </c>
      <c r="B117" s="712" t="s">
        <v>1765</v>
      </c>
      <c r="C117" s="712" t="s">
        <v>1766</v>
      </c>
      <c r="D117" s="712"/>
      <c r="E117" s="712"/>
      <c r="F117" s="712"/>
      <c r="G117" s="712"/>
      <c r="H117" s="712"/>
      <c r="I117" s="712"/>
      <c r="J117" s="712"/>
      <c r="K117" s="712"/>
    </row>
    <row r="118" spans="1:11" ht="15.75" customHeight="1">
      <c r="A118" s="712">
        <v>112</v>
      </c>
      <c r="B118" s="712" t="s">
        <v>1767</v>
      </c>
      <c r="C118" s="712" t="s">
        <v>1768</v>
      </c>
      <c r="D118" s="712"/>
      <c r="E118" s="712"/>
      <c r="F118" s="712"/>
      <c r="G118" s="712"/>
      <c r="H118" s="712"/>
      <c r="I118" s="712"/>
      <c r="J118" s="712"/>
      <c r="K118" s="712"/>
    </row>
    <row r="119" spans="1:11" ht="15.75" customHeight="1">
      <c r="A119" s="712">
        <v>113</v>
      </c>
      <c r="B119" s="712" t="s">
        <v>1769</v>
      </c>
      <c r="C119" s="712" t="s">
        <v>1770</v>
      </c>
      <c r="D119" s="712"/>
      <c r="E119" s="712"/>
      <c r="F119" s="712"/>
      <c r="G119" s="712"/>
      <c r="H119" s="712"/>
      <c r="I119" s="712"/>
      <c r="J119" s="712"/>
      <c r="K119" s="712"/>
    </row>
    <row r="120" spans="1:11" ht="15.75" customHeight="1">
      <c r="A120" s="712">
        <v>114</v>
      </c>
      <c r="B120" s="712" t="s">
        <v>1771</v>
      </c>
      <c r="C120" s="712" t="s">
        <v>1772</v>
      </c>
      <c r="D120" s="712"/>
      <c r="E120" s="712"/>
      <c r="F120" s="712"/>
      <c r="G120" s="712"/>
      <c r="H120" s="712"/>
      <c r="I120" s="712"/>
      <c r="J120" s="712"/>
      <c r="K120" s="712"/>
    </row>
    <row r="121" spans="1:11" ht="15.75" customHeight="1">
      <c r="A121" s="712">
        <v>115</v>
      </c>
      <c r="B121" s="712" t="s">
        <v>1218</v>
      </c>
      <c r="C121" s="712" t="s">
        <v>1773</v>
      </c>
      <c r="D121" s="712"/>
      <c r="E121" s="712"/>
      <c r="F121" s="712"/>
      <c r="G121" s="712"/>
      <c r="H121" s="712"/>
      <c r="I121" s="712"/>
      <c r="J121" s="712"/>
      <c r="K121" s="712"/>
    </row>
    <row r="122" spans="1:11" ht="15.75" customHeight="1">
      <c r="A122" s="712">
        <v>116</v>
      </c>
      <c r="B122" s="712" t="s">
        <v>1774</v>
      </c>
      <c r="C122" s="712" t="s">
        <v>1775</v>
      </c>
      <c r="D122" s="712"/>
      <c r="E122" s="712"/>
      <c r="F122" s="712"/>
      <c r="G122" s="712"/>
      <c r="H122" s="712"/>
      <c r="I122" s="712"/>
      <c r="J122" s="712"/>
      <c r="K122" s="712"/>
    </row>
    <row r="123" spans="1:11" ht="15.75" customHeight="1">
      <c r="A123" s="712">
        <v>117</v>
      </c>
      <c r="B123" s="712" t="s">
        <v>1776</v>
      </c>
      <c r="C123" s="712" t="s">
        <v>1777</v>
      </c>
      <c r="D123" s="712"/>
      <c r="E123" s="712"/>
      <c r="F123" s="712"/>
      <c r="G123" s="712"/>
      <c r="H123" s="712"/>
      <c r="I123" s="712"/>
      <c r="J123" s="712"/>
      <c r="K123" s="712"/>
    </row>
    <row r="124" spans="1:11" ht="15.75" customHeight="1">
      <c r="A124" s="712">
        <v>118</v>
      </c>
      <c r="B124" s="712" t="s">
        <v>1778</v>
      </c>
      <c r="C124" s="712" t="s">
        <v>1779</v>
      </c>
      <c r="D124" s="712"/>
      <c r="E124" s="712"/>
      <c r="F124" s="712"/>
      <c r="G124" s="712"/>
      <c r="H124" s="712"/>
      <c r="I124" s="712"/>
      <c r="J124" s="712"/>
      <c r="K124" s="712"/>
    </row>
    <row r="125" spans="1:11" ht="15.75" customHeight="1">
      <c r="A125" s="712">
        <v>119</v>
      </c>
      <c r="B125" s="712" t="s">
        <v>1780</v>
      </c>
      <c r="C125" s="712" t="s">
        <v>701</v>
      </c>
      <c r="D125" s="712"/>
      <c r="E125" s="712"/>
      <c r="F125" s="712"/>
      <c r="G125" s="712"/>
      <c r="H125" s="712"/>
      <c r="I125" s="712"/>
      <c r="J125" s="712"/>
      <c r="K125" s="712"/>
    </row>
    <row r="126" spans="1:11" ht="15.75" customHeight="1">
      <c r="A126" s="712">
        <v>120</v>
      </c>
      <c r="B126" s="712" t="s">
        <v>1781</v>
      </c>
      <c r="C126" s="712" t="s">
        <v>702</v>
      </c>
      <c r="D126" s="712"/>
      <c r="E126" s="712"/>
      <c r="F126" s="712"/>
      <c r="G126" s="712"/>
      <c r="H126" s="712"/>
      <c r="I126" s="712"/>
      <c r="J126" s="712"/>
      <c r="K126" s="712"/>
    </row>
    <row r="127" spans="1:11" ht="15.75" customHeight="1">
      <c r="A127" s="712">
        <v>121</v>
      </c>
      <c r="B127" s="712" t="s">
        <v>1782</v>
      </c>
      <c r="C127" s="712" t="s">
        <v>1783</v>
      </c>
      <c r="D127" s="712"/>
      <c r="E127" s="712"/>
      <c r="F127" s="712"/>
      <c r="G127" s="712"/>
      <c r="H127" s="712"/>
      <c r="I127" s="712"/>
      <c r="J127" s="712"/>
      <c r="K127" s="712"/>
    </row>
    <row r="128" spans="1:11" ht="15.75" customHeight="1">
      <c r="A128" s="712">
        <v>122</v>
      </c>
      <c r="B128" s="712" t="s">
        <v>1784</v>
      </c>
      <c r="C128" s="712" t="s">
        <v>1785</v>
      </c>
      <c r="D128" s="712"/>
      <c r="E128" s="712"/>
      <c r="F128" s="712"/>
      <c r="G128" s="712"/>
      <c r="H128" s="712"/>
      <c r="I128" s="712"/>
      <c r="J128" s="712"/>
      <c r="K128" s="712"/>
    </row>
    <row r="129" spans="1:11" ht="15.75" customHeight="1">
      <c r="A129" s="712">
        <v>123</v>
      </c>
      <c r="B129" s="712" t="s">
        <v>1786</v>
      </c>
      <c r="C129" s="712" t="s">
        <v>704</v>
      </c>
      <c r="D129" s="712"/>
      <c r="E129" s="712"/>
      <c r="F129" s="712"/>
      <c r="G129" s="712"/>
      <c r="H129" s="712"/>
      <c r="I129" s="712"/>
      <c r="J129" s="712"/>
      <c r="K129" s="712"/>
    </row>
    <row r="130" spans="1:11" ht="15.75" customHeight="1">
      <c r="A130" s="712">
        <v>124</v>
      </c>
      <c r="B130" s="712" t="s">
        <v>1787</v>
      </c>
      <c r="C130" s="712" t="s">
        <v>1788</v>
      </c>
      <c r="D130" s="712"/>
      <c r="E130" s="712"/>
      <c r="F130" s="712"/>
      <c r="G130" s="712"/>
      <c r="H130" s="712"/>
      <c r="I130" s="712"/>
      <c r="J130" s="712"/>
      <c r="K130" s="712"/>
    </row>
    <row r="131" spans="1:11" ht="15.75" customHeight="1">
      <c r="A131" s="712">
        <v>125</v>
      </c>
      <c r="B131" s="712" t="s">
        <v>1789</v>
      </c>
      <c r="C131" s="712" t="s">
        <v>1790</v>
      </c>
      <c r="D131" s="712"/>
      <c r="E131" s="712"/>
      <c r="F131" s="712"/>
      <c r="G131" s="712"/>
      <c r="H131" s="712"/>
      <c r="I131" s="712"/>
      <c r="J131" s="712"/>
      <c r="K131" s="712"/>
    </row>
    <row r="132" spans="1:11" ht="15.75" customHeight="1">
      <c r="A132" s="712">
        <v>126</v>
      </c>
      <c r="B132" s="712" t="s">
        <v>1791</v>
      </c>
      <c r="C132" s="712" t="s">
        <v>706</v>
      </c>
      <c r="D132" s="712"/>
      <c r="E132" s="712"/>
      <c r="F132" s="712"/>
      <c r="G132" s="712"/>
      <c r="H132" s="712"/>
      <c r="I132" s="712"/>
      <c r="J132" s="712"/>
      <c r="K132" s="712"/>
    </row>
    <row r="133" spans="1:11" ht="15.75" customHeight="1">
      <c r="A133" s="712">
        <v>127</v>
      </c>
      <c r="B133" s="712" t="s">
        <v>1792</v>
      </c>
      <c r="C133" s="712" t="s">
        <v>707</v>
      </c>
      <c r="D133" s="712"/>
      <c r="E133" s="712"/>
      <c r="F133" s="712"/>
      <c r="G133" s="712"/>
      <c r="H133" s="712"/>
      <c r="I133" s="712"/>
      <c r="J133" s="712"/>
      <c r="K133" s="712"/>
    </row>
    <row r="134" spans="1:11" ht="15.75" customHeight="1">
      <c r="A134" s="712">
        <v>128</v>
      </c>
      <c r="B134" s="712" t="s">
        <v>1793</v>
      </c>
      <c r="C134" s="712" t="s">
        <v>1794</v>
      </c>
      <c r="D134" s="712"/>
      <c r="E134" s="712"/>
      <c r="F134" s="712"/>
      <c r="G134" s="712"/>
      <c r="H134" s="712"/>
      <c r="I134" s="712"/>
      <c r="J134" s="712"/>
      <c r="K134" s="712"/>
    </row>
    <row r="135" spans="1:11" ht="15.75" customHeight="1">
      <c r="A135" s="712">
        <v>129</v>
      </c>
      <c r="B135" s="712" t="s">
        <v>1795</v>
      </c>
      <c r="C135" s="712" t="s">
        <v>1796</v>
      </c>
      <c r="D135" s="712"/>
      <c r="E135" s="712"/>
      <c r="F135" s="712"/>
      <c r="G135" s="712"/>
      <c r="H135" s="712"/>
      <c r="I135" s="712"/>
      <c r="J135" s="712"/>
      <c r="K135" s="712"/>
    </row>
    <row r="136" spans="1:11" ht="15.75" customHeight="1">
      <c r="A136" s="712">
        <v>130</v>
      </c>
      <c r="B136" s="712" t="s">
        <v>1797</v>
      </c>
      <c r="C136" s="712" t="s">
        <v>1798</v>
      </c>
      <c r="D136" s="712"/>
      <c r="E136" s="712"/>
      <c r="F136" s="712"/>
      <c r="G136" s="712"/>
      <c r="H136" s="712"/>
      <c r="I136" s="712"/>
      <c r="J136" s="712"/>
      <c r="K136" s="712"/>
    </row>
    <row r="137" spans="1:11" ht="15.75" customHeight="1">
      <c r="A137" s="712">
        <v>131</v>
      </c>
      <c r="B137" s="712" t="s">
        <v>1799</v>
      </c>
      <c r="C137" s="712" t="s">
        <v>1800</v>
      </c>
      <c r="D137" s="712"/>
      <c r="E137" s="712"/>
      <c r="F137" s="712"/>
      <c r="G137" s="712"/>
      <c r="H137" s="712"/>
      <c r="I137" s="712"/>
      <c r="J137" s="712"/>
      <c r="K137" s="712"/>
    </row>
    <row r="138" spans="1:11" ht="15.75" customHeight="1">
      <c r="A138" s="712">
        <v>132</v>
      </c>
      <c r="B138" s="712" t="s">
        <v>1801</v>
      </c>
      <c r="C138" s="712" t="s">
        <v>1679</v>
      </c>
      <c r="D138" s="712"/>
      <c r="E138" s="712"/>
      <c r="F138" s="712"/>
      <c r="G138" s="712"/>
      <c r="H138" s="712"/>
      <c r="I138" s="712"/>
      <c r="J138" s="712"/>
      <c r="K138" s="712"/>
    </row>
    <row r="139" spans="1:11" ht="15.75" customHeight="1">
      <c r="A139" s="712">
        <v>133</v>
      </c>
      <c r="B139" s="712" t="s">
        <v>1802</v>
      </c>
      <c r="C139" s="712" t="s">
        <v>1803</v>
      </c>
      <c r="D139" s="712"/>
      <c r="E139" s="712"/>
      <c r="F139" s="712"/>
      <c r="G139" s="712"/>
      <c r="H139" s="712"/>
      <c r="I139" s="712"/>
      <c r="J139" s="712"/>
      <c r="K139" s="712"/>
    </row>
    <row r="140" spans="1:11" ht="15.75" customHeight="1">
      <c r="A140" s="712">
        <v>134</v>
      </c>
      <c r="B140" s="712" t="s">
        <v>1804</v>
      </c>
      <c r="C140" s="712" t="s">
        <v>1805</v>
      </c>
      <c r="D140" s="712"/>
      <c r="E140" s="712"/>
      <c r="F140" s="712"/>
      <c r="G140" s="712"/>
      <c r="H140" s="712"/>
      <c r="I140" s="712"/>
      <c r="J140" s="712"/>
      <c r="K140" s="712"/>
    </row>
    <row r="141" spans="1:11" ht="15.75" customHeight="1">
      <c r="A141" s="712">
        <v>135</v>
      </c>
      <c r="B141" s="712" t="s">
        <v>1806</v>
      </c>
      <c r="C141" s="712" t="s">
        <v>1269</v>
      </c>
      <c r="D141" s="712"/>
      <c r="E141" s="712"/>
      <c r="F141" s="712"/>
      <c r="G141" s="712"/>
      <c r="H141" s="712"/>
      <c r="I141" s="712"/>
      <c r="J141" s="712"/>
      <c r="K141" s="712"/>
    </row>
    <row r="142" spans="1:11" ht="15.75" customHeight="1">
      <c r="A142" s="712">
        <v>136</v>
      </c>
      <c r="B142" s="712" t="s">
        <v>1807</v>
      </c>
      <c r="C142" s="712" t="s">
        <v>1808</v>
      </c>
      <c r="D142" s="712"/>
      <c r="E142" s="712"/>
      <c r="F142" s="712"/>
      <c r="G142" s="712"/>
      <c r="H142" s="712"/>
      <c r="I142" s="712"/>
      <c r="J142" s="712"/>
      <c r="K142" s="712"/>
    </row>
    <row r="143" spans="1:11" ht="15.75" customHeight="1">
      <c r="A143" s="712">
        <v>137</v>
      </c>
      <c r="B143" s="712" t="s">
        <v>1809</v>
      </c>
      <c r="C143" s="712" t="s">
        <v>1810</v>
      </c>
      <c r="D143" s="712"/>
      <c r="E143" s="712"/>
      <c r="F143" s="712"/>
      <c r="G143" s="712"/>
      <c r="H143" s="712"/>
      <c r="I143" s="712"/>
      <c r="J143" s="712"/>
      <c r="K143" s="712"/>
    </row>
    <row r="144" spans="1:11" ht="15.75" customHeight="1">
      <c r="A144" s="712">
        <v>138</v>
      </c>
      <c r="B144" s="712" t="s">
        <v>1811</v>
      </c>
      <c r="C144" s="712" t="s">
        <v>1276</v>
      </c>
      <c r="D144" s="712"/>
      <c r="E144" s="712"/>
      <c r="F144" s="712"/>
      <c r="G144" s="712"/>
      <c r="H144" s="712"/>
      <c r="I144" s="712"/>
      <c r="J144" s="712"/>
      <c r="K144" s="712"/>
    </row>
    <row r="145" spans="1:11" ht="15.75" customHeight="1">
      <c r="A145" s="712">
        <v>139</v>
      </c>
      <c r="B145" s="712" t="s">
        <v>1812</v>
      </c>
      <c r="C145" s="712" t="s">
        <v>1687</v>
      </c>
      <c r="D145" s="712"/>
      <c r="E145" s="712"/>
      <c r="F145" s="712"/>
      <c r="G145" s="712"/>
      <c r="H145" s="712"/>
      <c r="I145" s="712"/>
      <c r="J145" s="712"/>
      <c r="K145" s="712"/>
    </row>
    <row r="146" spans="1:11" ht="15.75" customHeight="1">
      <c r="A146" s="712">
        <v>140</v>
      </c>
      <c r="B146" s="712" t="s">
        <v>1813</v>
      </c>
      <c r="C146" s="712" t="s">
        <v>1814</v>
      </c>
      <c r="D146" s="712"/>
      <c r="E146" s="712"/>
      <c r="F146" s="712"/>
      <c r="G146" s="712"/>
      <c r="H146" s="712"/>
      <c r="I146" s="712"/>
      <c r="J146" s="712"/>
      <c r="K146" s="712"/>
    </row>
    <row r="147" spans="1:11" ht="15.75" customHeight="1">
      <c r="A147" s="712">
        <v>141</v>
      </c>
      <c r="B147" s="712" t="s">
        <v>1815</v>
      </c>
      <c r="C147" s="712" t="s">
        <v>1816</v>
      </c>
      <c r="D147" s="712"/>
      <c r="E147" s="712"/>
      <c r="F147" s="712"/>
      <c r="G147" s="712"/>
      <c r="H147" s="712"/>
      <c r="I147" s="712"/>
      <c r="J147" s="712"/>
      <c r="K147" s="712"/>
    </row>
    <row r="148" spans="1:11" ht="15.75" customHeight="1">
      <c r="A148" s="712">
        <v>142</v>
      </c>
      <c r="B148" s="712" t="s">
        <v>1817</v>
      </c>
      <c r="C148" s="712" t="s">
        <v>1818</v>
      </c>
      <c r="D148" s="712"/>
      <c r="E148" s="712"/>
      <c r="F148" s="712"/>
      <c r="G148" s="712"/>
      <c r="H148" s="712"/>
      <c r="I148" s="712"/>
      <c r="J148" s="712"/>
      <c r="K148" s="712"/>
    </row>
    <row r="149" spans="1:11" ht="15.75" customHeight="1">
      <c r="A149" s="712">
        <v>143</v>
      </c>
      <c r="B149" s="712" t="s">
        <v>1819</v>
      </c>
      <c r="C149" s="712" t="s">
        <v>1820</v>
      </c>
      <c r="D149" s="712"/>
      <c r="E149" s="712"/>
      <c r="F149" s="712"/>
      <c r="G149" s="712"/>
      <c r="H149" s="712"/>
      <c r="I149" s="712"/>
      <c r="J149" s="712"/>
      <c r="K149" s="712"/>
    </row>
    <row r="150" spans="1:11" ht="15.75" customHeight="1">
      <c r="A150" s="712">
        <v>144</v>
      </c>
      <c r="B150" s="712" t="s">
        <v>1821</v>
      </c>
      <c r="C150" s="712" t="s">
        <v>1114</v>
      </c>
      <c r="D150" s="712"/>
      <c r="E150" s="712"/>
      <c r="F150" s="712"/>
      <c r="G150" s="712"/>
      <c r="H150" s="712"/>
      <c r="I150" s="712"/>
      <c r="J150" s="712"/>
      <c r="K150" s="712"/>
    </row>
    <row r="151" spans="1:11" ht="15.75" customHeight="1">
      <c r="A151" s="712">
        <v>145</v>
      </c>
      <c r="B151" s="712" t="s">
        <v>1822</v>
      </c>
      <c r="C151" s="712" t="s">
        <v>1823</v>
      </c>
      <c r="D151" s="712"/>
      <c r="E151" s="712"/>
      <c r="F151" s="712"/>
      <c r="G151" s="712"/>
      <c r="H151" s="712"/>
      <c r="I151" s="712"/>
      <c r="J151" s="712"/>
      <c r="K151" s="712"/>
    </row>
    <row r="152" spans="1:11" ht="15.75" customHeight="1">
      <c r="A152" s="712">
        <v>146</v>
      </c>
      <c r="B152" s="712" t="s">
        <v>1824</v>
      </c>
      <c r="C152" s="712" t="s">
        <v>1695</v>
      </c>
      <c r="D152" s="712"/>
      <c r="E152" s="712"/>
      <c r="F152" s="712"/>
      <c r="G152" s="712"/>
      <c r="H152" s="712"/>
      <c r="I152" s="712"/>
      <c r="J152" s="712"/>
      <c r="K152" s="712"/>
    </row>
    <row r="153" spans="1:11" ht="15.75" customHeight="1">
      <c r="A153" s="712">
        <v>147</v>
      </c>
      <c r="B153" s="712" t="s">
        <v>1825</v>
      </c>
      <c r="C153" s="712" t="s">
        <v>1826</v>
      </c>
      <c r="D153" s="712"/>
      <c r="E153" s="712"/>
      <c r="F153" s="712"/>
      <c r="G153" s="712"/>
      <c r="H153" s="712"/>
      <c r="I153" s="712"/>
      <c r="J153" s="712"/>
      <c r="K153" s="712"/>
    </row>
    <row r="154" spans="1:11" ht="15.75" customHeight="1">
      <c r="A154" s="712">
        <v>148</v>
      </c>
      <c r="B154" s="712" t="s">
        <v>1827</v>
      </c>
      <c r="C154" s="712" t="s">
        <v>1828</v>
      </c>
      <c r="D154" s="712"/>
      <c r="E154" s="712"/>
      <c r="F154" s="712"/>
      <c r="G154" s="712"/>
      <c r="H154" s="712"/>
      <c r="I154" s="712"/>
      <c r="J154" s="712"/>
      <c r="K154" s="712"/>
    </row>
    <row r="155" spans="1:11" ht="15.75" customHeight="1">
      <c r="A155" s="712">
        <v>149</v>
      </c>
      <c r="B155" s="712" t="s">
        <v>1829</v>
      </c>
      <c r="C155" s="712" t="s">
        <v>1830</v>
      </c>
      <c r="D155" s="712"/>
      <c r="E155" s="712"/>
      <c r="F155" s="712"/>
      <c r="G155" s="712"/>
      <c r="H155" s="712"/>
      <c r="I155" s="712"/>
      <c r="J155" s="712"/>
      <c r="K155" s="712"/>
    </row>
    <row r="156" spans="1:11" ht="15.75" customHeight="1">
      <c r="A156" s="712">
        <v>150</v>
      </c>
      <c r="B156" s="712" t="s">
        <v>1831</v>
      </c>
      <c r="C156" s="712" t="s">
        <v>1832</v>
      </c>
      <c r="D156" s="712"/>
      <c r="E156" s="712"/>
      <c r="F156" s="712"/>
      <c r="G156" s="712"/>
      <c r="H156" s="712"/>
      <c r="I156" s="712"/>
      <c r="J156" s="712"/>
      <c r="K156" s="712"/>
    </row>
    <row r="157" spans="1:11" ht="15.75" customHeight="1">
      <c r="A157" s="712">
        <v>151</v>
      </c>
      <c r="B157" s="712" t="s">
        <v>1833</v>
      </c>
      <c r="C157" s="712" t="s">
        <v>1834</v>
      </c>
      <c r="D157" s="712"/>
      <c r="E157" s="712"/>
      <c r="F157" s="712"/>
      <c r="G157" s="712"/>
      <c r="H157" s="712"/>
      <c r="I157" s="712"/>
      <c r="J157" s="712"/>
      <c r="K157" s="712"/>
    </row>
    <row r="158" spans="1:11" ht="15.75" customHeight="1">
      <c r="A158" s="712">
        <v>152</v>
      </c>
      <c r="B158" s="712" t="s">
        <v>1835</v>
      </c>
      <c r="C158" s="712" t="s">
        <v>731</v>
      </c>
      <c r="D158" s="712"/>
      <c r="E158" s="712"/>
      <c r="F158" s="712"/>
      <c r="G158" s="712"/>
      <c r="H158" s="712"/>
      <c r="I158" s="712"/>
      <c r="J158" s="712"/>
      <c r="K158" s="712"/>
    </row>
    <row r="159" spans="1:11" ht="15.75" customHeight="1">
      <c r="A159" s="712">
        <v>153</v>
      </c>
      <c r="B159" s="712" t="s">
        <v>1836</v>
      </c>
      <c r="C159" s="712" t="s">
        <v>1312</v>
      </c>
      <c r="D159" s="712"/>
      <c r="E159" s="712"/>
      <c r="F159" s="712"/>
      <c r="G159" s="712"/>
      <c r="H159" s="712"/>
      <c r="I159" s="712"/>
      <c r="J159" s="712"/>
      <c r="K159" s="712"/>
    </row>
    <row r="160" spans="1:11" ht="15.75" customHeight="1">
      <c r="A160" s="712">
        <v>154</v>
      </c>
      <c r="B160" s="712" t="s">
        <v>1837</v>
      </c>
      <c r="C160" s="712" t="s">
        <v>1838</v>
      </c>
      <c r="D160" s="712"/>
      <c r="E160" s="712"/>
      <c r="F160" s="712"/>
      <c r="G160" s="712"/>
      <c r="H160" s="712"/>
      <c r="I160" s="712"/>
      <c r="J160" s="712"/>
      <c r="K160" s="712"/>
    </row>
    <row r="161" spans="1:11" ht="15.75" customHeight="1">
      <c r="A161" s="712">
        <v>155</v>
      </c>
      <c r="B161" s="712" t="s">
        <v>1839</v>
      </c>
      <c r="C161" s="712" t="s">
        <v>1840</v>
      </c>
      <c r="D161" s="712"/>
      <c r="E161" s="712"/>
      <c r="F161" s="712"/>
      <c r="G161" s="712"/>
      <c r="H161" s="712"/>
      <c r="I161" s="712"/>
      <c r="J161" s="712"/>
      <c r="K161" s="712"/>
    </row>
    <row r="162" spans="1:11" ht="15.75" customHeight="1">
      <c r="A162" s="712">
        <v>156</v>
      </c>
      <c r="B162" s="712" t="s">
        <v>1317</v>
      </c>
      <c r="C162" s="712" t="s">
        <v>1841</v>
      </c>
      <c r="D162" s="712"/>
      <c r="E162" s="712"/>
      <c r="F162" s="712"/>
      <c r="G162" s="712"/>
      <c r="H162" s="712"/>
      <c r="I162" s="712"/>
      <c r="J162" s="712"/>
      <c r="K162" s="712"/>
    </row>
    <row r="163" spans="1:11" ht="15.75" customHeight="1">
      <c r="A163" s="712">
        <v>157</v>
      </c>
      <c r="B163" s="712" t="s">
        <v>1842</v>
      </c>
      <c r="C163" s="712" t="s">
        <v>1122</v>
      </c>
      <c r="D163" s="712"/>
      <c r="E163" s="712"/>
      <c r="F163" s="712"/>
      <c r="G163" s="712"/>
      <c r="H163" s="712"/>
      <c r="I163" s="712"/>
      <c r="J163" s="712"/>
      <c r="K163" s="712"/>
    </row>
    <row r="164" spans="1:11" ht="15.75" customHeight="1">
      <c r="A164" s="712">
        <v>158</v>
      </c>
      <c r="B164" s="712" t="s">
        <v>1843</v>
      </c>
      <c r="C164" s="712" t="s">
        <v>1844</v>
      </c>
      <c r="D164" s="712"/>
      <c r="E164" s="712"/>
      <c r="F164" s="712"/>
      <c r="G164" s="712"/>
      <c r="H164" s="712"/>
      <c r="I164" s="712"/>
      <c r="J164" s="712"/>
      <c r="K164" s="712"/>
    </row>
    <row r="165" spans="1:11" ht="15.75" customHeight="1">
      <c r="A165" s="712">
        <v>159</v>
      </c>
      <c r="B165" s="712" t="s">
        <v>532</v>
      </c>
      <c r="C165" s="712" t="s">
        <v>1845</v>
      </c>
      <c r="D165" s="712"/>
      <c r="E165" s="712"/>
      <c r="F165" s="712"/>
      <c r="G165" s="712"/>
      <c r="H165" s="712"/>
      <c r="I165" s="712"/>
      <c r="J165" s="712"/>
      <c r="K165" s="712"/>
    </row>
    <row r="166" spans="1:11" ht="15.75" customHeight="1">
      <c r="A166" s="712">
        <v>160</v>
      </c>
      <c r="B166" s="712" t="s">
        <v>1846</v>
      </c>
      <c r="C166" s="712" t="s">
        <v>1847</v>
      </c>
      <c r="D166" s="712"/>
      <c r="E166" s="712"/>
      <c r="F166" s="712"/>
      <c r="G166" s="712"/>
      <c r="H166" s="712"/>
      <c r="I166" s="712"/>
      <c r="J166" s="712"/>
      <c r="K166" s="712"/>
    </row>
    <row r="167" spans="1:11" ht="15.75" customHeight="1">
      <c r="A167" s="712">
        <v>161</v>
      </c>
      <c r="B167" s="712" t="s">
        <v>1848</v>
      </c>
      <c r="C167" s="712" t="s">
        <v>1849</v>
      </c>
      <c r="D167" s="712"/>
      <c r="E167" s="712"/>
      <c r="F167" s="712"/>
      <c r="G167" s="712"/>
      <c r="H167" s="712"/>
      <c r="I167" s="712"/>
      <c r="J167" s="712"/>
      <c r="K167" s="712"/>
    </row>
    <row r="168" spans="1:11" ht="15.75" customHeight="1">
      <c r="A168" s="712">
        <v>162</v>
      </c>
      <c r="B168" s="712" t="s">
        <v>1850</v>
      </c>
      <c r="C168" s="712" t="s">
        <v>1851</v>
      </c>
      <c r="D168" s="712"/>
      <c r="E168" s="712"/>
      <c r="F168" s="712"/>
      <c r="G168" s="712"/>
      <c r="H168" s="712"/>
      <c r="I168" s="712"/>
      <c r="J168" s="712"/>
      <c r="K168" s="712"/>
    </row>
    <row r="169" spans="1:11" ht="15.75" customHeight="1">
      <c r="A169" s="712">
        <v>163</v>
      </c>
      <c r="B169" s="712" t="s">
        <v>1852</v>
      </c>
      <c r="C169" s="712" t="s">
        <v>1331</v>
      </c>
      <c r="D169" s="712"/>
      <c r="E169" s="712"/>
      <c r="F169" s="712"/>
      <c r="G169" s="712"/>
      <c r="H169" s="712"/>
      <c r="I169" s="712"/>
      <c r="J169" s="712"/>
      <c r="K169" s="712"/>
    </row>
    <row r="170" spans="1:11" ht="15.75" customHeight="1">
      <c r="A170" s="712">
        <v>164</v>
      </c>
      <c r="B170" s="712" t="s">
        <v>1853</v>
      </c>
      <c r="C170" s="712" t="s">
        <v>1333</v>
      </c>
      <c r="D170" s="712"/>
      <c r="E170" s="712"/>
      <c r="F170" s="712"/>
      <c r="G170" s="712"/>
      <c r="H170" s="712"/>
      <c r="I170" s="712"/>
      <c r="J170" s="712"/>
      <c r="K170" s="712"/>
    </row>
    <row r="171" spans="1:11" ht="15.75" customHeight="1">
      <c r="A171" s="712">
        <v>165</v>
      </c>
      <c r="B171" s="712" t="s">
        <v>1854</v>
      </c>
      <c r="C171" s="712" t="s">
        <v>1855</v>
      </c>
      <c r="D171" s="712"/>
      <c r="E171" s="712"/>
      <c r="F171" s="712"/>
      <c r="G171" s="712"/>
      <c r="H171" s="712"/>
      <c r="I171" s="712"/>
      <c r="J171" s="712"/>
      <c r="K171" s="712"/>
    </row>
    <row r="172" spans="1:11" ht="15.75" customHeight="1">
      <c r="A172" s="712">
        <v>166</v>
      </c>
      <c r="B172" s="712" t="s">
        <v>1856</v>
      </c>
      <c r="C172" s="712" t="s">
        <v>1857</v>
      </c>
      <c r="D172" s="712"/>
      <c r="E172" s="712"/>
      <c r="F172" s="712"/>
      <c r="G172" s="712"/>
      <c r="H172" s="712"/>
      <c r="I172" s="712"/>
      <c r="J172" s="712"/>
      <c r="K172" s="712"/>
    </row>
    <row r="173" spans="1:11" ht="15.75" customHeight="1">
      <c r="A173" s="712">
        <v>167</v>
      </c>
      <c r="B173" s="712" t="s">
        <v>1338</v>
      </c>
      <c r="C173" s="712" t="s">
        <v>1858</v>
      </c>
      <c r="D173" s="712"/>
      <c r="E173" s="712"/>
      <c r="F173" s="712"/>
      <c r="G173" s="712"/>
      <c r="H173" s="712"/>
      <c r="I173" s="712"/>
      <c r="J173" s="712"/>
      <c r="K173" s="712"/>
    </row>
    <row r="174" spans="1:11" ht="15.75" customHeight="1">
      <c r="A174" s="712">
        <v>168</v>
      </c>
      <c r="B174" s="712" t="s">
        <v>1859</v>
      </c>
      <c r="C174" s="712" t="s">
        <v>1860</v>
      </c>
      <c r="D174" s="712"/>
      <c r="E174" s="712"/>
      <c r="F174" s="712"/>
      <c r="G174" s="712"/>
      <c r="H174" s="712"/>
      <c r="I174" s="712"/>
      <c r="J174" s="712"/>
      <c r="K174" s="712"/>
    </row>
    <row r="175" spans="1:11" ht="15.75" customHeight="1">
      <c r="A175" s="712">
        <v>169</v>
      </c>
      <c r="B175" s="712" t="s">
        <v>1861</v>
      </c>
      <c r="C175" s="712" t="s">
        <v>1862</v>
      </c>
      <c r="D175" s="712"/>
      <c r="E175" s="712"/>
      <c r="F175" s="712"/>
      <c r="G175" s="712"/>
      <c r="H175" s="712"/>
      <c r="I175" s="712"/>
      <c r="J175" s="712"/>
      <c r="K175" s="712"/>
    </row>
    <row r="176" spans="1:11" ht="15.75" customHeight="1">
      <c r="A176" s="712">
        <v>170</v>
      </c>
      <c r="B176" s="712" t="s">
        <v>1863</v>
      </c>
      <c r="C176" s="712" t="s">
        <v>1864</v>
      </c>
      <c r="D176" s="712"/>
      <c r="E176" s="712"/>
      <c r="F176" s="712"/>
      <c r="G176" s="712"/>
      <c r="H176" s="712"/>
      <c r="I176" s="712"/>
      <c r="J176" s="712"/>
      <c r="K176" s="712"/>
    </row>
    <row r="177" spans="1:11" ht="15.75" customHeight="1">
      <c r="A177" s="712">
        <v>171</v>
      </c>
      <c r="B177" s="712" t="s">
        <v>1865</v>
      </c>
      <c r="C177" s="712" t="s">
        <v>1866</v>
      </c>
      <c r="D177" s="712"/>
      <c r="E177" s="712"/>
      <c r="F177" s="712"/>
      <c r="G177" s="712"/>
      <c r="H177" s="712"/>
      <c r="I177" s="712"/>
      <c r="J177" s="712"/>
      <c r="K177" s="712"/>
    </row>
    <row r="178" spans="1:11" ht="15.75" customHeight="1">
      <c r="A178" s="712">
        <v>172</v>
      </c>
      <c r="B178" s="712" t="s">
        <v>1867</v>
      </c>
      <c r="C178" s="712" t="s">
        <v>1868</v>
      </c>
      <c r="D178" s="712"/>
      <c r="E178" s="712"/>
      <c r="F178" s="712"/>
      <c r="G178" s="712"/>
      <c r="H178" s="712"/>
      <c r="I178" s="712"/>
      <c r="J178" s="712"/>
      <c r="K178" s="712"/>
    </row>
    <row r="179" spans="1:11" ht="15.75" customHeight="1">
      <c r="A179" s="712">
        <v>173</v>
      </c>
      <c r="B179" s="712" t="s">
        <v>1869</v>
      </c>
      <c r="C179" s="712" t="s">
        <v>1870</v>
      </c>
      <c r="D179" s="712"/>
      <c r="E179" s="712"/>
      <c r="F179" s="712"/>
      <c r="G179" s="712"/>
      <c r="H179" s="712"/>
      <c r="I179" s="712"/>
      <c r="J179" s="712"/>
      <c r="K179" s="712"/>
    </row>
    <row r="180" spans="1:11" ht="15.75" customHeight="1">
      <c r="A180" s="712">
        <v>174</v>
      </c>
      <c r="B180" s="712" t="s">
        <v>1871</v>
      </c>
      <c r="C180" s="712" t="s">
        <v>1872</v>
      </c>
      <c r="D180" s="712"/>
      <c r="E180" s="712"/>
      <c r="F180" s="712"/>
      <c r="G180" s="712"/>
      <c r="H180" s="712"/>
      <c r="I180" s="712"/>
      <c r="J180" s="712"/>
      <c r="K180" s="712"/>
    </row>
    <row r="181" spans="1:11" ht="15.75" customHeight="1">
      <c r="A181" s="712">
        <v>175</v>
      </c>
      <c r="B181" s="712" t="s">
        <v>1873</v>
      </c>
      <c r="C181" s="712" t="s">
        <v>1874</v>
      </c>
      <c r="D181" s="712"/>
      <c r="E181" s="712"/>
      <c r="F181" s="712"/>
      <c r="G181" s="712"/>
      <c r="H181" s="712"/>
      <c r="I181" s="712"/>
      <c r="J181" s="712"/>
      <c r="K181" s="712"/>
    </row>
    <row r="182" spans="1:11" ht="15.75" customHeight="1">
      <c r="A182" s="712">
        <v>176</v>
      </c>
      <c r="B182" s="712" t="s">
        <v>1875</v>
      </c>
      <c r="C182" s="712" t="s">
        <v>1876</v>
      </c>
      <c r="D182" s="712"/>
      <c r="E182" s="712"/>
      <c r="F182" s="712"/>
      <c r="G182" s="712"/>
      <c r="H182" s="712"/>
      <c r="I182" s="712"/>
      <c r="J182" s="712"/>
      <c r="K182" s="712"/>
    </row>
    <row r="183" spans="1:11" ht="15.75" customHeight="1">
      <c r="A183" s="712">
        <v>177</v>
      </c>
      <c r="B183" s="712" t="s">
        <v>1877</v>
      </c>
      <c r="C183" s="712" t="s">
        <v>1878</v>
      </c>
      <c r="D183" s="712"/>
      <c r="E183" s="712"/>
      <c r="F183" s="712"/>
      <c r="G183" s="712"/>
      <c r="H183" s="712"/>
      <c r="I183" s="712"/>
      <c r="J183" s="712"/>
      <c r="K183" s="712"/>
    </row>
    <row r="184" spans="1:11" ht="15.75" customHeight="1">
      <c r="A184" s="712">
        <v>178</v>
      </c>
      <c r="B184" s="712" t="s">
        <v>1390</v>
      </c>
      <c r="C184" s="712" t="s">
        <v>1879</v>
      </c>
      <c r="D184" s="712"/>
      <c r="E184" s="712"/>
      <c r="F184" s="712"/>
      <c r="G184" s="712"/>
      <c r="H184" s="712"/>
      <c r="I184" s="712"/>
      <c r="J184" s="712"/>
      <c r="K184" s="712"/>
    </row>
    <row r="185" spans="1:11" ht="15.75" customHeight="1">
      <c r="A185" s="712">
        <v>179</v>
      </c>
      <c r="B185" s="712" t="s">
        <v>1396</v>
      </c>
      <c r="C185" s="712" t="s">
        <v>1880</v>
      </c>
      <c r="D185" s="712"/>
      <c r="E185" s="712"/>
      <c r="F185" s="712"/>
      <c r="G185" s="712"/>
      <c r="H185" s="712"/>
      <c r="I185" s="712"/>
      <c r="J185" s="712"/>
      <c r="K185" s="712"/>
    </row>
    <row r="186" spans="1:11" ht="15.75" customHeight="1">
      <c r="A186" s="712">
        <v>180</v>
      </c>
      <c r="B186" s="712" t="s">
        <v>1401</v>
      </c>
      <c r="C186" s="712" t="s">
        <v>1881</v>
      </c>
      <c r="D186" s="712"/>
      <c r="E186" s="712"/>
      <c r="F186" s="712"/>
      <c r="G186" s="712"/>
      <c r="H186" s="712"/>
      <c r="I186" s="712"/>
      <c r="J186" s="712"/>
      <c r="K186" s="712"/>
    </row>
    <row r="187" spans="1:11" ht="15.75" customHeight="1">
      <c r="A187" s="712">
        <v>181</v>
      </c>
      <c r="B187" s="712" t="s">
        <v>1407</v>
      </c>
      <c r="C187" s="712" t="s">
        <v>1882</v>
      </c>
      <c r="D187" s="712"/>
      <c r="E187" s="712"/>
      <c r="F187" s="712"/>
      <c r="G187" s="712"/>
      <c r="H187" s="712"/>
      <c r="I187" s="712"/>
      <c r="J187" s="712"/>
      <c r="K187" s="712"/>
    </row>
    <row r="188" spans="1:11" ht="15.75" customHeight="1">
      <c r="A188" s="712">
        <v>182</v>
      </c>
      <c r="B188" s="712" t="s">
        <v>1412</v>
      </c>
      <c r="C188" s="712" t="s">
        <v>1883</v>
      </c>
      <c r="D188" s="712"/>
      <c r="E188" s="712"/>
      <c r="F188" s="712"/>
      <c r="G188" s="712"/>
      <c r="H188" s="712"/>
      <c r="I188" s="712"/>
      <c r="J188" s="712"/>
      <c r="K188" s="712"/>
    </row>
    <row r="189" spans="1:11" ht="15.75" customHeight="1">
      <c r="A189" s="712">
        <v>183</v>
      </c>
      <c r="B189" s="712" t="s">
        <v>1418</v>
      </c>
      <c r="C189" s="712" t="s">
        <v>1884</v>
      </c>
      <c r="D189" s="712"/>
      <c r="E189" s="712"/>
      <c r="F189" s="712"/>
      <c r="G189" s="712"/>
      <c r="H189" s="712"/>
      <c r="I189" s="712"/>
      <c r="J189" s="712"/>
      <c r="K189" s="712"/>
    </row>
    <row r="190" spans="1:11" ht="15.75" customHeight="1">
      <c r="A190" s="712">
        <v>184</v>
      </c>
      <c r="B190" s="712" t="s">
        <v>1423</v>
      </c>
      <c r="C190" s="712" t="s">
        <v>1430</v>
      </c>
      <c r="D190" s="712"/>
      <c r="E190" s="712"/>
      <c r="F190" s="712"/>
      <c r="G190" s="712"/>
      <c r="H190" s="712"/>
      <c r="I190" s="712"/>
      <c r="J190" s="712"/>
      <c r="K190" s="712"/>
    </row>
    <row r="191" spans="1:11" ht="15.75" customHeight="1">
      <c r="A191" s="712">
        <v>185</v>
      </c>
      <c r="B191" s="712" t="s">
        <v>1429</v>
      </c>
      <c r="C191" s="712" t="s">
        <v>1885</v>
      </c>
      <c r="D191" s="712"/>
      <c r="E191" s="712"/>
      <c r="F191" s="712"/>
      <c r="G191" s="712"/>
      <c r="H191" s="712"/>
      <c r="I191" s="712"/>
      <c r="J191" s="712"/>
      <c r="K191" s="712"/>
    </row>
    <row r="192" spans="1:11" ht="15.75" customHeight="1">
      <c r="A192" s="712">
        <v>186</v>
      </c>
      <c r="B192" s="712" t="s">
        <v>1435</v>
      </c>
      <c r="C192" s="712" t="s">
        <v>1139</v>
      </c>
      <c r="D192" s="712"/>
      <c r="E192" s="712"/>
      <c r="F192" s="712"/>
      <c r="G192" s="712"/>
      <c r="H192" s="712"/>
      <c r="I192" s="712"/>
      <c r="J192" s="712"/>
      <c r="K192" s="712"/>
    </row>
    <row r="193" spans="1:11" ht="15.75" customHeight="1">
      <c r="A193" s="712">
        <v>187</v>
      </c>
      <c r="B193" s="712" t="s">
        <v>1886</v>
      </c>
      <c r="C193" s="712" t="s">
        <v>1887</v>
      </c>
      <c r="D193" s="712"/>
      <c r="E193" s="712"/>
      <c r="F193" s="712"/>
      <c r="G193" s="712"/>
      <c r="H193" s="712"/>
      <c r="I193" s="712"/>
      <c r="J193" s="712"/>
      <c r="K193" s="712"/>
    </row>
    <row r="194" spans="1:11" ht="15.75" customHeight="1">
      <c r="A194" s="712">
        <v>188</v>
      </c>
      <c r="B194" s="712" t="s">
        <v>1888</v>
      </c>
      <c r="C194" s="712" t="s">
        <v>765</v>
      </c>
      <c r="D194" s="712"/>
      <c r="E194" s="712"/>
      <c r="F194" s="712"/>
      <c r="G194" s="712"/>
      <c r="H194" s="712"/>
      <c r="I194" s="712"/>
      <c r="J194" s="712"/>
      <c r="K194" s="712"/>
    </row>
    <row r="195" spans="1:11" ht="15.75" customHeight="1">
      <c r="A195" s="712">
        <v>189</v>
      </c>
      <c r="B195" s="712" t="s">
        <v>1889</v>
      </c>
      <c r="C195" s="712" t="s">
        <v>1141</v>
      </c>
      <c r="D195" s="712"/>
      <c r="E195" s="712"/>
      <c r="F195" s="712"/>
      <c r="G195" s="712"/>
      <c r="H195" s="712"/>
      <c r="I195" s="712"/>
      <c r="J195" s="712"/>
      <c r="K195" s="712"/>
    </row>
    <row r="196" spans="1:11" ht="15.75" customHeight="1">
      <c r="A196" s="712">
        <v>190</v>
      </c>
      <c r="B196" s="712" t="s">
        <v>1890</v>
      </c>
      <c r="C196" s="712" t="s">
        <v>767</v>
      </c>
      <c r="D196" s="712"/>
      <c r="E196" s="712"/>
      <c r="F196" s="712"/>
      <c r="G196" s="712"/>
      <c r="H196" s="712"/>
      <c r="I196" s="712"/>
      <c r="J196" s="712"/>
      <c r="K196" s="712"/>
    </row>
    <row r="197" spans="1:11" ht="15.75" customHeight="1">
      <c r="A197" s="712">
        <v>191</v>
      </c>
      <c r="B197" s="712" t="s">
        <v>1891</v>
      </c>
      <c r="C197" s="712" t="s">
        <v>768</v>
      </c>
      <c r="D197" s="712"/>
      <c r="E197" s="712"/>
      <c r="F197" s="712"/>
      <c r="G197" s="712"/>
      <c r="H197" s="712"/>
      <c r="I197" s="712"/>
      <c r="J197" s="712"/>
      <c r="K197" s="712"/>
    </row>
    <row r="198" spans="1:11" ht="15.75" customHeight="1">
      <c r="A198" s="712">
        <v>192</v>
      </c>
      <c r="B198" s="712" t="s">
        <v>1892</v>
      </c>
      <c r="C198" s="712" t="s">
        <v>769</v>
      </c>
      <c r="D198" s="712"/>
      <c r="E198" s="712"/>
      <c r="F198" s="712"/>
      <c r="G198" s="712"/>
      <c r="H198" s="712"/>
      <c r="I198" s="712"/>
      <c r="J198" s="712"/>
      <c r="K198" s="712"/>
    </row>
    <row r="199" spans="1:11" ht="15.75" customHeight="1">
      <c r="A199" s="712">
        <v>193</v>
      </c>
      <c r="B199" s="712" t="s">
        <v>1893</v>
      </c>
      <c r="C199" s="712" t="s">
        <v>770</v>
      </c>
      <c r="D199" s="712"/>
      <c r="E199" s="712"/>
      <c r="F199" s="712"/>
      <c r="G199" s="712"/>
      <c r="H199" s="712"/>
      <c r="I199" s="712"/>
      <c r="J199" s="712"/>
      <c r="K199" s="712"/>
    </row>
    <row r="200" spans="1:11" ht="15.75" customHeight="1">
      <c r="A200" s="712">
        <v>194</v>
      </c>
      <c r="B200" s="712" t="s">
        <v>1894</v>
      </c>
      <c r="C200" s="712" t="s">
        <v>1895</v>
      </c>
      <c r="D200" s="712"/>
      <c r="E200" s="712"/>
      <c r="F200" s="712"/>
      <c r="G200" s="712"/>
      <c r="H200" s="712"/>
      <c r="I200" s="712"/>
      <c r="J200" s="712"/>
      <c r="K200" s="712"/>
    </row>
    <row r="201" spans="1:11" ht="15.75" customHeight="1">
      <c r="A201" s="712">
        <v>195</v>
      </c>
      <c r="B201" s="712" t="s">
        <v>1896</v>
      </c>
      <c r="C201" s="712" t="s">
        <v>1897</v>
      </c>
      <c r="D201" s="712"/>
      <c r="E201" s="712"/>
      <c r="F201" s="712"/>
      <c r="G201" s="712"/>
      <c r="H201" s="712"/>
      <c r="I201" s="712"/>
      <c r="J201" s="712"/>
      <c r="K201" s="712"/>
    </row>
    <row r="202" spans="1:11" ht="15.75" customHeight="1">
      <c r="A202" s="712">
        <v>196</v>
      </c>
      <c r="B202" s="712" t="s">
        <v>1898</v>
      </c>
      <c r="C202" s="712" t="s">
        <v>1899</v>
      </c>
      <c r="D202" s="712"/>
      <c r="E202" s="712"/>
      <c r="F202" s="712"/>
      <c r="G202" s="712"/>
      <c r="H202" s="712"/>
      <c r="I202" s="712"/>
      <c r="J202" s="712"/>
      <c r="K202" s="712"/>
    </row>
    <row r="203" spans="1:11" ht="15.75" customHeight="1">
      <c r="A203" s="712">
        <v>197</v>
      </c>
      <c r="B203" s="712" t="s">
        <v>1900</v>
      </c>
      <c r="C203" s="712" t="s">
        <v>1901</v>
      </c>
      <c r="D203" s="712"/>
      <c r="E203" s="712"/>
      <c r="F203" s="712"/>
      <c r="G203" s="712"/>
      <c r="H203" s="712"/>
      <c r="I203" s="712"/>
      <c r="J203" s="712"/>
      <c r="K203" s="712"/>
    </row>
    <row r="204" spans="1:11" ht="15.75" customHeight="1">
      <c r="A204" s="712">
        <v>198</v>
      </c>
      <c r="B204" s="712" t="s">
        <v>1902</v>
      </c>
      <c r="C204" s="712" t="s">
        <v>1903</v>
      </c>
      <c r="D204" s="712"/>
      <c r="E204" s="712"/>
      <c r="F204" s="712"/>
      <c r="G204" s="712"/>
      <c r="H204" s="712"/>
      <c r="I204" s="712"/>
      <c r="J204" s="712"/>
      <c r="K204" s="712"/>
    </row>
    <row r="205" spans="1:11" ht="15.75" customHeight="1">
      <c r="A205" s="712">
        <v>199</v>
      </c>
      <c r="B205" s="712" t="s">
        <v>1904</v>
      </c>
      <c r="C205" s="712" t="s">
        <v>1905</v>
      </c>
      <c r="D205" s="712"/>
      <c r="E205" s="712"/>
      <c r="F205" s="712"/>
      <c r="G205" s="712"/>
      <c r="H205" s="712"/>
      <c r="I205" s="712"/>
      <c r="J205" s="712"/>
      <c r="K205" s="712"/>
    </row>
    <row r="206" spans="1:11" ht="15.75" customHeight="1">
      <c r="A206" s="712">
        <v>200</v>
      </c>
      <c r="B206" s="712" t="s">
        <v>1906</v>
      </c>
      <c r="C206" s="712" t="s">
        <v>1907</v>
      </c>
      <c r="D206" s="712"/>
      <c r="E206" s="712"/>
      <c r="F206" s="712"/>
      <c r="G206" s="712"/>
      <c r="H206" s="712"/>
      <c r="I206" s="712"/>
      <c r="J206" s="712"/>
      <c r="K206" s="712"/>
    </row>
    <row r="207" spans="1:11" ht="15.75" customHeight="1">
      <c r="A207" s="712">
        <v>201</v>
      </c>
      <c r="B207" s="712" t="s">
        <v>1908</v>
      </c>
      <c r="C207" s="712" t="s">
        <v>1721</v>
      </c>
      <c r="D207" s="712"/>
      <c r="E207" s="712"/>
      <c r="F207" s="712"/>
      <c r="G207" s="712"/>
      <c r="H207" s="712"/>
      <c r="I207" s="712"/>
      <c r="J207" s="712"/>
      <c r="K207" s="712"/>
    </row>
    <row r="208" spans="1:11" ht="15.75" customHeight="1">
      <c r="A208" s="712">
        <v>202</v>
      </c>
      <c r="B208" s="712" t="s">
        <v>1909</v>
      </c>
      <c r="C208" s="712" t="s">
        <v>1148</v>
      </c>
      <c r="D208" s="712"/>
      <c r="E208" s="712"/>
      <c r="F208" s="712"/>
      <c r="G208" s="712"/>
      <c r="H208" s="712"/>
      <c r="I208" s="712"/>
      <c r="J208" s="712"/>
      <c r="K208" s="712"/>
    </row>
    <row r="209" spans="1:11" ht="15.75" customHeight="1">
      <c r="A209" s="712">
        <v>203</v>
      </c>
      <c r="B209" s="712" t="s">
        <v>1910</v>
      </c>
      <c r="C209" s="712" t="s">
        <v>1911</v>
      </c>
      <c r="D209" s="712"/>
      <c r="E209" s="712"/>
      <c r="F209" s="712"/>
      <c r="G209" s="712"/>
      <c r="H209" s="712"/>
      <c r="I209" s="712"/>
      <c r="J209" s="712"/>
      <c r="K209" s="712"/>
    </row>
    <row r="210" spans="1:11" ht="15.75" customHeight="1">
      <c r="A210" s="712">
        <v>204</v>
      </c>
      <c r="B210" s="712" t="s">
        <v>1912</v>
      </c>
      <c r="C210" s="712" t="s">
        <v>1913</v>
      </c>
      <c r="D210" s="712"/>
      <c r="E210" s="712"/>
      <c r="F210" s="712"/>
      <c r="G210" s="712"/>
      <c r="H210" s="712"/>
      <c r="I210" s="712"/>
      <c r="J210" s="712"/>
      <c r="K210" s="712"/>
    </row>
    <row r="211" spans="1:11" ht="15.75" customHeight="1">
      <c r="A211" s="712">
        <v>205</v>
      </c>
      <c r="B211" s="712" t="s">
        <v>1914</v>
      </c>
      <c r="C211" s="712" t="s">
        <v>1915</v>
      </c>
      <c r="D211" s="712"/>
      <c r="E211" s="712"/>
      <c r="F211" s="712"/>
      <c r="G211" s="712"/>
      <c r="H211" s="712"/>
      <c r="I211" s="712"/>
      <c r="J211" s="712"/>
      <c r="K211" s="712"/>
    </row>
    <row r="212" spans="1:11" ht="15.75" customHeight="1">
      <c r="A212" s="712">
        <v>206</v>
      </c>
      <c r="B212" s="712" t="s">
        <v>1916</v>
      </c>
      <c r="C212" s="712" t="s">
        <v>1917</v>
      </c>
      <c r="D212" s="712"/>
      <c r="E212" s="712"/>
      <c r="F212" s="712"/>
      <c r="G212" s="712"/>
      <c r="H212" s="712"/>
      <c r="I212" s="712"/>
      <c r="J212" s="712"/>
      <c r="K212" s="712"/>
    </row>
    <row r="213" spans="1:11" ht="15.75" customHeight="1">
      <c r="A213" s="712">
        <v>207</v>
      </c>
      <c r="B213" s="712" t="s">
        <v>1918</v>
      </c>
      <c r="C213" s="712" t="s">
        <v>1919</v>
      </c>
      <c r="D213" s="712"/>
      <c r="E213" s="712"/>
      <c r="F213" s="712"/>
      <c r="G213" s="712"/>
      <c r="H213" s="712"/>
      <c r="I213" s="712"/>
      <c r="J213" s="712"/>
      <c r="K213" s="712"/>
    </row>
    <row r="214" spans="1:11" ht="15.75" customHeight="1">
      <c r="A214" s="712">
        <v>208</v>
      </c>
      <c r="B214" s="712" t="s">
        <v>1920</v>
      </c>
      <c r="C214" s="712" t="s">
        <v>1921</v>
      </c>
      <c r="D214" s="712"/>
      <c r="E214" s="712"/>
      <c r="F214" s="712"/>
      <c r="G214" s="712"/>
      <c r="H214" s="712"/>
      <c r="I214" s="712"/>
      <c r="J214" s="712"/>
      <c r="K214" s="712"/>
    </row>
    <row r="215" spans="1:11" ht="15.75" customHeight="1">
      <c r="A215" s="712">
        <v>209</v>
      </c>
      <c r="B215" s="712" t="s">
        <v>1922</v>
      </c>
      <c r="C215" s="712" t="s">
        <v>1923</v>
      </c>
      <c r="D215" s="712"/>
      <c r="E215" s="712"/>
      <c r="F215" s="712"/>
      <c r="G215" s="712"/>
      <c r="H215" s="712"/>
      <c r="I215" s="712"/>
      <c r="J215" s="712"/>
      <c r="K215" s="712"/>
    </row>
    <row r="216" spans="1:11" ht="15.75" customHeight="1">
      <c r="A216" s="712">
        <v>210</v>
      </c>
      <c r="B216" s="712" t="s">
        <v>1924</v>
      </c>
      <c r="C216" s="712" t="s">
        <v>1150</v>
      </c>
      <c r="D216" s="712"/>
      <c r="E216" s="712"/>
      <c r="F216" s="712"/>
      <c r="G216" s="712"/>
      <c r="H216" s="712"/>
      <c r="I216" s="712"/>
      <c r="J216" s="712"/>
      <c r="K216" s="712"/>
    </row>
    <row r="217" spans="1:11" ht="15.75" customHeight="1">
      <c r="A217" s="712">
        <v>211</v>
      </c>
      <c r="B217" s="712" t="s">
        <v>1925</v>
      </c>
      <c r="C217" s="712" t="s">
        <v>1723</v>
      </c>
      <c r="D217" s="712"/>
      <c r="E217" s="712"/>
      <c r="F217" s="712"/>
      <c r="G217" s="712"/>
      <c r="H217" s="712"/>
      <c r="I217" s="712"/>
      <c r="J217" s="712"/>
      <c r="K217" s="712"/>
    </row>
    <row r="218" spans="1:11" ht="15.75" customHeight="1">
      <c r="A218" s="712">
        <v>212</v>
      </c>
      <c r="B218" s="712" t="s">
        <v>1926</v>
      </c>
      <c r="C218" s="712" t="s">
        <v>781</v>
      </c>
      <c r="D218" s="712"/>
      <c r="E218" s="712"/>
      <c r="F218" s="712"/>
      <c r="G218" s="712"/>
      <c r="H218" s="712"/>
      <c r="I218" s="712"/>
      <c r="J218" s="712"/>
      <c r="K218" s="712"/>
    </row>
    <row r="219" spans="1:11" ht="15.75" customHeight="1">
      <c r="A219" s="712">
        <v>213</v>
      </c>
      <c r="B219" s="712" t="s">
        <v>1927</v>
      </c>
      <c r="C219" s="712" t="s">
        <v>1928</v>
      </c>
      <c r="D219" s="712"/>
      <c r="E219" s="712"/>
      <c r="F219" s="712"/>
      <c r="G219" s="712"/>
      <c r="H219" s="712"/>
      <c r="I219" s="712"/>
      <c r="J219" s="712"/>
      <c r="K219" s="712"/>
    </row>
    <row r="220" spans="1:11" ht="15.75" customHeight="1">
      <c r="A220" s="712">
        <v>214</v>
      </c>
      <c r="B220" s="712" t="s">
        <v>1929</v>
      </c>
      <c r="C220" s="712" t="s">
        <v>1930</v>
      </c>
      <c r="D220" s="712"/>
      <c r="E220" s="712"/>
      <c r="F220" s="712"/>
      <c r="G220" s="712"/>
      <c r="H220" s="712"/>
      <c r="I220" s="712"/>
      <c r="J220" s="712"/>
      <c r="K220" s="712"/>
    </row>
    <row r="221" spans="1:11" ht="15.75" customHeight="1">
      <c r="A221" s="712">
        <v>215</v>
      </c>
      <c r="B221" s="712" t="s">
        <v>1931</v>
      </c>
      <c r="C221" s="712" t="s">
        <v>1932</v>
      </c>
      <c r="D221" s="712"/>
      <c r="E221" s="712"/>
      <c r="F221" s="712"/>
      <c r="G221" s="712"/>
      <c r="H221" s="712"/>
      <c r="I221" s="712"/>
      <c r="J221" s="712"/>
      <c r="K221" s="712"/>
    </row>
    <row r="222" spans="1:11" ht="15.75" customHeight="1">
      <c r="A222" s="712">
        <v>216</v>
      </c>
      <c r="B222" s="712" t="s">
        <v>1933</v>
      </c>
      <c r="C222" s="712" t="s">
        <v>1934</v>
      </c>
      <c r="D222" s="712"/>
      <c r="E222" s="712"/>
      <c r="F222" s="712"/>
      <c r="G222" s="712"/>
      <c r="H222" s="712"/>
      <c r="I222" s="712"/>
      <c r="J222" s="712"/>
      <c r="K222" s="712"/>
    </row>
    <row r="223" spans="1:11" ht="15.75" customHeight="1">
      <c r="A223" s="712">
        <v>217</v>
      </c>
      <c r="B223" s="712" t="s">
        <v>1935</v>
      </c>
      <c r="C223" s="712" t="s">
        <v>1936</v>
      </c>
      <c r="D223" s="712"/>
      <c r="E223" s="712"/>
      <c r="F223" s="712"/>
      <c r="G223" s="712"/>
      <c r="H223" s="712"/>
      <c r="I223" s="712"/>
      <c r="J223" s="712"/>
      <c r="K223" s="712"/>
    </row>
    <row r="224" spans="1:11" ht="15.75" customHeight="1">
      <c r="A224" s="712">
        <v>218</v>
      </c>
      <c r="B224" s="712" t="s">
        <v>1937</v>
      </c>
      <c r="C224" s="712" t="s">
        <v>1152</v>
      </c>
      <c r="D224" s="712"/>
      <c r="E224" s="712"/>
      <c r="F224" s="712"/>
      <c r="G224" s="712"/>
      <c r="H224" s="712"/>
      <c r="I224" s="712"/>
      <c r="J224" s="712"/>
      <c r="K224" s="712"/>
    </row>
    <row r="225" spans="1:11" ht="15.75" customHeight="1">
      <c r="A225" s="712">
        <v>219</v>
      </c>
      <c r="B225" s="712" t="s">
        <v>1938</v>
      </c>
      <c r="C225" s="712" t="s">
        <v>1939</v>
      </c>
      <c r="D225" s="712"/>
      <c r="E225" s="712"/>
      <c r="F225" s="712"/>
      <c r="G225" s="712"/>
      <c r="H225" s="712"/>
      <c r="I225" s="712"/>
      <c r="J225" s="712"/>
      <c r="K225" s="712"/>
    </row>
    <row r="226" spans="1:11" ht="15.75" customHeight="1">
      <c r="A226" s="712">
        <v>220</v>
      </c>
      <c r="B226" s="712" t="s">
        <v>1940</v>
      </c>
      <c r="C226" s="712" t="s">
        <v>1941</v>
      </c>
      <c r="D226" s="712"/>
      <c r="E226" s="712"/>
      <c r="F226" s="712"/>
      <c r="G226" s="712"/>
      <c r="H226" s="712"/>
      <c r="I226" s="712"/>
      <c r="J226" s="712"/>
      <c r="K226" s="712"/>
    </row>
    <row r="227" spans="1:11" ht="15.75" customHeight="1">
      <c r="A227" s="712">
        <v>221</v>
      </c>
      <c r="B227" s="712" t="s">
        <v>1942</v>
      </c>
      <c r="C227" s="712" t="s">
        <v>1943</v>
      </c>
      <c r="D227" s="712"/>
      <c r="E227" s="712"/>
      <c r="F227" s="712"/>
      <c r="G227" s="712"/>
      <c r="H227" s="712"/>
      <c r="I227" s="712"/>
      <c r="J227" s="712"/>
      <c r="K227" s="712"/>
    </row>
    <row r="228" spans="1:11" ht="15.75" customHeight="1">
      <c r="A228" s="712">
        <v>222</v>
      </c>
      <c r="B228" s="712" t="s">
        <v>1944</v>
      </c>
      <c r="C228" s="712" t="s">
        <v>1945</v>
      </c>
      <c r="D228" s="712"/>
      <c r="E228" s="712"/>
      <c r="F228" s="712"/>
      <c r="G228" s="712"/>
      <c r="H228" s="712"/>
      <c r="I228" s="712"/>
      <c r="J228" s="712"/>
      <c r="K228" s="712"/>
    </row>
    <row r="229" spans="1:11" ht="15.75" customHeight="1">
      <c r="A229" s="712">
        <v>223</v>
      </c>
      <c r="B229" s="712" t="s">
        <v>1946</v>
      </c>
      <c r="C229" s="712" t="s">
        <v>1947</v>
      </c>
      <c r="D229" s="712"/>
      <c r="E229" s="712"/>
      <c r="F229" s="712"/>
      <c r="G229" s="712"/>
      <c r="H229" s="712"/>
      <c r="I229" s="712"/>
      <c r="J229" s="712"/>
      <c r="K229" s="712"/>
    </row>
    <row r="230" spans="1:11" ht="15.75" customHeight="1">
      <c r="A230" s="712">
        <v>224</v>
      </c>
      <c r="B230" s="712" t="s">
        <v>1948</v>
      </c>
      <c r="C230" s="712" t="s">
        <v>1949</v>
      </c>
      <c r="D230" s="712"/>
      <c r="E230" s="712"/>
      <c r="F230" s="712"/>
      <c r="G230" s="712"/>
      <c r="H230" s="712"/>
      <c r="I230" s="712"/>
      <c r="J230" s="712"/>
      <c r="K230" s="712"/>
    </row>
    <row r="231" spans="1:11" ht="15.75" customHeight="1">
      <c r="A231" s="712">
        <v>225</v>
      </c>
      <c r="B231" s="712" t="s">
        <v>1950</v>
      </c>
      <c r="C231" s="712" t="s">
        <v>1951</v>
      </c>
      <c r="D231" s="712"/>
      <c r="E231" s="712"/>
      <c r="F231" s="712"/>
      <c r="G231" s="712"/>
      <c r="H231" s="712"/>
      <c r="I231" s="712"/>
      <c r="J231" s="712"/>
      <c r="K231" s="712"/>
    </row>
    <row r="232" spans="1:11" ht="15.75" customHeight="1">
      <c r="A232" s="712">
        <v>226</v>
      </c>
      <c r="B232" s="712" t="s">
        <v>1952</v>
      </c>
      <c r="C232" s="712" t="s">
        <v>1953</v>
      </c>
      <c r="D232" s="712"/>
      <c r="E232" s="712"/>
      <c r="F232" s="712"/>
      <c r="G232" s="712"/>
      <c r="H232" s="712"/>
      <c r="I232" s="712"/>
      <c r="J232" s="712"/>
      <c r="K232" s="712"/>
    </row>
    <row r="233" spans="1:11" ht="15.75" customHeight="1">
      <c r="A233" s="712">
        <v>227</v>
      </c>
      <c r="B233" s="712" t="s">
        <v>1954</v>
      </c>
      <c r="C233" s="712" t="s">
        <v>787</v>
      </c>
      <c r="D233" s="712"/>
      <c r="E233" s="712"/>
      <c r="F233" s="712"/>
      <c r="G233" s="712"/>
      <c r="H233" s="712"/>
      <c r="I233" s="712"/>
      <c r="J233" s="712"/>
      <c r="K233" s="712"/>
    </row>
    <row r="234" spans="1:11" ht="15.75" customHeight="1">
      <c r="A234" s="712">
        <v>228</v>
      </c>
      <c r="B234" s="712" t="s">
        <v>1955</v>
      </c>
      <c r="C234" s="712" t="s">
        <v>1956</v>
      </c>
      <c r="D234" s="712"/>
      <c r="E234" s="712"/>
      <c r="F234" s="712"/>
      <c r="G234" s="712"/>
      <c r="H234" s="712"/>
      <c r="I234" s="712"/>
      <c r="J234" s="712"/>
      <c r="K234" s="712"/>
    </row>
    <row r="235" spans="1:11" ht="15.75" customHeight="1">
      <c r="A235" s="712">
        <v>229</v>
      </c>
      <c r="B235" s="712" t="s">
        <v>1957</v>
      </c>
      <c r="C235" s="712" t="s">
        <v>789</v>
      </c>
      <c r="D235" s="712"/>
      <c r="E235" s="712"/>
      <c r="F235" s="712"/>
      <c r="G235" s="712"/>
      <c r="H235" s="712"/>
      <c r="I235" s="712"/>
      <c r="J235" s="712"/>
      <c r="K235" s="712"/>
    </row>
    <row r="236" spans="1:11" ht="15.75" customHeight="1">
      <c r="A236" s="712">
        <v>230</v>
      </c>
      <c r="B236" s="712" t="s">
        <v>1958</v>
      </c>
      <c r="C236" s="712" t="s">
        <v>1959</v>
      </c>
      <c r="D236" s="712"/>
      <c r="E236" s="712"/>
      <c r="F236" s="712"/>
      <c r="G236" s="712"/>
      <c r="H236" s="712"/>
      <c r="I236" s="712"/>
      <c r="J236" s="712"/>
      <c r="K236" s="712"/>
    </row>
    <row r="237" spans="1:11" ht="15.75" customHeight="1">
      <c r="A237" s="712">
        <v>231</v>
      </c>
      <c r="B237" s="712" t="s">
        <v>1960</v>
      </c>
      <c r="C237" s="712" t="s">
        <v>1961</v>
      </c>
      <c r="D237" s="712"/>
      <c r="E237" s="712"/>
      <c r="F237" s="712"/>
      <c r="G237" s="712"/>
      <c r="H237" s="712"/>
      <c r="I237" s="712"/>
      <c r="J237" s="712"/>
      <c r="K237" s="712"/>
    </row>
    <row r="238" spans="1:11" ht="15.75" customHeight="1">
      <c r="A238" s="712">
        <v>232</v>
      </c>
      <c r="B238" s="712" t="s">
        <v>1962</v>
      </c>
      <c r="C238" s="712" t="s">
        <v>1963</v>
      </c>
      <c r="D238" s="712"/>
      <c r="E238" s="712"/>
      <c r="F238" s="712"/>
      <c r="G238" s="712"/>
      <c r="H238" s="712"/>
      <c r="I238" s="712"/>
      <c r="J238" s="712"/>
      <c r="K238" s="712"/>
    </row>
    <row r="239" spans="1:11" ht="15.75" customHeight="1">
      <c r="A239" s="712">
        <v>233</v>
      </c>
      <c r="B239" s="712" t="s">
        <v>1964</v>
      </c>
      <c r="C239" s="712" t="s">
        <v>1965</v>
      </c>
      <c r="D239" s="712"/>
      <c r="E239" s="712"/>
      <c r="F239" s="712"/>
      <c r="G239" s="712"/>
      <c r="H239" s="712"/>
      <c r="I239" s="712"/>
      <c r="J239" s="712"/>
      <c r="K239" s="712"/>
    </row>
    <row r="240" spans="1:11" ht="15.75" customHeight="1">
      <c r="A240" s="712">
        <v>234</v>
      </c>
      <c r="B240" s="712" t="s">
        <v>1966</v>
      </c>
      <c r="C240" s="712" t="s">
        <v>1155</v>
      </c>
      <c r="D240" s="712"/>
      <c r="E240" s="712"/>
      <c r="F240" s="712"/>
      <c r="G240" s="712"/>
      <c r="H240" s="712"/>
      <c r="I240" s="712"/>
      <c r="J240" s="712"/>
      <c r="K240" s="712"/>
    </row>
    <row r="241" spans="1:11" ht="15.75" customHeight="1">
      <c r="A241" s="712">
        <v>235</v>
      </c>
      <c r="B241" s="712" t="s">
        <v>1967</v>
      </c>
      <c r="C241" s="712" t="s">
        <v>1968</v>
      </c>
      <c r="D241" s="712"/>
      <c r="E241" s="712"/>
      <c r="F241" s="712"/>
      <c r="G241" s="712"/>
      <c r="H241" s="712"/>
      <c r="I241" s="712"/>
      <c r="J241" s="712"/>
      <c r="K241" s="712"/>
    </row>
    <row r="242" spans="1:11" ht="15.75" customHeight="1">
      <c r="A242" s="712">
        <v>236</v>
      </c>
      <c r="B242" s="712" t="s">
        <v>1969</v>
      </c>
      <c r="C242" s="712" t="s">
        <v>1970</v>
      </c>
      <c r="D242" s="712"/>
      <c r="E242" s="712"/>
      <c r="F242" s="712"/>
      <c r="G242" s="712"/>
      <c r="H242" s="712"/>
      <c r="I242" s="712"/>
      <c r="J242" s="712"/>
      <c r="K242" s="712"/>
    </row>
    <row r="243" spans="1:11" ht="15.75" customHeight="1">
      <c r="A243" s="712">
        <v>237</v>
      </c>
      <c r="B243" s="712" t="s">
        <v>1971</v>
      </c>
      <c r="C243" s="712" t="s">
        <v>1972</v>
      </c>
      <c r="D243" s="712"/>
      <c r="E243" s="712"/>
      <c r="F243" s="712"/>
      <c r="G243" s="712"/>
      <c r="H243" s="712"/>
      <c r="I243" s="712"/>
      <c r="J243" s="712"/>
      <c r="K243" s="712"/>
    </row>
    <row r="244" spans="1:11" ht="15.75" customHeight="1">
      <c r="A244" s="712">
        <v>238</v>
      </c>
      <c r="B244" s="712" t="s">
        <v>1973</v>
      </c>
      <c r="C244" s="712" t="s">
        <v>1974</v>
      </c>
      <c r="D244" s="712"/>
      <c r="E244" s="712"/>
      <c r="F244" s="712"/>
      <c r="G244" s="712"/>
      <c r="H244" s="712"/>
      <c r="I244" s="712"/>
      <c r="J244" s="712"/>
      <c r="K244" s="712"/>
    </row>
    <row r="245" spans="1:11" ht="15.75" customHeight="1">
      <c r="A245" s="712">
        <v>239</v>
      </c>
      <c r="B245" s="712" t="s">
        <v>1975</v>
      </c>
      <c r="C245" s="712" t="s">
        <v>1976</v>
      </c>
      <c r="D245" s="712"/>
      <c r="E245" s="712"/>
      <c r="F245" s="712"/>
      <c r="G245" s="712"/>
      <c r="H245" s="712"/>
      <c r="I245" s="712"/>
      <c r="J245" s="712"/>
      <c r="K245" s="712"/>
    </row>
    <row r="246" spans="1:11" ht="15.75" customHeight="1">
      <c r="A246" s="712">
        <v>240</v>
      </c>
      <c r="B246" s="712" t="s">
        <v>1977</v>
      </c>
      <c r="C246" s="712" t="s">
        <v>1978</v>
      </c>
      <c r="D246" s="712"/>
      <c r="E246" s="712"/>
      <c r="F246" s="712"/>
      <c r="G246" s="712"/>
      <c r="H246" s="712"/>
      <c r="I246" s="712"/>
      <c r="J246" s="712"/>
      <c r="K246" s="712"/>
    </row>
    <row r="247" spans="1:11" ht="15.75" customHeight="1">
      <c r="A247" s="712">
        <v>241</v>
      </c>
      <c r="B247" s="712" t="s">
        <v>1979</v>
      </c>
      <c r="C247" s="712" t="s">
        <v>1980</v>
      </c>
      <c r="D247" s="712"/>
      <c r="E247" s="712"/>
      <c r="F247" s="712"/>
      <c r="G247" s="712"/>
      <c r="H247" s="712"/>
      <c r="I247" s="712"/>
      <c r="J247" s="712"/>
      <c r="K247" s="712"/>
    </row>
    <row r="248" spans="1:11" ht="15.75" customHeight="1">
      <c r="A248" s="712">
        <v>242</v>
      </c>
      <c r="B248" s="712" t="s">
        <v>1981</v>
      </c>
      <c r="C248" s="712" t="s">
        <v>1982</v>
      </c>
      <c r="D248" s="712"/>
      <c r="E248" s="712"/>
      <c r="F248" s="712"/>
      <c r="G248" s="712"/>
      <c r="H248" s="712"/>
      <c r="I248" s="712"/>
      <c r="J248" s="712"/>
      <c r="K248" s="712"/>
    </row>
    <row r="249" spans="1:11" ht="15.75" customHeight="1">
      <c r="A249" s="712">
        <v>243</v>
      </c>
      <c r="B249" s="712" t="s">
        <v>1983</v>
      </c>
      <c r="C249" s="712" t="s">
        <v>1984</v>
      </c>
      <c r="D249" s="712"/>
      <c r="E249" s="712"/>
      <c r="F249" s="712"/>
      <c r="G249" s="712"/>
      <c r="H249" s="712"/>
      <c r="I249" s="712"/>
      <c r="J249" s="712"/>
      <c r="K249" s="712"/>
    </row>
    <row r="250" spans="1:11" ht="15.75" customHeight="1">
      <c r="A250" s="712">
        <v>244</v>
      </c>
      <c r="B250" s="712" t="s">
        <v>1985</v>
      </c>
      <c r="C250" s="712" t="s">
        <v>1986</v>
      </c>
      <c r="D250" s="712"/>
      <c r="E250" s="712"/>
      <c r="F250" s="712"/>
      <c r="G250" s="712"/>
      <c r="H250" s="712"/>
      <c r="I250" s="712"/>
      <c r="J250" s="712"/>
      <c r="K250" s="712"/>
    </row>
    <row r="251" spans="1:11" ht="15.75" customHeight="1">
      <c r="A251" s="712">
        <v>245</v>
      </c>
      <c r="B251" s="712" t="s">
        <v>1987</v>
      </c>
      <c r="C251" s="712" t="s">
        <v>1988</v>
      </c>
      <c r="D251" s="712"/>
      <c r="E251" s="712"/>
      <c r="F251" s="712"/>
      <c r="G251" s="712"/>
      <c r="H251" s="712"/>
      <c r="I251" s="712"/>
      <c r="J251" s="712"/>
      <c r="K251" s="712"/>
    </row>
    <row r="252" spans="1:11" ht="15.75" customHeight="1">
      <c r="A252" s="712">
        <v>246</v>
      </c>
      <c r="B252" s="712" t="s">
        <v>1989</v>
      </c>
      <c r="C252" s="712" t="s">
        <v>1990</v>
      </c>
      <c r="D252" s="712"/>
      <c r="E252" s="712"/>
      <c r="F252" s="712"/>
      <c r="G252" s="712"/>
      <c r="H252" s="712"/>
      <c r="I252" s="712"/>
      <c r="J252" s="712"/>
      <c r="K252" s="712"/>
    </row>
    <row r="253" spans="1:11" ht="15.75" customHeight="1">
      <c r="A253" s="712">
        <v>247</v>
      </c>
      <c r="B253" s="712" t="s">
        <v>1991</v>
      </c>
      <c r="C253" s="712" t="s">
        <v>1992</v>
      </c>
      <c r="D253" s="712"/>
      <c r="E253" s="712"/>
      <c r="F253" s="712"/>
      <c r="G253" s="712"/>
      <c r="H253" s="712"/>
      <c r="I253" s="712"/>
      <c r="J253" s="712"/>
      <c r="K253" s="712"/>
    </row>
    <row r="254" spans="1:11" ht="15.75" customHeight="1">
      <c r="A254" s="712">
        <v>248</v>
      </c>
      <c r="B254" s="712" t="s">
        <v>1993</v>
      </c>
      <c r="C254" s="712" t="s">
        <v>1994</v>
      </c>
      <c r="D254" s="712"/>
      <c r="E254" s="712"/>
      <c r="F254" s="712"/>
      <c r="G254" s="712"/>
      <c r="H254" s="712"/>
      <c r="I254" s="712"/>
      <c r="J254" s="712"/>
      <c r="K254" s="712"/>
    </row>
    <row r="255" spans="1:11" ht="15.75" customHeight="1">
      <c r="A255" s="712">
        <v>249</v>
      </c>
      <c r="B255" s="712" t="s">
        <v>1995</v>
      </c>
      <c r="C255" s="712" t="s">
        <v>1996</v>
      </c>
      <c r="D255" s="712"/>
      <c r="E255" s="712"/>
      <c r="F255" s="712"/>
      <c r="G255" s="712"/>
      <c r="H255" s="712"/>
      <c r="I255" s="712"/>
      <c r="J255" s="712"/>
      <c r="K255" s="712"/>
    </row>
    <row r="256" spans="1:11" ht="15.75" customHeight="1">
      <c r="A256" s="712">
        <v>250</v>
      </c>
      <c r="B256" s="712" t="s">
        <v>1997</v>
      </c>
      <c r="C256" s="712" t="s">
        <v>1998</v>
      </c>
      <c r="D256" s="712"/>
      <c r="E256" s="712"/>
      <c r="F256" s="712"/>
      <c r="G256" s="712"/>
      <c r="H256" s="712"/>
      <c r="I256" s="712"/>
      <c r="J256" s="712"/>
      <c r="K256" s="712"/>
    </row>
    <row r="257" spans="1:11" ht="15.75" customHeight="1">
      <c r="A257" s="712">
        <v>999</v>
      </c>
      <c r="B257" s="712" t="s">
        <v>1997</v>
      </c>
      <c r="C257" s="712" t="s">
        <v>1998</v>
      </c>
      <c r="D257" s="712"/>
      <c r="E257" s="712"/>
      <c r="F257" s="712"/>
      <c r="G257" s="712"/>
      <c r="H257" s="712"/>
      <c r="I257" s="712"/>
      <c r="J257" s="712"/>
      <c r="K257" s="712"/>
    </row>
    <row r="258" spans="1:11" ht="15.75" customHeight="1">
      <c r="A258" s="165"/>
      <c r="B258" s="163"/>
      <c r="C258" s="163"/>
      <c r="D258" s="163"/>
      <c r="E258" s="163"/>
      <c r="F258" s="163"/>
      <c r="G258" s="163"/>
      <c r="H258" s="163"/>
      <c r="I258" s="163"/>
      <c r="J258" s="163"/>
      <c r="K258" s="163"/>
    </row>
    <row r="259" spans="1:11" ht="15.75" customHeight="1">
      <c r="A259" s="165"/>
      <c r="B259" s="163"/>
      <c r="C259" s="163"/>
      <c r="D259" s="163"/>
      <c r="E259" s="163"/>
      <c r="F259" s="163"/>
      <c r="G259" s="163"/>
      <c r="H259" s="163"/>
      <c r="I259" s="163"/>
      <c r="J259" s="163"/>
      <c r="K259" s="163"/>
    </row>
    <row r="260" spans="1:11" ht="15.75" customHeight="1">
      <c r="A260" s="165"/>
      <c r="B260" s="163"/>
      <c r="C260" s="163"/>
      <c r="D260" s="163"/>
      <c r="E260" s="163"/>
      <c r="F260" s="163"/>
      <c r="G260" s="163"/>
      <c r="H260" s="166"/>
      <c r="I260" s="163"/>
      <c r="J260" s="163"/>
      <c r="K260" s="163"/>
    </row>
    <row r="261" spans="1:11" ht="15.75" customHeight="1">
      <c r="A261" s="165"/>
      <c r="B261" s="163"/>
      <c r="C261" s="163"/>
      <c r="D261" s="163"/>
      <c r="E261" s="163"/>
      <c r="F261" s="163"/>
      <c r="G261" s="163"/>
      <c r="H261" s="163"/>
      <c r="I261" s="163"/>
      <c r="J261" s="163"/>
      <c r="K261" s="163"/>
    </row>
    <row r="262" spans="1:11" ht="15.75" customHeight="1">
      <c r="A262" s="165"/>
      <c r="B262" s="163"/>
      <c r="C262" s="163"/>
      <c r="D262" s="163"/>
      <c r="E262" s="163"/>
      <c r="F262" s="163"/>
      <c r="G262" s="163"/>
      <c r="H262" s="163"/>
      <c r="I262" s="163"/>
      <c r="J262" s="163"/>
      <c r="K262" s="163"/>
    </row>
    <row r="263" spans="1:11" ht="15.75" customHeight="1">
      <c r="A263" s="165"/>
      <c r="B263" s="163"/>
      <c r="C263" s="163"/>
      <c r="D263" s="163"/>
      <c r="E263" s="163"/>
      <c r="F263" s="163"/>
      <c r="G263" s="163"/>
      <c r="H263" s="163"/>
      <c r="I263" s="163"/>
      <c r="J263" s="163"/>
      <c r="K263" s="163"/>
    </row>
    <row r="264" spans="1:11" ht="15.75" customHeight="1">
      <c r="A264" s="165"/>
      <c r="B264" s="163"/>
      <c r="C264" s="163"/>
      <c r="D264" s="163"/>
      <c r="E264" s="163"/>
      <c r="F264" s="163"/>
      <c r="G264" s="163"/>
      <c r="H264" s="163"/>
      <c r="I264" s="163"/>
      <c r="J264" s="163"/>
      <c r="K264" s="163"/>
    </row>
    <row r="265" spans="1:11" ht="15.75" customHeight="1">
      <c r="A265" s="165"/>
      <c r="B265" s="163"/>
      <c r="C265" s="163"/>
      <c r="D265" s="163"/>
      <c r="E265" s="163"/>
      <c r="F265" s="163"/>
      <c r="G265" s="163"/>
      <c r="H265" s="163"/>
      <c r="I265" s="163"/>
      <c r="J265" s="163"/>
      <c r="K265" s="163"/>
    </row>
    <row r="266" spans="1:11" ht="15.75" customHeight="1">
      <c r="A266" s="165"/>
      <c r="B266" s="163"/>
      <c r="C266" s="163"/>
      <c r="D266" s="163"/>
      <c r="E266" s="163"/>
      <c r="F266" s="163"/>
      <c r="G266" s="163"/>
      <c r="H266" s="163"/>
      <c r="I266" s="163"/>
      <c r="J266" s="163"/>
      <c r="K266" s="163"/>
    </row>
    <row r="267" spans="1:11" ht="15.75" customHeight="1">
      <c r="A267" s="165"/>
      <c r="B267" s="163"/>
      <c r="C267" s="163"/>
      <c r="D267" s="163"/>
      <c r="E267" s="163"/>
      <c r="F267" s="163"/>
      <c r="G267" s="163"/>
      <c r="H267" s="163"/>
      <c r="I267" s="163"/>
      <c r="J267" s="163"/>
      <c r="K267" s="163"/>
    </row>
    <row r="268" spans="1:11" ht="15.75" customHeight="1">
      <c r="A268" s="165"/>
      <c r="B268" s="163"/>
      <c r="C268" s="163"/>
      <c r="D268" s="163"/>
      <c r="E268" s="163"/>
      <c r="F268" s="163"/>
      <c r="G268" s="163"/>
      <c r="H268" s="163"/>
      <c r="I268" s="163"/>
      <c r="J268" s="163"/>
      <c r="K268" s="163"/>
    </row>
    <row r="269" spans="1:11" ht="15.75" customHeight="1">
      <c r="A269" s="165"/>
      <c r="B269" s="163"/>
      <c r="C269" s="163"/>
      <c r="D269" s="163"/>
      <c r="E269" s="163"/>
      <c r="F269" s="163"/>
      <c r="G269" s="163"/>
      <c r="H269" s="163"/>
      <c r="I269" s="163"/>
      <c r="J269" s="163"/>
      <c r="K269" s="163"/>
    </row>
    <row r="270" spans="1:11" ht="15.75" customHeight="1">
      <c r="A270" s="165"/>
      <c r="B270" s="163"/>
      <c r="C270" s="163"/>
      <c r="D270" s="163"/>
      <c r="E270" s="163"/>
      <c r="F270" s="163"/>
      <c r="G270" s="163"/>
      <c r="H270" s="163"/>
      <c r="I270" s="163"/>
      <c r="J270" s="163"/>
      <c r="K270" s="163"/>
    </row>
    <row r="271" spans="1:11" ht="15.75" customHeight="1">
      <c r="A271" s="165"/>
      <c r="B271" s="163"/>
      <c r="C271" s="163"/>
      <c r="D271" s="163"/>
      <c r="E271" s="163"/>
      <c r="F271" s="163"/>
      <c r="G271" s="163"/>
      <c r="H271" s="163"/>
      <c r="I271" s="163"/>
      <c r="J271" s="163"/>
      <c r="K271" s="163"/>
    </row>
    <row r="272" spans="1:11" ht="15.75" customHeight="1">
      <c r="A272" s="165"/>
      <c r="B272" s="163"/>
      <c r="C272" s="163"/>
      <c r="D272" s="163"/>
      <c r="E272" s="163"/>
      <c r="F272" s="163"/>
      <c r="G272" s="163"/>
      <c r="H272" s="163"/>
      <c r="I272" s="163"/>
      <c r="J272" s="163"/>
      <c r="K272" s="163"/>
    </row>
    <row r="273" spans="1:11" ht="15.75" customHeight="1">
      <c r="A273" s="165"/>
      <c r="B273" s="163"/>
      <c r="C273" s="163"/>
      <c r="D273" s="163"/>
      <c r="E273" s="163"/>
      <c r="F273" s="163"/>
      <c r="G273" s="163"/>
      <c r="H273" s="163"/>
      <c r="I273" s="163"/>
      <c r="J273" s="163"/>
      <c r="K273" s="163"/>
    </row>
    <row r="274" spans="1:11" ht="15.75" customHeight="1">
      <c r="A274" s="165"/>
      <c r="B274" s="163"/>
      <c r="C274" s="163"/>
      <c r="D274" s="163"/>
      <c r="E274" s="163"/>
      <c r="F274" s="163"/>
      <c r="G274" s="163"/>
      <c r="H274" s="163"/>
      <c r="I274" s="163"/>
      <c r="J274" s="163"/>
      <c r="K274" s="163"/>
    </row>
    <row r="275" spans="1:11" ht="15.75" customHeight="1">
      <c r="A275" s="165"/>
      <c r="B275" s="163"/>
      <c r="C275" s="163"/>
      <c r="D275" s="163"/>
      <c r="E275" s="163"/>
      <c r="F275" s="163"/>
      <c r="G275" s="163"/>
      <c r="H275" s="163"/>
      <c r="I275" s="163"/>
      <c r="J275" s="163"/>
      <c r="K275" s="163"/>
    </row>
    <row r="276" spans="1:11" ht="15.75" customHeight="1">
      <c r="A276" s="165"/>
      <c r="B276" s="163"/>
      <c r="C276" s="163"/>
      <c r="D276" s="163"/>
      <c r="E276" s="163"/>
      <c r="F276" s="163"/>
      <c r="G276" s="163"/>
      <c r="H276" s="163"/>
      <c r="I276" s="163"/>
      <c r="J276" s="163"/>
      <c r="K276" s="163"/>
    </row>
    <row r="277" spans="1:11" ht="15.75" customHeight="1">
      <c r="A277" s="165"/>
      <c r="B277" s="163"/>
      <c r="C277" s="163"/>
      <c r="D277" s="163"/>
      <c r="E277" s="163"/>
      <c r="F277" s="163"/>
      <c r="G277" s="163"/>
      <c r="H277" s="163"/>
      <c r="I277" s="163"/>
      <c r="J277" s="163"/>
      <c r="K277" s="163"/>
    </row>
    <row r="278" spans="1:11" ht="15.75" customHeight="1">
      <c r="A278" s="165"/>
      <c r="B278" s="163"/>
      <c r="C278" s="163"/>
      <c r="D278" s="163"/>
      <c r="E278" s="163"/>
      <c r="F278" s="163"/>
      <c r="G278" s="163"/>
      <c r="H278" s="163"/>
      <c r="I278" s="163"/>
      <c r="J278" s="163"/>
      <c r="K278" s="163"/>
    </row>
    <row r="279" spans="1:11" ht="15.75" customHeight="1">
      <c r="A279" s="165"/>
      <c r="B279" s="163"/>
      <c r="C279" s="163"/>
      <c r="D279" s="163"/>
      <c r="E279" s="163"/>
      <c r="F279" s="163"/>
      <c r="G279" s="163"/>
      <c r="H279" s="163"/>
      <c r="I279" s="163"/>
      <c r="J279" s="163"/>
      <c r="K279" s="163"/>
    </row>
    <row r="280" spans="1:11" ht="15.75" customHeight="1">
      <c r="A280" s="165"/>
      <c r="B280" s="163"/>
      <c r="C280" s="163"/>
      <c r="D280" s="163"/>
      <c r="E280" s="163"/>
      <c r="F280" s="163"/>
      <c r="G280" s="163"/>
      <c r="H280" s="163"/>
      <c r="I280" s="163"/>
      <c r="J280" s="163"/>
      <c r="K280" s="163"/>
    </row>
    <row r="281" spans="1:11" ht="15.75" customHeight="1">
      <c r="A281" s="165"/>
      <c r="B281" s="163"/>
      <c r="C281" s="163"/>
      <c r="D281" s="163"/>
      <c r="E281" s="163"/>
      <c r="F281" s="163"/>
      <c r="G281" s="163"/>
      <c r="H281" s="163"/>
      <c r="I281" s="163"/>
      <c r="J281" s="163"/>
      <c r="K281" s="163"/>
    </row>
    <row r="282" spans="1:11" ht="15.75" customHeight="1">
      <c r="A282" s="165"/>
      <c r="B282" s="163"/>
      <c r="C282" s="163"/>
      <c r="D282" s="163"/>
      <c r="E282" s="163"/>
      <c r="F282" s="163"/>
      <c r="G282" s="163"/>
      <c r="H282" s="163"/>
      <c r="I282" s="163"/>
      <c r="J282" s="163"/>
      <c r="K282" s="163"/>
    </row>
    <row r="283" spans="1:11" ht="15.75" customHeight="1">
      <c r="A283" s="165"/>
      <c r="B283" s="163"/>
      <c r="C283" s="163"/>
      <c r="D283" s="163"/>
      <c r="E283" s="163"/>
      <c r="F283" s="163"/>
      <c r="G283" s="163"/>
      <c r="H283" s="163"/>
      <c r="I283" s="163"/>
      <c r="J283" s="163"/>
      <c r="K283" s="163"/>
    </row>
    <row r="284" spans="1:11" ht="15.75" customHeight="1">
      <c r="A284" s="165"/>
      <c r="B284" s="163"/>
      <c r="C284" s="163"/>
      <c r="D284" s="163"/>
      <c r="E284" s="163"/>
      <c r="F284" s="163"/>
      <c r="G284" s="163"/>
      <c r="H284" s="163"/>
      <c r="I284" s="163"/>
      <c r="J284" s="163"/>
      <c r="K284" s="163"/>
    </row>
    <row r="285" spans="1:11" ht="15.75" customHeight="1">
      <c r="A285" s="165"/>
      <c r="B285" s="163"/>
      <c r="C285" s="163"/>
      <c r="D285" s="163"/>
      <c r="E285" s="163"/>
      <c r="F285" s="163"/>
      <c r="G285" s="163"/>
      <c r="H285" s="163"/>
      <c r="I285" s="163"/>
      <c r="J285" s="163"/>
      <c r="K285" s="163"/>
    </row>
    <row r="286" spans="1:11" ht="15.75" customHeight="1">
      <c r="A286" s="165"/>
      <c r="B286" s="163"/>
      <c r="C286" s="163"/>
      <c r="D286" s="163"/>
      <c r="E286" s="163"/>
      <c r="F286" s="163"/>
      <c r="G286" s="163"/>
      <c r="H286" s="163"/>
      <c r="I286" s="163"/>
      <c r="J286" s="163"/>
      <c r="K286" s="163"/>
    </row>
    <row r="287" spans="1:11" ht="15.75" customHeight="1">
      <c r="A287" s="165"/>
      <c r="B287" s="163"/>
      <c r="C287" s="163"/>
      <c r="D287" s="163"/>
      <c r="E287" s="163"/>
      <c r="F287" s="163"/>
      <c r="G287" s="163"/>
      <c r="H287" s="163"/>
      <c r="I287" s="163"/>
      <c r="J287" s="163"/>
      <c r="K287" s="163"/>
    </row>
    <row r="288" spans="1:11" ht="15.75" customHeight="1">
      <c r="A288" s="165"/>
      <c r="B288" s="163"/>
      <c r="C288" s="163"/>
      <c r="D288" s="163"/>
      <c r="E288" s="163"/>
      <c r="F288" s="163"/>
      <c r="G288" s="163"/>
      <c r="H288" s="163"/>
      <c r="I288" s="163"/>
      <c r="J288" s="163"/>
      <c r="K288" s="163"/>
    </row>
    <row r="289" spans="1:11" ht="15.75" customHeight="1">
      <c r="A289" s="165"/>
      <c r="B289" s="163"/>
      <c r="C289" s="163"/>
      <c r="D289" s="163"/>
      <c r="E289" s="163"/>
      <c r="F289" s="163"/>
      <c r="G289" s="163"/>
      <c r="H289" s="163"/>
      <c r="I289" s="163"/>
      <c r="J289" s="163"/>
      <c r="K289" s="163"/>
    </row>
    <row r="290" spans="1:11" ht="15.75" customHeight="1">
      <c r="A290" s="165"/>
      <c r="B290" s="163"/>
      <c r="C290" s="163"/>
      <c r="D290" s="163"/>
      <c r="E290" s="163"/>
      <c r="F290" s="163"/>
      <c r="G290" s="163"/>
      <c r="H290" s="163"/>
      <c r="I290" s="163"/>
      <c r="J290" s="163"/>
      <c r="K290" s="163"/>
    </row>
    <row r="291" spans="1:11" ht="15.75" customHeight="1">
      <c r="A291" s="165"/>
      <c r="B291" s="163"/>
      <c r="C291" s="163"/>
      <c r="D291" s="163"/>
      <c r="E291" s="163"/>
      <c r="F291" s="163"/>
      <c r="G291" s="163"/>
      <c r="H291" s="163"/>
      <c r="I291" s="163"/>
      <c r="J291" s="163"/>
      <c r="K291" s="163"/>
    </row>
    <row r="292" spans="1:11" ht="15.75" customHeight="1">
      <c r="A292" s="165"/>
      <c r="B292" s="163"/>
      <c r="C292" s="163"/>
      <c r="D292" s="163"/>
      <c r="E292" s="163"/>
      <c r="F292" s="163"/>
      <c r="G292" s="163"/>
      <c r="H292" s="163"/>
      <c r="I292" s="163"/>
      <c r="J292" s="163"/>
      <c r="K292" s="163"/>
    </row>
    <row r="293" spans="1:11" ht="15.75" customHeight="1">
      <c r="A293" s="165"/>
      <c r="B293" s="163"/>
      <c r="C293" s="163"/>
      <c r="D293" s="163"/>
      <c r="E293" s="163"/>
      <c r="F293" s="163"/>
      <c r="G293" s="163"/>
      <c r="H293" s="163"/>
      <c r="I293" s="163"/>
      <c r="J293" s="163"/>
      <c r="K293" s="163"/>
    </row>
    <row r="294" spans="1:11" ht="15.75" customHeight="1">
      <c r="A294" s="165"/>
      <c r="B294" s="163"/>
      <c r="C294" s="163"/>
      <c r="D294" s="163"/>
      <c r="E294" s="163"/>
      <c r="F294" s="163"/>
      <c r="G294" s="163"/>
      <c r="H294" s="163"/>
      <c r="I294" s="163"/>
      <c r="J294" s="163"/>
      <c r="K294" s="163"/>
    </row>
    <row r="295" spans="1:11" ht="15.75" customHeight="1">
      <c r="A295" s="165"/>
      <c r="B295" s="163"/>
      <c r="C295" s="163"/>
      <c r="D295" s="163"/>
      <c r="E295" s="163"/>
      <c r="F295" s="163"/>
      <c r="G295" s="163"/>
      <c r="H295" s="163"/>
      <c r="I295" s="163"/>
      <c r="J295" s="163"/>
      <c r="K295" s="163"/>
    </row>
    <row r="296" spans="1:11" ht="15.75" customHeight="1">
      <c r="A296" s="165"/>
      <c r="B296" s="163"/>
      <c r="C296" s="163"/>
      <c r="D296" s="163"/>
      <c r="E296" s="163"/>
      <c r="F296" s="163"/>
      <c r="G296" s="163"/>
      <c r="H296" s="163"/>
      <c r="I296" s="163"/>
      <c r="J296" s="163"/>
      <c r="K296" s="163"/>
    </row>
    <row r="297" spans="1:11" ht="15.75" customHeight="1">
      <c r="A297" s="165"/>
      <c r="B297" s="163"/>
      <c r="C297" s="163"/>
      <c r="D297" s="163"/>
      <c r="E297" s="163"/>
      <c r="F297" s="163"/>
      <c r="G297" s="163"/>
      <c r="H297" s="163"/>
      <c r="I297" s="163"/>
      <c r="J297" s="163"/>
      <c r="K297" s="163"/>
    </row>
    <row r="298" spans="1:11" ht="15.75" customHeight="1">
      <c r="A298" s="165"/>
      <c r="B298" s="163"/>
      <c r="C298" s="163"/>
      <c r="D298" s="163"/>
      <c r="E298" s="163"/>
      <c r="F298" s="163"/>
      <c r="G298" s="163"/>
      <c r="H298" s="163"/>
      <c r="I298" s="163"/>
      <c r="J298" s="163"/>
      <c r="K298" s="163"/>
    </row>
    <row r="299" spans="1:11" ht="15.75" customHeight="1">
      <c r="A299" s="165"/>
      <c r="B299" s="163"/>
      <c r="C299" s="163"/>
      <c r="D299" s="163"/>
      <c r="E299" s="163"/>
      <c r="F299" s="163"/>
      <c r="G299" s="163"/>
      <c r="H299" s="163"/>
      <c r="I299" s="163"/>
      <c r="J299" s="163"/>
      <c r="K299" s="163"/>
    </row>
    <row r="300" spans="1:11" ht="15.75" customHeight="1">
      <c r="A300" s="165"/>
      <c r="B300" s="163"/>
      <c r="C300" s="163"/>
      <c r="D300" s="163"/>
      <c r="E300" s="163"/>
      <c r="F300" s="163"/>
      <c r="G300" s="163"/>
      <c r="H300" s="163"/>
      <c r="I300" s="163"/>
      <c r="J300" s="163"/>
      <c r="K300" s="163"/>
    </row>
    <row r="301" spans="1:11" ht="15.75" customHeight="1">
      <c r="A301" s="165"/>
      <c r="B301" s="163"/>
      <c r="C301" s="163"/>
      <c r="D301" s="163"/>
      <c r="E301" s="163"/>
      <c r="F301" s="163"/>
      <c r="G301" s="163"/>
      <c r="H301" s="163"/>
      <c r="I301" s="163"/>
      <c r="J301" s="163"/>
      <c r="K301" s="163"/>
    </row>
    <row r="302" spans="1:11" ht="15.75" customHeight="1">
      <c r="A302" s="165"/>
      <c r="B302" s="163"/>
      <c r="C302" s="163"/>
      <c r="D302" s="163"/>
      <c r="E302" s="163"/>
      <c r="F302" s="163"/>
      <c r="G302" s="163"/>
      <c r="H302" s="163"/>
      <c r="I302" s="163"/>
      <c r="J302" s="163"/>
      <c r="K302" s="163"/>
    </row>
    <row r="303" spans="1:11" ht="15.75" customHeight="1">
      <c r="A303" s="165"/>
      <c r="B303" s="163"/>
      <c r="C303" s="163"/>
      <c r="D303" s="163"/>
      <c r="E303" s="163"/>
      <c r="F303" s="163"/>
      <c r="G303" s="163"/>
      <c r="H303" s="163"/>
      <c r="I303" s="163"/>
      <c r="J303" s="163"/>
      <c r="K303" s="163"/>
    </row>
    <row r="304" spans="1:11" ht="15.75" customHeight="1">
      <c r="A304" s="165"/>
      <c r="B304" s="163"/>
      <c r="C304" s="163"/>
      <c r="D304" s="163"/>
      <c r="E304" s="163"/>
      <c r="F304" s="163"/>
      <c r="G304" s="163"/>
      <c r="H304" s="163"/>
      <c r="I304" s="163"/>
      <c r="J304" s="163"/>
      <c r="K304" s="163"/>
    </row>
    <row r="305" spans="1:11" ht="15.75" customHeight="1">
      <c r="A305" s="165"/>
      <c r="B305" s="163"/>
      <c r="C305" s="163"/>
      <c r="D305" s="163"/>
      <c r="E305" s="163"/>
      <c r="F305" s="163"/>
      <c r="G305" s="163"/>
      <c r="H305" s="163"/>
      <c r="I305" s="163"/>
      <c r="J305" s="163"/>
      <c r="K305" s="163"/>
    </row>
    <row r="306" spans="1:11" ht="15.75" customHeight="1">
      <c r="A306" s="165"/>
      <c r="B306" s="163"/>
      <c r="C306" s="163"/>
      <c r="D306" s="163"/>
      <c r="E306" s="163"/>
      <c r="F306" s="163"/>
      <c r="G306" s="163"/>
      <c r="H306" s="163"/>
      <c r="I306" s="163"/>
      <c r="J306" s="163"/>
      <c r="K306" s="163"/>
    </row>
    <row r="307" spans="1:11" ht="15.75" customHeight="1">
      <c r="A307" s="165"/>
      <c r="B307" s="163"/>
      <c r="C307" s="163"/>
      <c r="D307" s="163"/>
      <c r="E307" s="163"/>
      <c r="F307" s="163"/>
      <c r="G307" s="163"/>
      <c r="H307" s="163"/>
      <c r="I307" s="163"/>
      <c r="J307" s="163"/>
      <c r="K307" s="163"/>
    </row>
    <row r="308" spans="1:11" ht="15.75" customHeight="1">
      <c r="A308" s="165"/>
      <c r="B308" s="163"/>
      <c r="C308" s="163"/>
      <c r="D308" s="163"/>
      <c r="E308" s="163"/>
      <c r="F308" s="163"/>
      <c r="G308" s="163"/>
      <c r="H308" s="163"/>
      <c r="I308" s="163"/>
      <c r="J308" s="163"/>
      <c r="K308" s="163"/>
    </row>
    <row r="309" spans="1:11" ht="15.75" customHeight="1">
      <c r="A309" s="165"/>
      <c r="B309" s="163"/>
      <c r="C309" s="163"/>
      <c r="D309" s="163"/>
      <c r="E309" s="163"/>
      <c r="F309" s="163"/>
      <c r="G309" s="163"/>
      <c r="H309" s="163"/>
      <c r="I309" s="163"/>
      <c r="J309" s="163"/>
      <c r="K309" s="163"/>
    </row>
    <row r="310" spans="1:11" ht="15.75" customHeight="1">
      <c r="A310" s="165"/>
      <c r="B310" s="163"/>
      <c r="C310" s="163"/>
      <c r="D310" s="163"/>
      <c r="E310" s="163"/>
      <c r="F310" s="163"/>
      <c r="G310" s="163"/>
      <c r="H310" s="163"/>
      <c r="I310" s="163"/>
      <c r="J310" s="163"/>
      <c r="K310" s="163"/>
    </row>
    <row r="311" spans="1:11" ht="15.75" customHeight="1">
      <c r="A311" s="165"/>
      <c r="B311" s="163"/>
      <c r="C311" s="163"/>
      <c r="D311" s="163"/>
      <c r="E311" s="163"/>
      <c r="F311" s="163"/>
      <c r="G311" s="163"/>
      <c r="H311" s="163"/>
      <c r="I311" s="163"/>
      <c r="J311" s="163"/>
      <c r="K311" s="163"/>
    </row>
    <row r="312" spans="1:11" ht="15.75" customHeight="1">
      <c r="A312" s="165"/>
      <c r="B312" s="163"/>
      <c r="C312" s="163"/>
      <c r="D312" s="163"/>
      <c r="E312" s="163"/>
      <c r="F312" s="163"/>
      <c r="G312" s="163"/>
      <c r="H312" s="163"/>
      <c r="I312" s="163"/>
      <c r="J312" s="163"/>
      <c r="K312" s="163"/>
    </row>
    <row r="313" spans="1:11" ht="15.75" customHeight="1">
      <c r="A313" s="165"/>
      <c r="B313" s="163"/>
      <c r="C313" s="163"/>
      <c r="D313" s="163"/>
      <c r="E313" s="163"/>
      <c r="F313" s="163"/>
      <c r="G313" s="163"/>
      <c r="H313" s="163"/>
      <c r="I313" s="163"/>
      <c r="J313" s="163"/>
      <c r="K313" s="163"/>
    </row>
    <row r="314" spans="1:11" ht="15.75" customHeight="1">
      <c r="A314" s="165"/>
      <c r="B314" s="163"/>
      <c r="C314" s="163"/>
      <c r="D314" s="163"/>
      <c r="E314" s="163"/>
      <c r="F314" s="163"/>
      <c r="G314" s="163"/>
      <c r="H314" s="163"/>
      <c r="I314" s="163"/>
      <c r="J314" s="163"/>
      <c r="K314" s="163"/>
    </row>
    <row r="315" spans="1:11" ht="15.75" customHeight="1">
      <c r="A315" s="165"/>
      <c r="B315" s="163"/>
      <c r="C315" s="163"/>
      <c r="D315" s="163"/>
      <c r="E315" s="163"/>
      <c r="F315" s="163"/>
      <c r="G315" s="163"/>
      <c r="H315" s="163"/>
      <c r="I315" s="163"/>
      <c r="J315" s="163"/>
      <c r="K315" s="163"/>
    </row>
    <row r="316" spans="1:11" ht="15.75" customHeight="1">
      <c r="A316" s="165"/>
      <c r="B316" s="163"/>
      <c r="C316" s="163"/>
      <c r="D316" s="163"/>
      <c r="E316" s="163"/>
      <c r="F316" s="163"/>
      <c r="G316" s="163"/>
      <c r="H316" s="163"/>
      <c r="I316" s="163"/>
      <c r="J316" s="163"/>
      <c r="K316" s="163"/>
    </row>
    <row r="317" spans="1:11" ht="15.75" customHeight="1">
      <c r="A317" s="165"/>
      <c r="B317" s="163"/>
      <c r="C317" s="163"/>
      <c r="D317" s="163"/>
      <c r="E317" s="163"/>
      <c r="F317" s="163"/>
      <c r="G317" s="163"/>
      <c r="H317" s="163"/>
      <c r="I317" s="163"/>
      <c r="J317" s="163"/>
      <c r="K317" s="163"/>
    </row>
    <row r="318" spans="1:11" ht="15.75" customHeight="1">
      <c r="A318" s="165"/>
      <c r="B318" s="163"/>
      <c r="C318" s="163"/>
      <c r="D318" s="163"/>
      <c r="E318" s="163"/>
      <c r="F318" s="163"/>
      <c r="G318" s="163"/>
      <c r="H318" s="163"/>
      <c r="I318" s="163"/>
      <c r="J318" s="163"/>
      <c r="K318" s="163"/>
    </row>
    <row r="319" spans="1:11" ht="15.75" customHeight="1">
      <c r="A319" s="165"/>
      <c r="B319" s="163"/>
      <c r="C319" s="163"/>
      <c r="D319" s="163"/>
      <c r="E319" s="163"/>
      <c r="F319" s="163"/>
      <c r="G319" s="163"/>
      <c r="H319" s="163"/>
      <c r="I319" s="163"/>
      <c r="J319" s="163"/>
      <c r="K319" s="163"/>
    </row>
    <row r="320" spans="1:11" ht="15.75" customHeight="1">
      <c r="A320" s="165"/>
      <c r="B320" s="163"/>
      <c r="C320" s="163"/>
      <c r="D320" s="163"/>
      <c r="E320" s="163"/>
      <c r="F320" s="163"/>
      <c r="G320" s="163"/>
      <c r="H320" s="163"/>
      <c r="I320" s="163"/>
      <c r="J320" s="163"/>
      <c r="K320" s="163"/>
    </row>
    <row r="321" spans="1:11" ht="15.75" customHeight="1">
      <c r="A321" s="165"/>
      <c r="B321" s="163"/>
      <c r="C321" s="163"/>
      <c r="D321" s="163"/>
      <c r="E321" s="163"/>
      <c r="F321" s="163"/>
      <c r="G321" s="163"/>
      <c r="H321" s="163"/>
      <c r="I321" s="163"/>
      <c r="J321" s="163"/>
      <c r="K321" s="163"/>
    </row>
    <row r="322" spans="1:11" ht="15.75" customHeight="1">
      <c r="A322" s="165"/>
      <c r="B322" s="163"/>
      <c r="C322" s="163"/>
      <c r="D322" s="163"/>
      <c r="E322" s="163"/>
      <c r="F322" s="163"/>
      <c r="G322" s="163"/>
      <c r="H322" s="163"/>
      <c r="I322" s="163"/>
      <c r="J322" s="163"/>
      <c r="K322" s="163"/>
    </row>
    <row r="323" spans="1:11" ht="15.75" customHeight="1">
      <c r="A323" s="165"/>
      <c r="B323" s="163"/>
      <c r="C323" s="163"/>
      <c r="D323" s="163"/>
      <c r="E323" s="163"/>
      <c r="F323" s="163"/>
      <c r="G323" s="163"/>
      <c r="H323" s="163"/>
      <c r="I323" s="163"/>
      <c r="J323" s="163"/>
      <c r="K323" s="163"/>
    </row>
    <row r="324" spans="1:11" ht="15.75" customHeight="1">
      <c r="A324" s="165"/>
      <c r="B324" s="163"/>
      <c r="C324" s="163"/>
      <c r="D324" s="163"/>
      <c r="E324" s="163"/>
      <c r="F324" s="163"/>
      <c r="G324" s="163"/>
      <c r="H324" s="163"/>
      <c r="I324" s="163"/>
      <c r="J324" s="163"/>
      <c r="K324" s="163"/>
    </row>
    <row r="325" spans="1:11" ht="15.75" customHeight="1">
      <c r="A325" s="165"/>
      <c r="B325" s="163"/>
      <c r="C325" s="163"/>
      <c r="D325" s="163"/>
      <c r="E325" s="163"/>
      <c r="F325" s="163"/>
      <c r="G325" s="163"/>
      <c r="H325" s="163"/>
      <c r="I325" s="163"/>
      <c r="J325" s="163"/>
      <c r="K325" s="163"/>
    </row>
    <row r="326" spans="1:11" ht="15.75" customHeight="1">
      <c r="A326" s="165"/>
      <c r="B326" s="163"/>
      <c r="C326" s="163"/>
      <c r="D326" s="163"/>
      <c r="E326" s="163"/>
      <c r="F326" s="163"/>
      <c r="G326" s="163"/>
      <c r="H326" s="163"/>
      <c r="I326" s="163"/>
      <c r="J326" s="163"/>
      <c r="K326" s="163"/>
    </row>
    <row r="327" spans="1:11" ht="15.75" customHeight="1">
      <c r="A327" s="165"/>
      <c r="B327" s="163"/>
      <c r="C327" s="163"/>
      <c r="D327" s="163"/>
      <c r="E327" s="163"/>
      <c r="F327" s="163"/>
      <c r="G327" s="163"/>
      <c r="H327" s="163"/>
      <c r="I327" s="163"/>
      <c r="J327" s="163"/>
      <c r="K327" s="163"/>
    </row>
    <row r="328" spans="1:11" ht="15.75" customHeight="1">
      <c r="A328" s="165"/>
      <c r="B328" s="163"/>
      <c r="C328" s="163"/>
      <c r="D328" s="163"/>
      <c r="E328" s="163"/>
      <c r="F328" s="163"/>
      <c r="G328" s="163"/>
      <c r="H328" s="163"/>
      <c r="I328" s="163"/>
      <c r="J328" s="163"/>
      <c r="K328" s="163"/>
    </row>
    <row r="329" spans="1:11" ht="15.75" customHeight="1">
      <c r="A329" s="165"/>
      <c r="B329" s="163"/>
      <c r="C329" s="163"/>
      <c r="D329" s="163"/>
      <c r="E329" s="163"/>
      <c r="F329" s="163"/>
      <c r="G329" s="163"/>
      <c r="H329" s="163"/>
      <c r="I329" s="163"/>
      <c r="J329" s="163"/>
      <c r="K329" s="163"/>
    </row>
    <row r="330" spans="1:11" ht="15.75" customHeight="1">
      <c r="A330" s="165"/>
      <c r="B330" s="163"/>
      <c r="C330" s="163"/>
      <c r="D330" s="163"/>
      <c r="E330" s="163"/>
      <c r="F330" s="163"/>
      <c r="G330" s="163"/>
      <c r="H330" s="163"/>
      <c r="I330" s="163"/>
      <c r="J330" s="163"/>
      <c r="K330" s="163"/>
    </row>
    <row r="331" spans="1:11" ht="15.75" customHeight="1">
      <c r="A331" s="165"/>
      <c r="B331" s="163"/>
      <c r="C331" s="163"/>
      <c r="D331" s="163"/>
      <c r="E331" s="163"/>
      <c r="F331" s="163"/>
      <c r="G331" s="163"/>
      <c r="H331" s="163"/>
      <c r="I331" s="163"/>
      <c r="J331" s="163"/>
      <c r="K331" s="163"/>
    </row>
    <row r="332" spans="1:11" ht="15.75" customHeight="1">
      <c r="A332" s="165"/>
      <c r="B332" s="163"/>
      <c r="C332" s="163"/>
      <c r="D332" s="163"/>
      <c r="E332" s="163"/>
      <c r="F332" s="163"/>
      <c r="G332" s="163"/>
      <c r="H332" s="163"/>
      <c r="I332" s="163"/>
      <c r="J332" s="163"/>
      <c r="K332" s="163"/>
    </row>
    <row r="333" spans="1:11" ht="15.75" customHeight="1">
      <c r="A333" s="165"/>
      <c r="B333" s="163"/>
      <c r="C333" s="163"/>
      <c r="D333" s="163"/>
      <c r="E333" s="163"/>
      <c r="F333" s="163"/>
      <c r="G333" s="163"/>
      <c r="H333" s="163"/>
      <c r="I333" s="163"/>
      <c r="J333" s="163"/>
      <c r="K333" s="163"/>
    </row>
    <row r="334" spans="1:11" ht="15.75" customHeight="1">
      <c r="A334" s="165"/>
      <c r="B334" s="163"/>
      <c r="C334" s="163"/>
      <c r="D334" s="163"/>
      <c r="E334" s="163"/>
      <c r="F334" s="163"/>
      <c r="G334" s="163"/>
      <c r="H334" s="163"/>
      <c r="I334" s="163"/>
      <c r="J334" s="163"/>
      <c r="K334" s="163"/>
    </row>
    <row r="335" spans="1:11" ht="15.75" customHeight="1">
      <c r="A335" s="165"/>
      <c r="B335" s="163"/>
      <c r="C335" s="163"/>
      <c r="D335" s="163"/>
      <c r="E335" s="163"/>
      <c r="F335" s="163"/>
      <c r="G335" s="163"/>
      <c r="H335" s="163"/>
      <c r="I335" s="163"/>
      <c r="J335" s="163"/>
      <c r="K335" s="163"/>
    </row>
    <row r="336" spans="1:11" ht="15.75" customHeight="1">
      <c r="A336" s="165"/>
      <c r="B336" s="163"/>
      <c r="C336" s="163"/>
      <c r="D336" s="163"/>
      <c r="E336" s="163"/>
      <c r="F336" s="163"/>
      <c r="G336" s="163"/>
      <c r="H336" s="163"/>
      <c r="I336" s="163"/>
      <c r="J336" s="163"/>
      <c r="K336" s="163"/>
    </row>
    <row r="337" spans="1:11" ht="15.75" customHeight="1">
      <c r="A337" s="165"/>
      <c r="B337" s="163"/>
      <c r="C337" s="163"/>
      <c r="D337" s="163"/>
      <c r="E337" s="163"/>
      <c r="F337" s="163"/>
      <c r="G337" s="163"/>
      <c r="H337" s="163"/>
      <c r="I337" s="163"/>
      <c r="J337" s="163"/>
      <c r="K337" s="163"/>
    </row>
    <row r="338" spans="1:11" ht="15.75" customHeight="1">
      <c r="A338" s="165"/>
      <c r="B338" s="163"/>
      <c r="C338" s="163"/>
      <c r="D338" s="163"/>
      <c r="E338" s="163"/>
      <c r="F338" s="163"/>
      <c r="G338" s="163"/>
      <c r="H338" s="163"/>
      <c r="I338" s="163"/>
      <c r="J338" s="163"/>
      <c r="K338" s="163"/>
    </row>
    <row r="339" spans="1:11" ht="15.75" customHeight="1">
      <c r="A339" s="165"/>
      <c r="B339" s="163"/>
      <c r="C339" s="163"/>
      <c r="D339" s="163"/>
      <c r="E339" s="163"/>
      <c r="F339" s="163"/>
      <c r="G339" s="163"/>
      <c r="H339" s="163"/>
      <c r="I339" s="163"/>
      <c r="J339" s="163"/>
      <c r="K339" s="163"/>
    </row>
    <row r="340" spans="1:11" ht="15.75" customHeight="1">
      <c r="A340" s="165"/>
      <c r="B340" s="163"/>
      <c r="C340" s="163"/>
      <c r="D340" s="163"/>
      <c r="E340" s="163"/>
      <c r="F340" s="163"/>
      <c r="G340" s="163"/>
      <c r="H340" s="163"/>
      <c r="I340" s="163"/>
      <c r="J340" s="163"/>
      <c r="K340" s="163"/>
    </row>
    <row r="341" spans="1:11" ht="15.75" customHeight="1">
      <c r="A341" s="165"/>
      <c r="B341" s="163"/>
      <c r="C341" s="163"/>
      <c r="D341" s="163"/>
      <c r="E341" s="163"/>
      <c r="F341" s="163"/>
      <c r="G341" s="163"/>
      <c r="H341" s="163"/>
      <c r="I341" s="163"/>
      <c r="J341" s="163"/>
      <c r="K341" s="163"/>
    </row>
    <row r="342" spans="1:11" ht="15.75" customHeight="1">
      <c r="A342" s="165"/>
      <c r="B342" s="163"/>
      <c r="C342" s="163"/>
      <c r="D342" s="163"/>
      <c r="E342" s="163"/>
      <c r="F342" s="163"/>
      <c r="G342" s="163"/>
      <c r="H342" s="163"/>
      <c r="I342" s="163"/>
      <c r="J342" s="163"/>
      <c r="K342" s="163"/>
    </row>
    <row r="343" spans="1:11" ht="15.75" customHeight="1">
      <c r="A343" s="165"/>
      <c r="B343" s="163"/>
      <c r="C343" s="163"/>
      <c r="D343" s="163"/>
      <c r="E343" s="163"/>
      <c r="F343" s="163"/>
      <c r="G343" s="163"/>
      <c r="H343" s="163"/>
      <c r="I343" s="163"/>
      <c r="J343" s="163"/>
      <c r="K343" s="163"/>
    </row>
    <row r="344" spans="1:11" ht="15.75" customHeight="1">
      <c r="A344" s="165"/>
      <c r="B344" s="163"/>
      <c r="C344" s="163"/>
      <c r="D344" s="163"/>
      <c r="E344" s="163"/>
      <c r="F344" s="163"/>
      <c r="G344" s="163"/>
      <c r="H344" s="163"/>
      <c r="I344" s="163"/>
      <c r="J344" s="163"/>
      <c r="K344" s="163"/>
    </row>
    <row r="345" spans="1:11" ht="15.75" customHeight="1">
      <c r="A345" s="165"/>
      <c r="B345" s="163"/>
      <c r="C345" s="163"/>
      <c r="D345" s="163"/>
      <c r="E345" s="163"/>
      <c r="F345" s="163"/>
      <c r="G345" s="163"/>
      <c r="H345" s="163"/>
      <c r="I345" s="163"/>
      <c r="J345" s="163"/>
      <c r="K345" s="163"/>
    </row>
    <row r="346" spans="1:11" ht="15.75" customHeight="1">
      <c r="A346" s="165"/>
      <c r="B346" s="163"/>
      <c r="C346" s="163"/>
      <c r="D346" s="163"/>
      <c r="E346" s="163"/>
      <c r="F346" s="163"/>
      <c r="G346" s="163"/>
      <c r="H346" s="163"/>
      <c r="I346" s="163"/>
      <c r="J346" s="163"/>
      <c r="K346" s="163"/>
    </row>
    <row r="347" spans="1:11" ht="15.75" customHeight="1">
      <c r="A347" s="165"/>
      <c r="B347" s="163"/>
      <c r="C347" s="163"/>
      <c r="D347" s="163"/>
      <c r="E347" s="163"/>
      <c r="F347" s="163"/>
      <c r="G347" s="163"/>
      <c r="H347" s="163"/>
      <c r="I347" s="163"/>
      <c r="J347" s="163"/>
      <c r="K347" s="163"/>
    </row>
    <row r="348" spans="1:11" ht="15.75" customHeight="1">
      <c r="A348" s="165"/>
      <c r="B348" s="163"/>
      <c r="C348" s="163"/>
      <c r="D348" s="163"/>
      <c r="E348" s="163"/>
      <c r="F348" s="163"/>
      <c r="G348" s="163"/>
      <c r="H348" s="163"/>
      <c r="I348" s="163"/>
      <c r="J348" s="163"/>
      <c r="K348" s="163"/>
    </row>
    <row r="349" spans="1:11" ht="15.75" customHeight="1">
      <c r="A349" s="165"/>
      <c r="B349" s="163"/>
      <c r="C349" s="163"/>
      <c r="D349" s="163"/>
      <c r="E349" s="163"/>
      <c r="F349" s="163"/>
      <c r="G349" s="163"/>
      <c r="H349" s="163"/>
      <c r="I349" s="163"/>
      <c r="J349" s="163"/>
      <c r="K349" s="163"/>
    </row>
    <row r="350" spans="1:11" ht="15.75" customHeight="1">
      <c r="A350" s="165"/>
      <c r="B350" s="163"/>
      <c r="C350" s="163"/>
      <c r="D350" s="163"/>
      <c r="E350" s="163"/>
      <c r="F350" s="163"/>
      <c r="G350" s="163"/>
      <c r="H350" s="163"/>
      <c r="I350" s="163"/>
      <c r="J350" s="163"/>
      <c r="K350" s="163"/>
    </row>
    <row r="351" spans="1:11" ht="15.75" customHeight="1">
      <c r="A351" s="165"/>
      <c r="B351" s="163"/>
      <c r="C351" s="163"/>
      <c r="D351" s="163"/>
      <c r="E351" s="163"/>
      <c r="F351" s="163"/>
      <c r="G351" s="163"/>
      <c r="H351" s="163"/>
      <c r="I351" s="163"/>
      <c r="J351" s="163"/>
      <c r="K351" s="163"/>
    </row>
    <row r="352" spans="1:11" ht="15.75" customHeight="1">
      <c r="A352" s="165"/>
      <c r="B352" s="163"/>
      <c r="C352" s="163"/>
      <c r="D352" s="163"/>
      <c r="E352" s="163"/>
      <c r="F352" s="163"/>
      <c r="G352" s="163"/>
      <c r="H352" s="163"/>
      <c r="I352" s="163"/>
      <c r="J352" s="163"/>
      <c r="K352" s="163"/>
    </row>
    <row r="353" spans="1:11" ht="15.75" customHeight="1">
      <c r="A353" s="165"/>
      <c r="B353" s="163"/>
      <c r="C353" s="163"/>
      <c r="D353" s="163"/>
      <c r="E353" s="163"/>
      <c r="F353" s="163"/>
      <c r="G353" s="163"/>
      <c r="H353" s="163"/>
      <c r="I353" s="163"/>
      <c r="J353" s="163"/>
      <c r="K353" s="163"/>
    </row>
    <row r="354" spans="1:11" ht="15.75" customHeight="1">
      <c r="A354" s="165"/>
      <c r="B354" s="163"/>
      <c r="C354" s="163"/>
      <c r="D354" s="163"/>
      <c r="E354" s="163"/>
      <c r="F354" s="163"/>
      <c r="G354" s="163"/>
      <c r="H354" s="163"/>
      <c r="I354" s="163"/>
      <c r="J354" s="163"/>
      <c r="K354" s="163"/>
    </row>
    <row r="355" spans="1:11" ht="15.75" customHeight="1">
      <c r="A355" s="165"/>
      <c r="B355" s="163"/>
      <c r="C355" s="163"/>
      <c r="D355" s="163"/>
      <c r="E355" s="163"/>
      <c r="F355" s="163"/>
      <c r="G355" s="163"/>
      <c r="H355" s="163"/>
      <c r="I355" s="163"/>
      <c r="J355" s="163"/>
      <c r="K355" s="163"/>
    </row>
    <row r="356" spans="1:11" ht="15.75" customHeight="1">
      <c r="A356" s="165"/>
      <c r="B356" s="163"/>
      <c r="C356" s="163"/>
      <c r="D356" s="163"/>
      <c r="E356" s="163"/>
      <c r="F356" s="163"/>
      <c r="G356" s="163"/>
      <c r="H356" s="163"/>
      <c r="I356" s="163"/>
      <c r="J356" s="163"/>
      <c r="K356" s="163"/>
    </row>
    <row r="357" spans="1:11" ht="15.75" customHeight="1">
      <c r="A357" s="165"/>
      <c r="B357" s="163"/>
      <c r="C357" s="163"/>
      <c r="D357" s="163"/>
      <c r="E357" s="163"/>
      <c r="F357" s="163"/>
      <c r="G357" s="163"/>
      <c r="H357" s="163"/>
      <c r="I357" s="163"/>
      <c r="J357" s="163"/>
      <c r="K357" s="163"/>
    </row>
    <row r="358" spans="1:11" ht="15.75" customHeight="1">
      <c r="A358" s="165"/>
      <c r="B358" s="163"/>
      <c r="C358" s="163"/>
      <c r="D358" s="163"/>
      <c r="E358" s="163"/>
      <c r="F358" s="163"/>
      <c r="G358" s="163"/>
      <c r="H358" s="163"/>
      <c r="I358" s="163"/>
      <c r="J358" s="163"/>
      <c r="K358" s="163"/>
    </row>
    <row r="359" spans="1:11" ht="15.75" customHeight="1">
      <c r="A359" s="165"/>
      <c r="B359" s="163"/>
      <c r="C359" s="163"/>
      <c r="D359" s="163"/>
      <c r="E359" s="163"/>
      <c r="F359" s="163"/>
      <c r="G359" s="163"/>
      <c r="H359" s="163"/>
      <c r="I359" s="163"/>
      <c r="J359" s="163"/>
      <c r="K359" s="163"/>
    </row>
    <row r="360" spans="1:11" ht="15.75" customHeight="1">
      <c r="A360" s="165"/>
      <c r="B360" s="163"/>
      <c r="C360" s="163"/>
      <c r="D360" s="163"/>
      <c r="E360" s="163"/>
      <c r="F360" s="163"/>
      <c r="G360" s="163"/>
      <c r="H360" s="163"/>
      <c r="I360" s="163"/>
      <c r="J360" s="163"/>
      <c r="K360" s="163"/>
    </row>
    <row r="361" spans="1:11" ht="15.75" customHeight="1">
      <c r="A361" s="165"/>
      <c r="B361" s="163"/>
      <c r="C361" s="163"/>
      <c r="D361" s="163"/>
      <c r="E361" s="163"/>
      <c r="F361" s="163"/>
      <c r="G361" s="163"/>
      <c r="H361" s="163"/>
      <c r="I361" s="163"/>
      <c r="J361" s="163"/>
      <c r="K361" s="163"/>
    </row>
    <row r="362" spans="1:11" ht="15.75" customHeight="1">
      <c r="A362" s="165"/>
      <c r="B362" s="163"/>
      <c r="C362" s="163"/>
      <c r="D362" s="163"/>
      <c r="E362" s="163"/>
      <c r="F362" s="163"/>
      <c r="G362" s="163"/>
      <c r="H362" s="163"/>
      <c r="I362" s="163"/>
      <c r="J362" s="163"/>
      <c r="K362" s="163"/>
    </row>
    <row r="363" spans="1:11" ht="15.75" customHeight="1">
      <c r="A363" s="165"/>
      <c r="B363" s="163"/>
      <c r="C363" s="163"/>
      <c r="D363" s="163"/>
      <c r="E363" s="163"/>
      <c r="F363" s="163"/>
      <c r="G363" s="163"/>
      <c r="H363" s="163"/>
      <c r="I363" s="163"/>
      <c r="J363" s="163"/>
      <c r="K363" s="163"/>
    </row>
    <row r="364" spans="1:11" ht="15.75" customHeight="1">
      <c r="A364" s="165"/>
      <c r="B364" s="163"/>
      <c r="C364" s="163"/>
      <c r="D364" s="163"/>
      <c r="E364" s="163"/>
      <c r="F364" s="163"/>
      <c r="G364" s="163"/>
      <c r="H364" s="163"/>
      <c r="I364" s="163"/>
      <c r="J364" s="163"/>
      <c r="K364" s="163"/>
    </row>
    <row r="365" spans="1:11" ht="15.75" customHeight="1">
      <c r="A365" s="165"/>
      <c r="B365" s="163"/>
      <c r="C365" s="163"/>
      <c r="D365" s="163"/>
      <c r="E365" s="163"/>
      <c r="F365" s="163"/>
      <c r="G365" s="163"/>
      <c r="H365" s="163"/>
      <c r="I365" s="163"/>
      <c r="J365" s="163"/>
      <c r="K365" s="163"/>
    </row>
    <row r="366" spans="1:11" ht="15.75" customHeight="1">
      <c r="A366" s="165"/>
      <c r="B366" s="163"/>
      <c r="C366" s="163"/>
      <c r="D366" s="163"/>
      <c r="E366" s="163"/>
      <c r="F366" s="163"/>
      <c r="G366" s="163"/>
      <c r="H366" s="163"/>
      <c r="I366" s="163"/>
      <c r="J366" s="163"/>
      <c r="K366" s="163"/>
    </row>
    <row r="367" spans="1:11" ht="15.75" customHeight="1">
      <c r="A367" s="165"/>
      <c r="B367" s="163"/>
      <c r="C367" s="163"/>
      <c r="D367" s="163"/>
      <c r="E367" s="163"/>
      <c r="F367" s="163"/>
      <c r="G367" s="163"/>
      <c r="H367" s="163"/>
      <c r="I367" s="163"/>
      <c r="J367" s="163"/>
      <c r="K367" s="163"/>
    </row>
    <row r="368" spans="1:11" ht="15.75" customHeight="1">
      <c r="A368" s="165"/>
      <c r="B368" s="163"/>
      <c r="C368" s="163"/>
      <c r="D368" s="163"/>
      <c r="E368" s="163"/>
      <c r="F368" s="163"/>
      <c r="G368" s="163"/>
      <c r="H368" s="163"/>
      <c r="I368" s="163"/>
      <c r="J368" s="163"/>
      <c r="K368" s="163"/>
    </row>
    <row r="369" spans="1:11" ht="15.75" customHeight="1">
      <c r="A369" s="165"/>
      <c r="B369" s="163"/>
      <c r="C369" s="163"/>
      <c r="D369" s="163"/>
      <c r="E369" s="163"/>
      <c r="F369" s="163"/>
      <c r="G369" s="163"/>
      <c r="H369" s="163"/>
      <c r="I369" s="163"/>
      <c r="J369" s="163"/>
      <c r="K369" s="163"/>
    </row>
    <row r="370" spans="1:11" ht="15.75" customHeight="1">
      <c r="A370" s="165"/>
      <c r="B370" s="163"/>
      <c r="C370" s="163"/>
      <c r="D370" s="163"/>
      <c r="E370" s="163"/>
      <c r="F370" s="163"/>
      <c r="G370" s="163"/>
      <c r="H370" s="163"/>
      <c r="I370" s="163"/>
      <c r="J370" s="163"/>
      <c r="K370" s="163"/>
    </row>
    <row r="371" spans="1:11" ht="15.75" customHeight="1">
      <c r="A371" s="165"/>
      <c r="B371" s="163"/>
      <c r="C371" s="163"/>
      <c r="D371" s="163"/>
      <c r="E371" s="163"/>
      <c r="F371" s="163"/>
      <c r="G371" s="163"/>
      <c r="H371" s="163"/>
      <c r="I371" s="163"/>
      <c r="J371" s="163"/>
      <c r="K371" s="163"/>
    </row>
    <row r="372" spans="1:11" ht="15.75" customHeight="1">
      <c r="A372" s="165"/>
      <c r="B372" s="163"/>
      <c r="C372" s="163"/>
      <c r="D372" s="163"/>
      <c r="E372" s="163"/>
      <c r="F372" s="163"/>
      <c r="G372" s="163"/>
      <c r="H372" s="163"/>
      <c r="I372" s="163"/>
      <c r="J372" s="163"/>
      <c r="K372" s="163"/>
    </row>
    <row r="373" spans="1:11" ht="15.75" customHeight="1">
      <c r="A373" s="165"/>
      <c r="B373" s="163"/>
      <c r="C373" s="163"/>
      <c r="D373" s="163"/>
      <c r="E373" s="163"/>
      <c r="F373" s="163"/>
      <c r="G373" s="163"/>
      <c r="H373" s="163"/>
      <c r="I373" s="163"/>
      <c r="J373" s="163"/>
      <c r="K373" s="163"/>
    </row>
    <row r="374" spans="1:11" ht="15.75" customHeight="1">
      <c r="A374" s="165"/>
      <c r="B374" s="163"/>
      <c r="C374" s="163"/>
      <c r="D374" s="163"/>
      <c r="E374" s="163"/>
      <c r="F374" s="163"/>
      <c r="G374" s="163"/>
      <c r="H374" s="163"/>
      <c r="I374" s="163"/>
      <c r="J374" s="163"/>
      <c r="K374" s="163"/>
    </row>
    <row r="375" spans="1:11" ht="15.75" customHeight="1">
      <c r="A375" s="165"/>
      <c r="B375" s="163"/>
      <c r="C375" s="163"/>
      <c r="D375" s="163"/>
      <c r="E375" s="163"/>
      <c r="F375" s="163"/>
      <c r="G375" s="163"/>
      <c r="H375" s="163"/>
      <c r="I375" s="163"/>
      <c r="J375" s="163"/>
      <c r="K375" s="163"/>
    </row>
    <row r="376" spans="1:11" ht="15.75" customHeight="1">
      <c r="A376" s="165"/>
      <c r="B376" s="163"/>
      <c r="C376" s="163"/>
      <c r="D376" s="163"/>
      <c r="E376" s="163"/>
      <c r="F376" s="163"/>
      <c r="G376" s="163"/>
      <c r="H376" s="163"/>
      <c r="I376" s="163"/>
      <c r="J376" s="163"/>
      <c r="K376" s="163"/>
    </row>
    <row r="377" spans="1:11" ht="15.75" customHeight="1">
      <c r="A377" s="165"/>
      <c r="B377" s="163"/>
      <c r="C377" s="163"/>
      <c r="D377" s="163"/>
      <c r="E377" s="163"/>
      <c r="F377" s="163"/>
      <c r="G377" s="163"/>
      <c r="H377" s="163"/>
      <c r="I377" s="163"/>
      <c r="J377" s="163"/>
      <c r="K377" s="163"/>
    </row>
    <row r="378" spans="1:11" ht="15.75" customHeight="1">
      <c r="A378" s="165"/>
      <c r="B378" s="163"/>
      <c r="C378" s="163"/>
      <c r="D378" s="163"/>
      <c r="E378" s="163"/>
      <c r="F378" s="163"/>
      <c r="G378" s="163"/>
      <c r="H378" s="163"/>
      <c r="I378" s="163"/>
      <c r="J378" s="163"/>
      <c r="K378" s="163"/>
    </row>
    <row r="379" spans="1:11" ht="15.75" customHeight="1">
      <c r="A379" s="165"/>
      <c r="B379" s="163"/>
      <c r="C379" s="163"/>
      <c r="D379" s="163"/>
      <c r="E379" s="163"/>
      <c r="F379" s="163"/>
      <c r="G379" s="163"/>
      <c r="H379" s="163"/>
      <c r="I379" s="163"/>
      <c r="J379" s="163"/>
      <c r="K379" s="163"/>
    </row>
    <row r="380" spans="1:11" ht="15.75" customHeight="1">
      <c r="A380" s="165"/>
      <c r="B380" s="163"/>
      <c r="C380" s="163"/>
      <c r="D380" s="163"/>
      <c r="E380" s="163"/>
      <c r="F380" s="163"/>
      <c r="G380" s="163"/>
      <c r="H380" s="163"/>
      <c r="I380" s="163"/>
      <c r="J380" s="163"/>
      <c r="K380" s="163"/>
    </row>
    <row r="381" spans="1:11" ht="15.75" customHeight="1">
      <c r="A381" s="165"/>
      <c r="B381" s="163"/>
      <c r="C381" s="163"/>
      <c r="D381" s="163"/>
      <c r="E381" s="163"/>
      <c r="F381" s="163"/>
      <c r="G381" s="163"/>
      <c r="H381" s="163"/>
      <c r="I381" s="163"/>
      <c r="J381" s="163"/>
      <c r="K381" s="163"/>
    </row>
    <row r="382" spans="1:11" ht="15.75" customHeight="1">
      <c r="A382" s="165"/>
      <c r="B382" s="163"/>
      <c r="C382" s="163"/>
      <c r="D382" s="163"/>
      <c r="E382" s="163"/>
      <c r="F382" s="163"/>
      <c r="G382" s="163"/>
      <c r="H382" s="163"/>
      <c r="I382" s="163"/>
      <c r="J382" s="163"/>
      <c r="K382" s="163"/>
    </row>
    <row r="383" spans="1:11" ht="15.75" customHeight="1">
      <c r="A383" s="165"/>
      <c r="B383" s="163"/>
      <c r="C383" s="163"/>
      <c r="D383" s="163"/>
      <c r="E383" s="163"/>
      <c r="F383" s="163"/>
      <c r="G383" s="163"/>
      <c r="H383" s="163"/>
      <c r="I383" s="163"/>
      <c r="J383" s="163"/>
      <c r="K383" s="163"/>
    </row>
    <row r="384" spans="1:11" ht="15.75" customHeight="1">
      <c r="A384" s="165"/>
      <c r="B384" s="163"/>
      <c r="C384" s="163"/>
      <c r="D384" s="163"/>
      <c r="E384" s="163"/>
      <c r="F384" s="163"/>
      <c r="G384" s="163"/>
      <c r="H384" s="163"/>
      <c r="I384" s="163"/>
      <c r="J384" s="163"/>
      <c r="K384" s="163"/>
    </row>
    <row r="385" spans="1:11" ht="15.75" customHeight="1">
      <c r="A385" s="165"/>
      <c r="B385" s="163"/>
      <c r="C385" s="163"/>
      <c r="D385" s="163"/>
      <c r="E385" s="163"/>
      <c r="F385" s="163"/>
      <c r="G385" s="163"/>
      <c r="H385" s="163"/>
      <c r="I385" s="163"/>
      <c r="J385" s="163"/>
      <c r="K385" s="163"/>
    </row>
    <row r="386" spans="1:11" ht="15.75" customHeight="1">
      <c r="A386" s="165"/>
      <c r="B386" s="163"/>
      <c r="C386" s="163"/>
      <c r="D386" s="163"/>
      <c r="E386" s="163"/>
      <c r="F386" s="163"/>
      <c r="G386" s="163"/>
      <c r="H386" s="163"/>
      <c r="I386" s="163"/>
      <c r="J386" s="163"/>
      <c r="K386" s="163"/>
    </row>
    <row r="387" spans="1:11" ht="15.75" customHeight="1">
      <c r="A387" s="165"/>
      <c r="B387" s="163"/>
      <c r="C387" s="163"/>
      <c r="D387" s="163"/>
      <c r="E387" s="163"/>
      <c r="F387" s="163"/>
      <c r="G387" s="163"/>
      <c r="H387" s="163"/>
      <c r="I387" s="163"/>
      <c r="J387" s="163"/>
      <c r="K387" s="163"/>
    </row>
    <row r="388" spans="1:11" ht="15.75" customHeight="1">
      <c r="A388" s="165"/>
      <c r="B388" s="163"/>
      <c r="C388" s="163"/>
      <c r="D388" s="163"/>
      <c r="E388" s="163"/>
      <c r="F388" s="163"/>
      <c r="G388" s="163"/>
      <c r="H388" s="163"/>
      <c r="I388" s="163"/>
      <c r="J388" s="163"/>
      <c r="K388" s="163"/>
    </row>
    <row r="389" spans="1:11" ht="15.75" customHeight="1">
      <c r="A389" s="165"/>
      <c r="B389" s="163"/>
      <c r="C389" s="163"/>
      <c r="D389" s="163"/>
      <c r="E389" s="163"/>
      <c r="F389" s="163"/>
      <c r="G389" s="163"/>
      <c r="H389" s="163"/>
      <c r="I389" s="163"/>
      <c r="J389" s="163"/>
      <c r="K389" s="163"/>
    </row>
    <row r="390" spans="1:11" ht="15.75" customHeight="1">
      <c r="A390" s="165"/>
      <c r="B390" s="163"/>
      <c r="C390" s="163"/>
      <c r="D390" s="163"/>
      <c r="E390" s="163"/>
      <c r="F390" s="163"/>
      <c r="G390" s="163"/>
      <c r="H390" s="163"/>
      <c r="I390" s="163"/>
      <c r="J390" s="163"/>
      <c r="K390" s="163"/>
    </row>
    <row r="391" spans="1:11" ht="15.75" customHeight="1">
      <c r="A391" s="165"/>
      <c r="B391" s="163"/>
      <c r="C391" s="163"/>
      <c r="D391" s="163"/>
      <c r="E391" s="163"/>
      <c r="F391" s="163"/>
      <c r="G391" s="163"/>
      <c r="H391" s="163"/>
      <c r="I391" s="163"/>
      <c r="J391" s="163"/>
      <c r="K391" s="163"/>
    </row>
    <row r="392" spans="1:11" ht="15.75" customHeight="1">
      <c r="A392" s="165"/>
      <c r="B392" s="163"/>
      <c r="C392" s="163"/>
      <c r="D392" s="163"/>
      <c r="E392" s="163"/>
      <c r="F392" s="163"/>
      <c r="G392" s="163"/>
      <c r="H392" s="163"/>
      <c r="I392" s="163"/>
      <c r="J392" s="163"/>
      <c r="K392" s="163"/>
    </row>
    <row r="393" spans="1:11" ht="15.75" customHeight="1">
      <c r="A393" s="165"/>
      <c r="B393" s="163"/>
      <c r="C393" s="163"/>
      <c r="D393" s="163"/>
      <c r="E393" s="163"/>
      <c r="F393" s="163"/>
      <c r="G393" s="163"/>
      <c r="H393" s="163"/>
      <c r="I393" s="163"/>
      <c r="J393" s="163"/>
      <c r="K393" s="163"/>
    </row>
    <row r="394" spans="1:11" ht="15.75" customHeight="1">
      <c r="A394" s="165"/>
      <c r="B394" s="163"/>
      <c r="C394" s="163"/>
      <c r="D394" s="163"/>
      <c r="E394" s="163"/>
      <c r="F394" s="163"/>
      <c r="G394" s="163"/>
      <c r="H394" s="163"/>
      <c r="I394" s="163"/>
      <c r="J394" s="163"/>
      <c r="K394" s="163"/>
    </row>
    <row r="395" spans="1:11" ht="15.75" customHeight="1">
      <c r="A395" s="165"/>
      <c r="B395" s="163"/>
      <c r="C395" s="163"/>
      <c r="D395" s="163"/>
      <c r="E395" s="163"/>
      <c r="F395" s="163"/>
      <c r="G395" s="163"/>
      <c r="H395" s="163"/>
      <c r="I395" s="163"/>
      <c r="J395" s="163"/>
      <c r="K395" s="163"/>
    </row>
    <row r="396" spans="1:11" ht="15.75" customHeight="1">
      <c r="A396" s="165"/>
      <c r="B396" s="163"/>
      <c r="C396" s="163"/>
      <c r="D396" s="163"/>
      <c r="E396" s="163"/>
      <c r="F396" s="163"/>
      <c r="G396" s="163"/>
      <c r="H396" s="163"/>
      <c r="I396" s="163"/>
      <c r="J396" s="163"/>
      <c r="K396" s="163"/>
    </row>
    <row r="397" spans="1:11" ht="15.75" customHeight="1">
      <c r="A397" s="165"/>
      <c r="B397" s="163"/>
      <c r="C397" s="163"/>
      <c r="D397" s="163"/>
      <c r="E397" s="163"/>
      <c r="F397" s="163"/>
      <c r="G397" s="163"/>
      <c r="H397" s="163"/>
      <c r="I397" s="163"/>
      <c r="J397" s="163"/>
      <c r="K397" s="163"/>
    </row>
    <row r="398" spans="1:11" ht="15.75" customHeight="1">
      <c r="A398" s="165"/>
      <c r="B398" s="163"/>
      <c r="C398" s="163"/>
      <c r="D398" s="163"/>
      <c r="E398" s="163"/>
      <c r="F398" s="163"/>
      <c r="G398" s="163"/>
      <c r="H398" s="163"/>
      <c r="I398" s="163"/>
      <c r="J398" s="163"/>
      <c r="K398" s="163"/>
    </row>
    <row r="399" spans="1:11" ht="15.75" customHeight="1">
      <c r="A399" s="165"/>
      <c r="B399" s="163"/>
      <c r="C399" s="163"/>
      <c r="D399" s="163"/>
      <c r="E399" s="163"/>
      <c r="F399" s="163"/>
      <c r="G399" s="163"/>
      <c r="H399" s="163"/>
      <c r="I399" s="163"/>
      <c r="J399" s="163"/>
      <c r="K399" s="163"/>
    </row>
    <row r="400" spans="1:11" ht="15.75" customHeight="1">
      <c r="A400" s="165"/>
      <c r="B400" s="163"/>
      <c r="C400" s="163"/>
      <c r="D400" s="163"/>
      <c r="E400" s="163"/>
      <c r="F400" s="163"/>
      <c r="G400" s="163"/>
      <c r="H400" s="163"/>
      <c r="I400" s="163"/>
      <c r="J400" s="163"/>
      <c r="K400" s="163"/>
    </row>
    <row r="401" spans="1:11" ht="15.75" customHeight="1">
      <c r="A401" s="165"/>
      <c r="B401" s="163"/>
      <c r="C401" s="163"/>
      <c r="D401" s="163"/>
      <c r="E401" s="163"/>
      <c r="F401" s="163"/>
      <c r="G401" s="163"/>
      <c r="H401" s="163"/>
      <c r="I401" s="163"/>
      <c r="J401" s="163"/>
      <c r="K401" s="163"/>
    </row>
    <row r="402" spans="1:11" ht="15.75" customHeight="1">
      <c r="A402" s="165"/>
      <c r="B402" s="163"/>
      <c r="C402" s="163"/>
      <c r="D402" s="163"/>
      <c r="E402" s="163"/>
      <c r="F402" s="163"/>
      <c r="G402" s="163"/>
      <c r="H402" s="163"/>
      <c r="I402" s="163"/>
      <c r="J402" s="163"/>
      <c r="K402" s="163"/>
    </row>
    <row r="403" spans="1:11" ht="15.75" customHeight="1">
      <c r="A403" s="165"/>
      <c r="B403" s="163"/>
      <c r="C403" s="163"/>
      <c r="D403" s="163"/>
      <c r="E403" s="163"/>
      <c r="F403" s="163"/>
      <c r="G403" s="163"/>
      <c r="H403" s="163"/>
      <c r="I403" s="163"/>
      <c r="J403" s="163"/>
      <c r="K403" s="163"/>
    </row>
    <row r="404" spans="1:11" ht="15.75" customHeight="1">
      <c r="A404" s="165"/>
      <c r="B404" s="163"/>
      <c r="C404" s="163"/>
      <c r="D404" s="163"/>
      <c r="E404" s="163"/>
      <c r="F404" s="163"/>
      <c r="G404" s="163"/>
      <c r="H404" s="163"/>
      <c r="I404" s="163"/>
      <c r="J404" s="163"/>
      <c r="K404" s="163"/>
    </row>
    <row r="405" spans="1:11" ht="15.75" customHeight="1">
      <c r="A405" s="165"/>
      <c r="B405" s="163"/>
      <c r="C405" s="163"/>
      <c r="D405" s="163"/>
      <c r="E405" s="163"/>
      <c r="F405" s="163"/>
      <c r="G405" s="163"/>
      <c r="H405" s="163"/>
      <c r="I405" s="163"/>
      <c r="J405" s="163"/>
      <c r="K405" s="163"/>
    </row>
    <row r="406" spans="1:11" ht="15.75" customHeight="1">
      <c r="A406" s="165"/>
      <c r="B406" s="163"/>
      <c r="C406" s="163"/>
      <c r="D406" s="163"/>
      <c r="E406" s="163"/>
      <c r="F406" s="163"/>
      <c r="G406" s="163"/>
      <c r="H406" s="163"/>
      <c r="I406" s="163"/>
      <c r="J406" s="163"/>
      <c r="K406" s="163"/>
    </row>
    <row r="407" spans="1:11" ht="15.75" customHeight="1">
      <c r="A407" s="165"/>
      <c r="B407" s="163"/>
      <c r="C407" s="163"/>
      <c r="D407" s="163"/>
      <c r="E407" s="163"/>
      <c r="F407" s="163"/>
      <c r="G407" s="163"/>
      <c r="H407" s="163"/>
      <c r="I407" s="163"/>
      <c r="J407" s="163"/>
      <c r="K407" s="163"/>
    </row>
    <row r="408" spans="1:11" ht="15.75" customHeight="1">
      <c r="A408" s="165"/>
      <c r="B408" s="163"/>
      <c r="C408" s="163"/>
      <c r="D408" s="163"/>
      <c r="E408" s="163"/>
      <c r="F408" s="163"/>
      <c r="G408" s="163"/>
      <c r="H408" s="163"/>
      <c r="I408" s="163"/>
      <c r="J408" s="163"/>
      <c r="K408" s="163"/>
    </row>
    <row r="409" spans="1:11" ht="15.75" customHeight="1">
      <c r="A409" s="165"/>
      <c r="B409" s="163"/>
      <c r="C409" s="163"/>
      <c r="D409" s="163"/>
      <c r="E409" s="163"/>
      <c r="F409" s="163"/>
      <c r="G409" s="163"/>
      <c r="H409" s="163"/>
      <c r="I409" s="163"/>
      <c r="J409" s="163"/>
      <c r="K409" s="163"/>
    </row>
    <row r="410" spans="1:11" ht="15.75" customHeight="1">
      <c r="A410" s="165"/>
      <c r="B410" s="163"/>
      <c r="C410" s="163"/>
      <c r="D410" s="163"/>
      <c r="E410" s="163"/>
      <c r="F410" s="163"/>
      <c r="G410" s="163"/>
      <c r="H410" s="163"/>
      <c r="I410" s="163"/>
      <c r="J410" s="163"/>
      <c r="K410" s="163"/>
    </row>
    <row r="411" spans="1:11" ht="15.75" customHeight="1">
      <c r="A411" s="165"/>
      <c r="B411" s="163"/>
      <c r="C411" s="163"/>
      <c r="D411" s="163"/>
      <c r="E411" s="163"/>
      <c r="F411" s="163"/>
      <c r="G411" s="163"/>
      <c r="H411" s="163"/>
      <c r="I411" s="163"/>
      <c r="J411" s="163"/>
      <c r="K411" s="163"/>
    </row>
    <row r="412" spans="1:11" ht="15.75" customHeight="1">
      <c r="A412" s="165"/>
      <c r="B412" s="163"/>
      <c r="C412" s="163"/>
      <c r="D412" s="163"/>
      <c r="E412" s="163"/>
      <c r="F412" s="163"/>
      <c r="G412" s="163"/>
      <c r="H412" s="163"/>
      <c r="I412" s="163"/>
      <c r="J412" s="163"/>
      <c r="K412" s="163"/>
    </row>
    <row r="413" spans="1:11" ht="15.75" customHeight="1">
      <c r="A413" s="165"/>
      <c r="B413" s="163"/>
      <c r="C413" s="163"/>
      <c r="D413" s="163"/>
      <c r="E413" s="163"/>
      <c r="F413" s="163"/>
      <c r="G413" s="163"/>
      <c r="H413" s="163"/>
      <c r="I413" s="163"/>
      <c r="J413" s="163"/>
      <c r="K413" s="163"/>
    </row>
    <row r="414" spans="1:11" ht="15.75" customHeight="1">
      <c r="A414" s="165"/>
      <c r="B414" s="163"/>
      <c r="C414" s="163"/>
      <c r="D414" s="163"/>
      <c r="E414" s="163"/>
      <c r="F414" s="163"/>
      <c r="G414" s="163"/>
      <c r="H414" s="163"/>
      <c r="I414" s="163"/>
      <c r="J414" s="163"/>
      <c r="K414" s="163"/>
    </row>
    <row r="415" spans="1:11" ht="15.75" customHeight="1">
      <c r="A415" s="165"/>
      <c r="B415" s="163"/>
      <c r="C415" s="163"/>
      <c r="D415" s="163"/>
      <c r="E415" s="163"/>
      <c r="F415" s="163"/>
      <c r="G415" s="163"/>
      <c r="H415" s="163"/>
      <c r="I415" s="163"/>
      <c r="J415" s="163"/>
      <c r="K415" s="163"/>
    </row>
    <row r="416" spans="1:11" ht="15.75" customHeight="1">
      <c r="A416" s="165"/>
      <c r="B416" s="163"/>
      <c r="C416" s="163"/>
      <c r="D416" s="163"/>
      <c r="E416" s="163"/>
      <c r="F416" s="163"/>
      <c r="G416" s="163"/>
      <c r="H416" s="163"/>
      <c r="I416" s="163"/>
      <c r="J416" s="163"/>
      <c r="K416" s="163"/>
    </row>
    <row r="417" spans="1:11" ht="15.75" customHeight="1">
      <c r="A417" s="165"/>
      <c r="B417" s="163"/>
      <c r="C417" s="163"/>
      <c r="D417" s="163"/>
      <c r="E417" s="163"/>
      <c r="F417" s="163"/>
      <c r="G417" s="163"/>
      <c r="H417" s="163"/>
      <c r="I417" s="163"/>
      <c r="J417" s="163"/>
      <c r="K417" s="163"/>
    </row>
    <row r="418" spans="1:11" ht="15.75" customHeight="1">
      <c r="A418" s="165"/>
      <c r="B418" s="163"/>
      <c r="C418" s="163"/>
      <c r="D418" s="163"/>
      <c r="E418" s="163"/>
      <c r="F418" s="163"/>
      <c r="G418" s="163"/>
      <c r="H418" s="163"/>
      <c r="I418" s="163"/>
      <c r="J418" s="163"/>
      <c r="K418" s="163"/>
    </row>
    <row r="419" spans="1:11" ht="15.75" customHeight="1">
      <c r="A419" s="165"/>
      <c r="B419" s="163"/>
      <c r="C419" s="163"/>
      <c r="D419" s="163"/>
      <c r="E419" s="163"/>
      <c r="F419" s="163"/>
      <c r="G419" s="163"/>
      <c r="H419" s="163"/>
      <c r="I419" s="163"/>
      <c r="J419" s="163"/>
      <c r="K419" s="163"/>
    </row>
    <row r="420" spans="1:11" ht="15.75" customHeight="1">
      <c r="A420" s="165"/>
      <c r="B420" s="163"/>
      <c r="C420" s="163"/>
      <c r="D420" s="163"/>
      <c r="E420" s="163"/>
      <c r="F420" s="163"/>
      <c r="G420" s="163"/>
      <c r="H420" s="163"/>
      <c r="I420" s="163"/>
      <c r="J420" s="163"/>
      <c r="K420" s="163"/>
    </row>
    <row r="421" spans="1:11" ht="15.75" customHeight="1">
      <c r="A421" s="165"/>
      <c r="B421" s="163"/>
      <c r="C421" s="163"/>
      <c r="D421" s="163"/>
      <c r="E421" s="163"/>
      <c r="F421" s="163"/>
      <c r="G421" s="163"/>
      <c r="H421" s="163"/>
      <c r="I421" s="163"/>
      <c r="J421" s="163"/>
      <c r="K421" s="163"/>
    </row>
    <row r="422" spans="1:11" ht="15.75" customHeight="1">
      <c r="A422" s="165"/>
      <c r="B422" s="163"/>
      <c r="C422" s="163"/>
      <c r="D422" s="163"/>
      <c r="E422" s="163"/>
      <c r="F422" s="163"/>
      <c r="G422" s="163"/>
      <c r="H422" s="163"/>
      <c r="I422" s="163"/>
      <c r="J422" s="163"/>
      <c r="K422" s="163"/>
    </row>
    <row r="423" spans="1:11" ht="15.75" customHeight="1">
      <c r="A423" s="165"/>
      <c r="B423" s="163"/>
      <c r="C423" s="163"/>
      <c r="D423" s="163"/>
      <c r="E423" s="163"/>
      <c r="F423" s="163"/>
      <c r="G423" s="163"/>
      <c r="H423" s="163"/>
      <c r="I423" s="163"/>
      <c r="J423" s="163"/>
      <c r="K423" s="163"/>
    </row>
    <row r="424" spans="1:11" ht="15.75" customHeight="1">
      <c r="A424" s="165"/>
      <c r="B424" s="163"/>
      <c r="C424" s="163"/>
      <c r="D424" s="163"/>
      <c r="E424" s="163"/>
      <c r="F424" s="163"/>
      <c r="G424" s="163"/>
      <c r="H424" s="163"/>
      <c r="I424" s="163"/>
      <c r="J424" s="163"/>
      <c r="K424" s="163"/>
    </row>
    <row r="425" spans="1:11" ht="15.75" customHeight="1">
      <c r="A425" s="165"/>
      <c r="B425" s="163"/>
      <c r="C425" s="163"/>
      <c r="D425" s="163"/>
      <c r="E425" s="163"/>
      <c r="F425" s="163"/>
      <c r="G425" s="163"/>
      <c r="H425" s="163"/>
      <c r="I425" s="163"/>
      <c r="J425" s="163"/>
      <c r="K425" s="163"/>
    </row>
    <row r="426" spans="1:11" ht="15.75" customHeight="1">
      <c r="A426" s="165"/>
      <c r="B426" s="163"/>
      <c r="C426" s="163"/>
      <c r="D426" s="163"/>
      <c r="E426" s="163"/>
      <c r="F426" s="163"/>
      <c r="G426" s="163"/>
      <c r="H426" s="163"/>
      <c r="I426" s="163"/>
      <c r="J426" s="163"/>
      <c r="K426" s="163"/>
    </row>
    <row r="427" spans="1:11" ht="15.75" customHeight="1">
      <c r="A427" s="165"/>
      <c r="B427" s="163"/>
      <c r="C427" s="163"/>
      <c r="D427" s="163"/>
      <c r="E427" s="163"/>
      <c r="F427" s="163"/>
      <c r="G427" s="163"/>
      <c r="H427" s="163"/>
      <c r="I427" s="163"/>
      <c r="J427" s="163"/>
      <c r="K427" s="163"/>
    </row>
    <row r="428" spans="1:11" ht="15.75" customHeight="1">
      <c r="A428" s="165"/>
      <c r="B428" s="163"/>
      <c r="C428" s="163"/>
      <c r="D428" s="163"/>
      <c r="E428" s="163"/>
      <c r="F428" s="163"/>
      <c r="G428" s="163"/>
      <c r="H428" s="163"/>
      <c r="I428" s="163"/>
      <c r="J428" s="163"/>
      <c r="K428" s="163"/>
    </row>
    <row r="429" spans="1:11" ht="15.75" customHeight="1">
      <c r="A429" s="165"/>
      <c r="B429" s="163"/>
      <c r="C429" s="163"/>
      <c r="D429" s="163"/>
      <c r="E429" s="163"/>
      <c r="F429" s="163"/>
      <c r="G429" s="163"/>
      <c r="H429" s="163"/>
      <c r="I429" s="163"/>
      <c r="J429" s="163"/>
      <c r="K429" s="163"/>
    </row>
    <row r="430" spans="1:11" ht="15.75" customHeight="1">
      <c r="A430" s="165"/>
      <c r="B430" s="163"/>
      <c r="C430" s="163"/>
      <c r="D430" s="163"/>
      <c r="E430" s="163"/>
      <c r="F430" s="163"/>
      <c r="G430" s="163"/>
      <c r="H430" s="163"/>
      <c r="I430" s="163"/>
      <c r="J430" s="163"/>
      <c r="K430" s="163"/>
    </row>
    <row r="431" spans="1:11" ht="15.75" customHeight="1">
      <c r="A431" s="165"/>
      <c r="B431" s="163"/>
      <c r="C431" s="163"/>
      <c r="D431" s="163"/>
      <c r="E431" s="163"/>
      <c r="F431" s="163"/>
      <c r="G431" s="163"/>
      <c r="H431" s="163"/>
      <c r="I431" s="163"/>
      <c r="J431" s="163"/>
      <c r="K431" s="163"/>
    </row>
    <row r="432" spans="1:11" ht="15.75" customHeight="1">
      <c r="A432" s="165"/>
      <c r="B432" s="163"/>
      <c r="C432" s="163"/>
      <c r="D432" s="163"/>
      <c r="E432" s="163"/>
      <c r="F432" s="163"/>
      <c r="G432" s="163"/>
      <c r="H432" s="163"/>
      <c r="I432" s="163"/>
      <c r="J432" s="163"/>
      <c r="K432" s="163"/>
    </row>
    <row r="433" spans="1:11" ht="15.75" customHeight="1">
      <c r="A433" s="165"/>
      <c r="B433" s="163"/>
      <c r="C433" s="163"/>
      <c r="D433" s="163"/>
      <c r="E433" s="163"/>
      <c r="F433" s="163"/>
      <c r="G433" s="163"/>
      <c r="H433" s="163"/>
      <c r="I433" s="163"/>
      <c r="J433" s="163"/>
      <c r="K433" s="163"/>
    </row>
    <row r="434" spans="1:11" ht="15.75" customHeight="1">
      <c r="A434" s="165"/>
      <c r="B434" s="163"/>
      <c r="C434" s="163"/>
      <c r="D434" s="163"/>
      <c r="E434" s="163"/>
      <c r="F434" s="163"/>
      <c r="G434" s="163"/>
      <c r="H434" s="163"/>
      <c r="I434" s="163"/>
      <c r="J434" s="163"/>
      <c r="K434" s="163"/>
    </row>
    <row r="435" spans="1:11" ht="15.75" customHeight="1">
      <c r="A435" s="165"/>
      <c r="B435" s="163"/>
      <c r="C435" s="163"/>
      <c r="D435" s="163"/>
      <c r="E435" s="163"/>
      <c r="F435" s="163"/>
      <c r="G435" s="163"/>
      <c r="H435" s="163"/>
      <c r="I435" s="163"/>
      <c r="J435" s="163"/>
      <c r="K435" s="163"/>
    </row>
    <row r="436" spans="1:11" ht="15.75" customHeight="1">
      <c r="A436" s="165"/>
      <c r="B436" s="163"/>
      <c r="C436" s="163"/>
      <c r="D436" s="163"/>
      <c r="E436" s="163"/>
      <c r="F436" s="163"/>
      <c r="G436" s="163"/>
      <c r="H436" s="163"/>
      <c r="I436" s="163"/>
      <c r="J436" s="163"/>
      <c r="K436" s="163"/>
    </row>
    <row r="437" spans="1:11" ht="15.75" customHeight="1">
      <c r="A437" s="165"/>
      <c r="B437" s="163"/>
      <c r="C437" s="163"/>
      <c r="D437" s="163"/>
      <c r="E437" s="163"/>
      <c r="F437" s="163"/>
      <c r="G437" s="163"/>
      <c r="H437" s="163"/>
      <c r="I437" s="163"/>
      <c r="J437" s="163"/>
      <c r="K437" s="163"/>
    </row>
    <row r="438" spans="1:11" ht="15.75" customHeight="1">
      <c r="A438" s="165"/>
      <c r="B438" s="163"/>
      <c r="C438" s="163"/>
      <c r="D438" s="163"/>
      <c r="E438" s="163"/>
      <c r="F438" s="163"/>
      <c r="G438" s="163"/>
      <c r="H438" s="163"/>
      <c r="I438" s="163"/>
      <c r="J438" s="163"/>
      <c r="K438" s="163"/>
    </row>
    <row r="439" spans="1:11" ht="15.75" customHeight="1">
      <c r="A439" s="165"/>
      <c r="B439" s="163"/>
      <c r="C439" s="163"/>
      <c r="D439" s="163"/>
      <c r="E439" s="163"/>
      <c r="F439" s="163"/>
      <c r="G439" s="163"/>
      <c r="H439" s="163"/>
      <c r="I439" s="163"/>
      <c r="J439" s="163"/>
      <c r="K439" s="163"/>
    </row>
    <row r="440" spans="1:11" ht="15.75" customHeight="1">
      <c r="A440" s="165"/>
      <c r="B440" s="163"/>
      <c r="C440" s="163"/>
      <c r="D440" s="163"/>
      <c r="E440" s="163"/>
      <c r="F440" s="163"/>
      <c r="G440" s="163"/>
      <c r="H440" s="163"/>
      <c r="I440" s="163"/>
      <c r="J440" s="163"/>
      <c r="K440" s="163"/>
    </row>
    <row r="441" spans="1:11" ht="15.75" customHeight="1">
      <c r="A441" s="165"/>
      <c r="B441" s="163"/>
      <c r="C441" s="163"/>
      <c r="D441" s="163"/>
      <c r="E441" s="163"/>
      <c r="F441" s="163"/>
      <c r="G441" s="163"/>
      <c r="H441" s="163"/>
      <c r="I441" s="163"/>
      <c r="J441" s="163"/>
      <c r="K441" s="163"/>
    </row>
    <row r="442" spans="1:11" ht="15.75" customHeight="1">
      <c r="A442" s="165"/>
      <c r="B442" s="163"/>
      <c r="C442" s="163"/>
      <c r="D442" s="163"/>
      <c r="E442" s="163"/>
      <c r="F442" s="163"/>
      <c r="G442" s="163"/>
      <c r="H442" s="163"/>
      <c r="I442" s="163"/>
      <c r="J442" s="163"/>
      <c r="K442" s="163"/>
    </row>
    <row r="443" spans="1:11" ht="15.75" customHeight="1">
      <c r="A443" s="165"/>
      <c r="B443" s="163"/>
      <c r="C443" s="163"/>
      <c r="D443" s="163"/>
      <c r="E443" s="163"/>
      <c r="F443" s="163"/>
      <c r="G443" s="163"/>
      <c r="H443" s="163"/>
      <c r="I443" s="163"/>
      <c r="J443" s="163"/>
      <c r="K443" s="163"/>
    </row>
    <row r="444" spans="1:11" ht="15.75" customHeight="1">
      <c r="A444" s="165"/>
      <c r="B444" s="163"/>
      <c r="C444" s="163"/>
      <c r="D444" s="163"/>
      <c r="E444" s="163"/>
      <c r="F444" s="163"/>
      <c r="G444" s="163"/>
      <c r="H444" s="163"/>
      <c r="I444" s="163"/>
      <c r="J444" s="163"/>
      <c r="K444" s="163"/>
    </row>
    <row r="445" spans="1:11" ht="15.75" customHeight="1">
      <c r="A445" s="165"/>
      <c r="B445" s="163"/>
      <c r="C445" s="163"/>
      <c r="D445" s="163"/>
      <c r="E445" s="163"/>
      <c r="F445" s="163"/>
      <c r="G445" s="163"/>
      <c r="H445" s="163"/>
      <c r="I445" s="163"/>
      <c r="J445" s="163"/>
      <c r="K445" s="163"/>
    </row>
    <row r="446" spans="1:11" ht="15.75" customHeight="1">
      <c r="A446" s="165"/>
      <c r="B446" s="163"/>
      <c r="C446" s="163"/>
      <c r="D446" s="163"/>
      <c r="E446" s="163"/>
      <c r="F446" s="163"/>
      <c r="G446" s="163"/>
      <c r="H446" s="163"/>
      <c r="I446" s="163"/>
      <c r="J446" s="163"/>
      <c r="K446" s="163"/>
    </row>
    <row r="447" spans="1:11" ht="15.75" customHeight="1">
      <c r="A447" s="165"/>
      <c r="B447" s="163"/>
      <c r="C447" s="163"/>
      <c r="D447" s="163"/>
      <c r="E447" s="163"/>
      <c r="F447" s="163"/>
      <c r="G447" s="163"/>
      <c r="H447" s="163"/>
      <c r="I447" s="163"/>
      <c r="J447" s="163"/>
      <c r="K447" s="163"/>
    </row>
    <row r="448" spans="1:11" ht="15.75" customHeight="1">
      <c r="A448" s="165"/>
      <c r="B448" s="163"/>
      <c r="C448" s="163"/>
      <c r="D448" s="163"/>
      <c r="E448" s="163"/>
      <c r="F448" s="163"/>
      <c r="G448" s="163"/>
      <c r="H448" s="163"/>
      <c r="I448" s="163"/>
      <c r="J448" s="163"/>
      <c r="K448" s="163"/>
    </row>
    <row r="449" spans="1:11" ht="15.75" customHeight="1">
      <c r="A449" s="165"/>
      <c r="B449" s="163"/>
      <c r="C449" s="163"/>
      <c r="D449" s="163"/>
      <c r="E449" s="163"/>
      <c r="F449" s="163"/>
      <c r="G449" s="163"/>
      <c r="H449" s="163"/>
      <c r="I449" s="163"/>
      <c r="J449" s="163"/>
      <c r="K449" s="163"/>
    </row>
    <row r="450" spans="1:11" ht="15.75" customHeight="1">
      <c r="A450" s="165"/>
      <c r="B450" s="163"/>
      <c r="C450" s="163"/>
      <c r="D450" s="163"/>
      <c r="E450" s="163"/>
      <c r="F450" s="163"/>
      <c r="G450" s="163"/>
      <c r="H450" s="163"/>
      <c r="I450" s="163"/>
      <c r="J450" s="163"/>
      <c r="K450" s="163"/>
    </row>
    <row r="451" spans="1:11" ht="15.75" customHeight="1">
      <c r="A451" s="165"/>
      <c r="B451" s="163"/>
      <c r="C451" s="163"/>
      <c r="D451" s="163"/>
      <c r="E451" s="163"/>
      <c r="F451" s="163"/>
      <c r="G451" s="163"/>
      <c r="H451" s="163"/>
      <c r="I451" s="163"/>
      <c r="J451" s="163"/>
      <c r="K451" s="163"/>
    </row>
    <row r="452" spans="1:11" ht="15.75" customHeight="1">
      <c r="A452" s="165"/>
      <c r="B452" s="163"/>
      <c r="C452" s="163"/>
      <c r="D452" s="163"/>
      <c r="E452" s="163"/>
      <c r="F452" s="163"/>
      <c r="G452" s="163"/>
      <c r="H452" s="163"/>
      <c r="I452" s="163"/>
      <c r="J452" s="163"/>
      <c r="K452" s="163"/>
    </row>
    <row r="453" spans="1:11" ht="15.75" customHeight="1">
      <c r="A453" s="165"/>
      <c r="B453" s="163"/>
      <c r="C453" s="163"/>
      <c r="D453" s="163"/>
      <c r="E453" s="163"/>
      <c r="F453" s="163"/>
      <c r="G453" s="163"/>
      <c r="H453" s="163"/>
      <c r="I453" s="163"/>
      <c r="J453" s="163"/>
      <c r="K453" s="163"/>
    </row>
    <row r="454" spans="1:11" ht="15.75" customHeight="1">
      <c r="A454" s="165"/>
      <c r="B454" s="163"/>
      <c r="C454" s="163"/>
      <c r="D454" s="163"/>
      <c r="E454" s="163"/>
      <c r="F454" s="163"/>
      <c r="G454" s="163"/>
      <c r="H454" s="163"/>
      <c r="I454" s="163"/>
      <c r="J454" s="163"/>
      <c r="K454" s="163"/>
    </row>
    <row r="455" spans="1:11" ht="15.75" customHeight="1">
      <c r="A455" s="165"/>
      <c r="B455" s="163"/>
      <c r="C455" s="163"/>
      <c r="D455" s="163"/>
      <c r="E455" s="163"/>
      <c r="F455" s="163"/>
      <c r="G455" s="163"/>
      <c r="H455" s="163"/>
      <c r="I455" s="163"/>
      <c r="J455" s="163"/>
      <c r="K455" s="163"/>
    </row>
    <row r="456" spans="1:11" ht="15.75" customHeight="1">
      <c r="A456" s="165"/>
      <c r="B456" s="163"/>
      <c r="C456" s="163"/>
      <c r="D456" s="163"/>
      <c r="E456" s="163"/>
      <c r="F456" s="163"/>
      <c r="G456" s="163"/>
      <c r="H456" s="163"/>
      <c r="I456" s="163"/>
      <c r="J456" s="163"/>
      <c r="K456" s="163"/>
    </row>
    <row r="457" spans="1:11" ht="15.75" customHeight="1">
      <c r="A457" s="165"/>
      <c r="B457" s="163"/>
      <c r="C457" s="163"/>
      <c r="D457" s="163"/>
      <c r="E457" s="163"/>
      <c r="F457" s="163"/>
      <c r="G457" s="163"/>
      <c r="H457" s="163"/>
      <c r="I457" s="163"/>
      <c r="J457" s="163"/>
      <c r="K457" s="163"/>
    </row>
    <row r="458" spans="1:11" ht="15.75" customHeight="1">
      <c r="A458" s="165"/>
      <c r="B458" s="163"/>
      <c r="C458" s="163"/>
      <c r="D458" s="163"/>
      <c r="E458" s="163"/>
      <c r="F458" s="163"/>
      <c r="G458" s="163"/>
      <c r="H458" s="163"/>
      <c r="I458" s="163"/>
      <c r="J458" s="163"/>
      <c r="K458" s="163"/>
    </row>
    <row r="459" spans="1:11" ht="15.75" customHeight="1">
      <c r="A459" s="165"/>
      <c r="B459" s="163"/>
      <c r="C459" s="163"/>
      <c r="D459" s="163"/>
      <c r="E459" s="163"/>
      <c r="F459" s="163"/>
      <c r="G459" s="163"/>
      <c r="H459" s="163"/>
      <c r="I459" s="163"/>
      <c r="J459" s="163"/>
      <c r="K459" s="163"/>
    </row>
    <row r="460" spans="1:11" ht="15.75" customHeight="1">
      <c r="A460" s="165"/>
      <c r="B460" s="163"/>
      <c r="C460" s="163"/>
      <c r="D460" s="163"/>
      <c r="E460" s="163"/>
      <c r="F460" s="163"/>
      <c r="G460" s="163"/>
      <c r="H460" s="163"/>
      <c r="I460" s="163"/>
      <c r="J460" s="163"/>
      <c r="K460" s="163"/>
    </row>
    <row r="461" spans="1:11" ht="15.75" customHeight="1">
      <c r="A461" s="165"/>
      <c r="B461" s="163"/>
      <c r="C461" s="163"/>
      <c r="D461" s="163"/>
      <c r="E461" s="163"/>
      <c r="F461" s="163"/>
      <c r="G461" s="163"/>
      <c r="H461" s="163"/>
      <c r="I461" s="163"/>
      <c r="J461" s="163"/>
      <c r="K461" s="163"/>
    </row>
    <row r="462" spans="1:11" ht="15.75" customHeight="1">
      <c r="A462" s="165"/>
      <c r="B462" s="163"/>
      <c r="C462" s="163"/>
      <c r="D462" s="163"/>
      <c r="E462" s="163"/>
      <c r="F462" s="163"/>
      <c r="G462" s="163"/>
      <c r="H462" s="163"/>
      <c r="I462" s="163"/>
      <c r="J462" s="163"/>
      <c r="K462" s="163"/>
    </row>
    <row r="463" spans="1:11" ht="15.75" customHeight="1">
      <c r="A463" s="165"/>
      <c r="B463" s="163"/>
      <c r="C463" s="163"/>
      <c r="D463" s="163"/>
      <c r="E463" s="163"/>
      <c r="F463" s="163"/>
      <c r="G463" s="163"/>
      <c r="H463" s="163"/>
      <c r="I463" s="163"/>
      <c r="J463" s="163"/>
      <c r="K463" s="163"/>
    </row>
    <row r="464" spans="1:11" ht="15.75" customHeight="1">
      <c r="A464" s="165"/>
      <c r="B464" s="163"/>
      <c r="C464" s="163"/>
      <c r="D464" s="163"/>
      <c r="E464" s="163"/>
      <c r="F464" s="163"/>
      <c r="G464" s="163"/>
      <c r="H464" s="163"/>
      <c r="I464" s="163"/>
      <c r="J464" s="163"/>
      <c r="K464" s="163"/>
    </row>
    <row r="465" spans="1:11" ht="15.75" customHeight="1">
      <c r="A465" s="165"/>
      <c r="B465" s="163"/>
      <c r="C465" s="163"/>
      <c r="D465" s="163"/>
      <c r="E465" s="163"/>
      <c r="F465" s="163"/>
      <c r="G465" s="163"/>
      <c r="H465" s="163"/>
      <c r="I465" s="163"/>
      <c r="J465" s="163"/>
      <c r="K465" s="163"/>
    </row>
    <row r="466" spans="1:11" ht="15.75" customHeight="1">
      <c r="A466" s="165"/>
      <c r="B466" s="163"/>
      <c r="C466" s="163"/>
      <c r="D466" s="163"/>
      <c r="E466" s="163"/>
      <c r="F466" s="163"/>
      <c r="G466" s="163"/>
      <c r="H466" s="163"/>
      <c r="I466" s="163"/>
      <c r="J466" s="163"/>
      <c r="K466" s="163"/>
    </row>
    <row r="467" spans="1:11" ht="15.75" customHeight="1">
      <c r="A467" s="165"/>
      <c r="B467" s="163"/>
      <c r="C467" s="163"/>
      <c r="D467" s="163"/>
      <c r="E467" s="163"/>
      <c r="F467" s="163"/>
      <c r="G467" s="163"/>
      <c r="H467" s="163"/>
      <c r="I467" s="163"/>
      <c r="J467" s="163"/>
      <c r="K467" s="163"/>
    </row>
    <row r="468" spans="1:11" ht="15.75" customHeight="1">
      <c r="A468" s="165"/>
      <c r="B468" s="163"/>
      <c r="C468" s="163"/>
      <c r="D468" s="163"/>
      <c r="E468" s="163"/>
      <c r="F468" s="163"/>
      <c r="G468" s="163"/>
      <c r="H468" s="163"/>
      <c r="I468" s="163"/>
      <c r="J468" s="163"/>
      <c r="K468" s="163"/>
    </row>
    <row r="469" spans="1:11" ht="15.75" customHeight="1">
      <c r="A469" s="165"/>
      <c r="B469" s="163"/>
      <c r="C469" s="163"/>
      <c r="D469" s="163"/>
      <c r="E469" s="163"/>
      <c r="F469" s="163"/>
      <c r="G469" s="163"/>
      <c r="H469" s="163"/>
      <c r="I469" s="163"/>
      <c r="J469" s="163"/>
      <c r="K469" s="163"/>
    </row>
    <row r="470" spans="1:11" ht="15.75" customHeight="1">
      <c r="A470" s="165"/>
      <c r="B470" s="163"/>
      <c r="C470" s="163"/>
      <c r="D470" s="163"/>
      <c r="E470" s="163"/>
      <c r="F470" s="163"/>
      <c r="G470" s="163"/>
      <c r="H470" s="163"/>
      <c r="I470" s="163"/>
      <c r="J470" s="163"/>
      <c r="K470" s="163"/>
    </row>
    <row r="471" spans="1:11" ht="15.75" customHeight="1">
      <c r="A471" s="165"/>
      <c r="B471" s="163"/>
      <c r="C471" s="163"/>
      <c r="D471" s="163"/>
      <c r="E471" s="163"/>
      <c r="F471" s="163"/>
      <c r="G471" s="163"/>
      <c r="H471" s="163"/>
      <c r="I471" s="163"/>
      <c r="J471" s="163"/>
      <c r="K471" s="163"/>
    </row>
    <row r="472" spans="1:11" ht="15.75" customHeight="1">
      <c r="A472" s="165"/>
      <c r="B472" s="163"/>
      <c r="C472" s="163"/>
      <c r="D472" s="163"/>
      <c r="E472" s="163"/>
      <c r="F472" s="163"/>
      <c r="G472" s="163"/>
      <c r="H472" s="163"/>
      <c r="I472" s="163"/>
      <c r="J472" s="163"/>
      <c r="K472" s="163"/>
    </row>
    <row r="473" spans="1:11" ht="15.75" customHeight="1">
      <c r="A473" s="165"/>
      <c r="B473" s="163"/>
      <c r="C473" s="163"/>
      <c r="D473" s="163"/>
      <c r="E473" s="163"/>
      <c r="F473" s="163"/>
      <c r="G473" s="163"/>
      <c r="H473" s="163"/>
      <c r="I473" s="163"/>
      <c r="J473" s="163"/>
      <c r="K473" s="163"/>
    </row>
    <row r="474" spans="1:11" ht="15.75" customHeight="1">
      <c r="A474" s="165"/>
      <c r="B474" s="163"/>
      <c r="C474" s="163"/>
      <c r="D474" s="163"/>
      <c r="E474" s="163"/>
      <c r="F474" s="163"/>
      <c r="G474" s="163"/>
      <c r="H474" s="163"/>
      <c r="I474" s="163"/>
      <c r="J474" s="163"/>
      <c r="K474" s="163"/>
    </row>
    <row r="475" spans="1:11" ht="15.75" customHeight="1">
      <c r="A475" s="165"/>
      <c r="B475" s="163"/>
      <c r="C475" s="163"/>
      <c r="D475" s="163"/>
      <c r="E475" s="163"/>
      <c r="F475" s="163"/>
      <c r="G475" s="163"/>
      <c r="H475" s="163"/>
      <c r="I475" s="163"/>
      <c r="J475" s="163"/>
      <c r="K475" s="163"/>
    </row>
    <row r="476" spans="1:11" ht="15.75" customHeight="1">
      <c r="A476" s="165"/>
      <c r="B476" s="163"/>
      <c r="C476" s="163"/>
      <c r="D476" s="163"/>
      <c r="E476" s="163"/>
      <c r="F476" s="163"/>
      <c r="G476" s="163"/>
      <c r="H476" s="163"/>
      <c r="I476" s="163"/>
      <c r="J476" s="163"/>
      <c r="K476" s="163"/>
    </row>
    <row r="477" spans="1:11" ht="15.75" customHeight="1">
      <c r="A477" s="165"/>
      <c r="B477" s="163"/>
      <c r="C477" s="163"/>
      <c r="D477" s="163"/>
      <c r="E477" s="163"/>
      <c r="F477" s="163"/>
      <c r="G477" s="163"/>
      <c r="H477" s="163"/>
      <c r="I477" s="163"/>
      <c r="J477" s="163"/>
      <c r="K477" s="163"/>
    </row>
    <row r="478" spans="1:11" ht="15.75" customHeight="1">
      <c r="A478" s="165"/>
      <c r="B478" s="163"/>
      <c r="C478" s="163"/>
      <c r="D478" s="163"/>
      <c r="E478" s="163"/>
      <c r="F478" s="163"/>
      <c r="G478" s="163"/>
      <c r="H478" s="163"/>
      <c r="I478" s="163"/>
      <c r="J478" s="163"/>
      <c r="K478" s="163"/>
    </row>
    <row r="479" spans="1:11" ht="15.75" customHeight="1">
      <c r="A479" s="165"/>
      <c r="B479" s="163"/>
      <c r="C479" s="163"/>
      <c r="D479" s="163"/>
      <c r="E479" s="163"/>
      <c r="F479" s="163"/>
      <c r="G479" s="163"/>
      <c r="H479" s="163"/>
      <c r="I479" s="163"/>
      <c r="J479" s="163"/>
      <c r="K479" s="163"/>
    </row>
    <row r="480" spans="1:11" ht="15.75" customHeight="1">
      <c r="A480" s="165"/>
      <c r="B480" s="163"/>
      <c r="C480" s="163"/>
      <c r="D480" s="163"/>
      <c r="E480" s="163"/>
      <c r="F480" s="163"/>
      <c r="G480" s="163"/>
      <c r="H480" s="163"/>
      <c r="I480" s="163"/>
      <c r="J480" s="163"/>
      <c r="K480" s="163"/>
    </row>
    <row r="481" spans="1:11" ht="15.75" customHeight="1">
      <c r="A481" s="165"/>
      <c r="B481" s="163"/>
      <c r="C481" s="163"/>
      <c r="D481" s="163"/>
      <c r="E481" s="163"/>
      <c r="F481" s="163"/>
      <c r="G481" s="163"/>
      <c r="H481" s="163"/>
      <c r="I481" s="163"/>
      <c r="J481" s="163"/>
      <c r="K481" s="163"/>
    </row>
    <row r="482" spans="1:11" ht="15.75" customHeight="1">
      <c r="A482" s="165"/>
      <c r="B482" s="163"/>
      <c r="C482" s="163"/>
      <c r="D482" s="163"/>
      <c r="E482" s="163"/>
      <c r="F482" s="163"/>
      <c r="G482" s="163"/>
      <c r="H482" s="163"/>
      <c r="I482" s="163"/>
      <c r="J482" s="163"/>
      <c r="K482" s="163"/>
    </row>
    <row r="483" spans="1:11" ht="15.75" customHeight="1">
      <c r="A483" s="165"/>
      <c r="B483" s="163"/>
      <c r="C483" s="163"/>
      <c r="D483" s="163"/>
      <c r="E483" s="163"/>
      <c r="F483" s="163"/>
      <c r="G483" s="163"/>
      <c r="H483" s="163"/>
      <c r="I483" s="163"/>
      <c r="J483" s="163"/>
      <c r="K483" s="163"/>
    </row>
    <row r="484" spans="1:11" ht="15.75" customHeight="1">
      <c r="A484" s="165"/>
      <c r="B484" s="163"/>
      <c r="C484" s="163"/>
      <c r="D484" s="163"/>
      <c r="E484" s="163"/>
      <c r="F484" s="163"/>
      <c r="G484" s="163"/>
      <c r="H484" s="163"/>
      <c r="I484" s="163"/>
      <c r="J484" s="163"/>
      <c r="K484" s="163"/>
    </row>
    <row r="485" spans="1:11" ht="15.75" customHeight="1">
      <c r="A485" s="165"/>
      <c r="B485" s="163"/>
      <c r="C485" s="163"/>
      <c r="D485" s="163"/>
      <c r="E485" s="163"/>
      <c r="F485" s="163"/>
      <c r="G485" s="163"/>
      <c r="H485" s="163"/>
      <c r="I485" s="163"/>
      <c r="J485" s="163"/>
      <c r="K485" s="163"/>
    </row>
    <row r="486" spans="1:11" ht="15.75" customHeight="1">
      <c r="A486" s="165"/>
      <c r="B486" s="163"/>
      <c r="C486" s="163"/>
      <c r="D486" s="163"/>
      <c r="E486" s="163"/>
      <c r="F486" s="163"/>
      <c r="G486" s="163"/>
      <c r="H486" s="163"/>
      <c r="I486" s="163"/>
      <c r="J486" s="163"/>
      <c r="K486" s="163"/>
    </row>
    <row r="487" spans="1:11" ht="15.75" customHeight="1">
      <c r="A487" s="165"/>
      <c r="B487" s="163"/>
      <c r="C487" s="163"/>
      <c r="D487" s="163"/>
      <c r="E487" s="163"/>
      <c r="F487" s="163"/>
      <c r="G487" s="163"/>
      <c r="H487" s="163"/>
      <c r="I487" s="163"/>
      <c r="J487" s="163"/>
      <c r="K487" s="163"/>
    </row>
    <row r="488" spans="1:11" ht="15.75" customHeight="1">
      <c r="A488" s="165"/>
      <c r="B488" s="163"/>
      <c r="C488" s="163"/>
      <c r="D488" s="163"/>
      <c r="E488" s="163"/>
      <c r="F488" s="163"/>
      <c r="G488" s="163"/>
      <c r="H488" s="163"/>
      <c r="I488" s="163"/>
      <c r="J488" s="163"/>
      <c r="K488" s="163"/>
    </row>
    <row r="489" spans="1:11" ht="15.75" customHeight="1">
      <c r="A489" s="165"/>
      <c r="B489" s="163"/>
      <c r="C489" s="163"/>
      <c r="D489" s="163"/>
      <c r="E489" s="163"/>
      <c r="F489" s="163"/>
      <c r="G489" s="163"/>
      <c r="H489" s="163"/>
      <c r="I489" s="163"/>
      <c r="J489" s="163"/>
      <c r="K489" s="163"/>
    </row>
    <row r="490" spans="1:11" ht="15.75" customHeight="1">
      <c r="A490" s="165"/>
      <c r="B490" s="163"/>
      <c r="C490" s="163"/>
      <c r="D490" s="163"/>
      <c r="E490" s="163"/>
      <c r="F490" s="163"/>
      <c r="G490" s="163"/>
      <c r="H490" s="163"/>
      <c r="I490" s="163"/>
      <c r="J490" s="163"/>
      <c r="K490" s="163"/>
    </row>
    <row r="491" spans="1:11" ht="15.75" customHeight="1">
      <c r="A491" s="165"/>
      <c r="B491" s="163"/>
      <c r="C491" s="163"/>
      <c r="D491" s="163"/>
      <c r="E491" s="163"/>
      <c r="F491" s="163"/>
      <c r="G491" s="163"/>
      <c r="H491" s="163"/>
      <c r="I491" s="163"/>
      <c r="J491" s="163"/>
      <c r="K491" s="163"/>
    </row>
    <row r="492" spans="1:11" ht="15.75" customHeight="1">
      <c r="A492" s="165"/>
      <c r="B492" s="163"/>
      <c r="C492" s="163"/>
      <c r="D492" s="163"/>
      <c r="E492" s="163"/>
      <c r="F492" s="163"/>
      <c r="G492" s="163"/>
      <c r="H492" s="163"/>
      <c r="I492" s="163"/>
      <c r="J492" s="163"/>
      <c r="K492" s="163"/>
    </row>
    <row r="493" spans="1:11" ht="15.75" customHeight="1">
      <c r="A493" s="165"/>
      <c r="B493" s="163"/>
      <c r="C493" s="163"/>
      <c r="D493" s="163"/>
      <c r="E493" s="163"/>
      <c r="F493" s="163"/>
      <c r="G493" s="163"/>
      <c r="H493" s="163"/>
      <c r="I493" s="163"/>
      <c r="J493" s="163"/>
      <c r="K493" s="163"/>
    </row>
    <row r="494" spans="1:11" ht="15.75" customHeight="1">
      <c r="A494" s="165"/>
      <c r="B494" s="163"/>
      <c r="C494" s="163"/>
      <c r="D494" s="163"/>
      <c r="E494" s="163"/>
      <c r="F494" s="163"/>
      <c r="G494" s="163"/>
      <c r="H494" s="163"/>
      <c r="I494" s="163"/>
      <c r="J494" s="163"/>
      <c r="K494" s="163"/>
    </row>
    <row r="495" spans="1:11" ht="15.75" customHeight="1">
      <c r="A495" s="165"/>
      <c r="B495" s="163"/>
      <c r="C495" s="163"/>
      <c r="D495" s="163"/>
      <c r="E495" s="163"/>
      <c r="F495" s="163"/>
      <c r="G495" s="163"/>
      <c r="H495" s="163"/>
      <c r="I495" s="163"/>
      <c r="J495" s="163"/>
      <c r="K495" s="163"/>
    </row>
    <row r="496" spans="1:11" ht="15.75" customHeight="1">
      <c r="A496" s="165"/>
      <c r="B496" s="163"/>
      <c r="C496" s="163"/>
      <c r="D496" s="163"/>
      <c r="E496" s="163"/>
      <c r="F496" s="163"/>
      <c r="G496" s="163"/>
      <c r="H496" s="163"/>
      <c r="I496" s="163"/>
      <c r="J496" s="163"/>
      <c r="K496" s="163"/>
    </row>
    <row r="497" spans="1:11" ht="15.75" customHeight="1">
      <c r="A497" s="165"/>
      <c r="B497" s="163"/>
      <c r="C497" s="163"/>
      <c r="D497" s="163"/>
      <c r="E497" s="163"/>
      <c r="F497" s="163"/>
      <c r="G497" s="163"/>
      <c r="H497" s="163"/>
      <c r="I497" s="163"/>
      <c r="J497" s="163"/>
      <c r="K497" s="163"/>
    </row>
    <row r="498" spans="1:11" ht="15.75" customHeight="1">
      <c r="A498" s="165"/>
      <c r="B498" s="163"/>
      <c r="C498" s="163"/>
      <c r="D498" s="163"/>
      <c r="E498" s="163"/>
      <c r="F498" s="163"/>
      <c r="G498" s="163"/>
      <c r="H498" s="163"/>
      <c r="I498" s="163"/>
      <c r="J498" s="163"/>
      <c r="K498" s="163"/>
    </row>
    <row r="499" spans="1:11" ht="15.75" customHeight="1">
      <c r="A499" s="165"/>
      <c r="B499" s="163"/>
      <c r="C499" s="163"/>
      <c r="D499" s="163"/>
      <c r="E499" s="163"/>
      <c r="F499" s="163"/>
      <c r="G499" s="163"/>
      <c r="H499" s="163"/>
      <c r="I499" s="163"/>
      <c r="J499" s="163"/>
      <c r="K499" s="163"/>
    </row>
    <row r="500" spans="1:11" ht="15.75" customHeight="1">
      <c r="A500" s="165"/>
      <c r="B500" s="163"/>
      <c r="C500" s="163"/>
      <c r="D500" s="163"/>
      <c r="E500" s="163"/>
      <c r="F500" s="163"/>
      <c r="G500" s="163"/>
      <c r="H500" s="163"/>
      <c r="I500" s="163"/>
      <c r="J500" s="163"/>
      <c r="K500" s="163"/>
    </row>
    <row r="501" spans="1:11" ht="15.75" customHeight="1">
      <c r="A501" s="165"/>
      <c r="B501" s="163"/>
      <c r="C501" s="163"/>
      <c r="D501" s="163"/>
      <c r="E501" s="163"/>
      <c r="F501" s="163"/>
      <c r="G501" s="163"/>
      <c r="H501" s="163"/>
      <c r="I501" s="163"/>
      <c r="J501" s="163"/>
      <c r="K501" s="163"/>
    </row>
    <row r="502" spans="1:11" ht="15.75" customHeight="1">
      <c r="A502" s="165"/>
      <c r="B502" s="163"/>
      <c r="C502" s="163"/>
      <c r="D502" s="163"/>
      <c r="E502" s="163"/>
      <c r="F502" s="163"/>
      <c r="G502" s="163"/>
      <c r="H502" s="163"/>
      <c r="I502" s="163"/>
      <c r="J502" s="163"/>
      <c r="K502" s="163"/>
    </row>
    <row r="503" spans="1:11" ht="15.75" customHeight="1">
      <c r="A503" s="165"/>
      <c r="B503" s="163"/>
      <c r="C503" s="163"/>
      <c r="D503" s="163"/>
      <c r="E503" s="163"/>
      <c r="F503" s="163"/>
      <c r="G503" s="163"/>
      <c r="H503" s="163"/>
      <c r="I503" s="163"/>
      <c r="J503" s="163"/>
      <c r="K503" s="163"/>
    </row>
    <row r="504" spans="1:11" ht="15.75" customHeight="1">
      <c r="A504" s="165"/>
      <c r="B504" s="163"/>
      <c r="C504" s="163"/>
      <c r="D504" s="163"/>
      <c r="E504" s="163"/>
      <c r="F504" s="163"/>
      <c r="G504" s="163"/>
      <c r="H504" s="163"/>
      <c r="I504" s="163"/>
      <c r="J504" s="163"/>
      <c r="K504" s="163"/>
    </row>
    <row r="505" spans="1:11" ht="15.75" customHeight="1">
      <c r="A505" s="165"/>
      <c r="B505" s="163"/>
      <c r="C505" s="163"/>
      <c r="D505" s="163"/>
      <c r="E505" s="163"/>
      <c r="F505" s="163"/>
      <c r="G505" s="163"/>
      <c r="H505" s="163"/>
      <c r="I505" s="163"/>
      <c r="J505" s="163"/>
      <c r="K505" s="163"/>
    </row>
    <row r="506" spans="1:11" ht="15.75" customHeight="1">
      <c r="A506" s="165"/>
      <c r="B506" s="163"/>
      <c r="C506" s="163"/>
      <c r="D506" s="163"/>
      <c r="E506" s="163"/>
      <c r="F506" s="163"/>
      <c r="G506" s="163"/>
      <c r="H506" s="163"/>
      <c r="I506" s="163"/>
      <c r="J506" s="163"/>
      <c r="K506" s="163"/>
    </row>
    <row r="507" spans="1:11" ht="15.75" customHeight="1">
      <c r="A507" s="165"/>
      <c r="B507" s="163"/>
      <c r="C507" s="163"/>
      <c r="D507" s="163"/>
      <c r="E507" s="163"/>
      <c r="F507" s="163"/>
      <c r="G507" s="163"/>
      <c r="H507" s="163"/>
      <c r="I507" s="163"/>
      <c r="J507" s="163"/>
      <c r="K507" s="163"/>
    </row>
    <row r="508" spans="1:11" ht="15.75" customHeight="1">
      <c r="A508" s="165"/>
      <c r="B508" s="163"/>
      <c r="C508" s="163"/>
      <c r="D508" s="163"/>
      <c r="E508" s="163"/>
      <c r="F508" s="163"/>
      <c r="G508" s="163"/>
      <c r="H508" s="163"/>
      <c r="I508" s="163"/>
      <c r="J508" s="163"/>
      <c r="K508" s="163"/>
    </row>
    <row r="509" spans="1:11" ht="15.75" customHeight="1">
      <c r="A509" s="165"/>
      <c r="B509" s="163"/>
      <c r="C509" s="163"/>
      <c r="D509" s="163"/>
      <c r="E509" s="163"/>
      <c r="F509" s="163"/>
      <c r="G509" s="163"/>
      <c r="H509" s="163"/>
      <c r="I509" s="163"/>
      <c r="J509" s="163"/>
      <c r="K509" s="163"/>
    </row>
    <row r="510" spans="1:11" ht="15.75" customHeight="1">
      <c r="A510" s="165"/>
      <c r="B510" s="163"/>
      <c r="C510" s="163"/>
      <c r="D510" s="163"/>
      <c r="E510" s="163"/>
      <c r="F510" s="163"/>
      <c r="G510" s="163"/>
      <c r="H510" s="163"/>
      <c r="I510" s="163"/>
      <c r="J510" s="163"/>
      <c r="K510" s="163"/>
    </row>
    <row r="511" spans="1:11" ht="15.75" customHeight="1">
      <c r="A511" s="165"/>
      <c r="B511" s="163"/>
      <c r="C511" s="163"/>
      <c r="D511" s="163"/>
      <c r="E511" s="163"/>
      <c r="F511" s="163"/>
      <c r="G511" s="163"/>
      <c r="H511" s="163"/>
      <c r="I511" s="163"/>
      <c r="J511" s="163"/>
      <c r="K511" s="163"/>
    </row>
    <row r="512" spans="1:11" ht="15.75" customHeight="1">
      <c r="A512" s="165"/>
      <c r="B512" s="163"/>
      <c r="C512" s="163"/>
      <c r="D512" s="163"/>
      <c r="E512" s="163"/>
      <c r="F512" s="163"/>
      <c r="G512" s="163"/>
      <c r="H512" s="163"/>
      <c r="I512" s="163"/>
      <c r="J512" s="163"/>
      <c r="K512" s="163"/>
    </row>
    <row r="513" spans="1:11" ht="15.75" customHeight="1">
      <c r="A513" s="165"/>
      <c r="B513" s="163"/>
      <c r="C513" s="163"/>
      <c r="D513" s="163"/>
      <c r="E513" s="163"/>
      <c r="F513" s="163"/>
      <c r="G513" s="163"/>
      <c r="H513" s="163"/>
      <c r="I513" s="163"/>
      <c r="J513" s="163"/>
      <c r="K513" s="163"/>
    </row>
    <row r="514" spans="1:11" ht="15.75" customHeight="1">
      <c r="A514" s="165"/>
      <c r="B514" s="163"/>
      <c r="C514" s="163"/>
      <c r="D514" s="163"/>
      <c r="E514" s="163"/>
      <c r="F514" s="163"/>
      <c r="G514" s="163"/>
      <c r="H514" s="163"/>
      <c r="I514" s="163"/>
      <c r="J514" s="163"/>
      <c r="K514" s="163"/>
    </row>
    <row r="515" spans="1:11" ht="15.75" customHeight="1">
      <c r="A515" s="165"/>
      <c r="B515" s="163"/>
      <c r="C515" s="163"/>
      <c r="D515" s="163"/>
      <c r="E515" s="163"/>
      <c r="F515" s="163"/>
      <c r="G515" s="163"/>
      <c r="H515" s="163"/>
      <c r="I515" s="163"/>
      <c r="J515" s="163"/>
      <c r="K515" s="163"/>
    </row>
    <row r="516" spans="1:11" ht="15.75" customHeight="1">
      <c r="A516" s="165"/>
      <c r="B516" s="163"/>
      <c r="C516" s="163"/>
      <c r="D516" s="163"/>
      <c r="E516" s="163"/>
      <c r="F516" s="163"/>
      <c r="G516" s="163"/>
      <c r="H516" s="163"/>
      <c r="I516" s="163"/>
      <c r="J516" s="163"/>
      <c r="K516" s="163"/>
    </row>
    <row r="517" spans="1:11" ht="15.75" customHeight="1">
      <c r="A517" s="165"/>
      <c r="B517" s="163"/>
      <c r="C517" s="163"/>
      <c r="D517" s="163"/>
      <c r="E517" s="163"/>
      <c r="F517" s="163"/>
      <c r="G517" s="163"/>
      <c r="H517" s="163"/>
      <c r="I517" s="163"/>
      <c r="J517" s="163"/>
      <c r="K517" s="163"/>
    </row>
    <row r="518" spans="1:11" ht="15.75" customHeight="1">
      <c r="A518" s="165"/>
      <c r="B518" s="163"/>
      <c r="C518" s="163"/>
      <c r="D518" s="163"/>
      <c r="E518" s="163"/>
      <c r="F518" s="163"/>
      <c r="G518" s="163"/>
      <c r="H518" s="163"/>
      <c r="I518" s="163"/>
      <c r="J518" s="163"/>
      <c r="K518" s="163"/>
    </row>
    <row r="519" spans="1:11" ht="15.75" customHeight="1">
      <c r="A519" s="165"/>
      <c r="B519" s="163"/>
      <c r="C519" s="163"/>
      <c r="D519" s="163"/>
      <c r="E519" s="163"/>
      <c r="F519" s="163"/>
      <c r="G519" s="163"/>
      <c r="H519" s="163"/>
      <c r="I519" s="163"/>
      <c r="J519" s="163"/>
      <c r="K519" s="163"/>
    </row>
    <row r="520" spans="1:11" ht="15.75" customHeight="1">
      <c r="A520" s="165"/>
      <c r="B520" s="163"/>
      <c r="C520" s="163"/>
      <c r="D520" s="163"/>
      <c r="E520" s="163"/>
      <c r="F520" s="163"/>
      <c r="G520" s="163"/>
      <c r="H520" s="163"/>
      <c r="I520" s="163"/>
      <c r="J520" s="163"/>
      <c r="K520" s="163"/>
    </row>
    <row r="521" spans="1:11" ht="15.75" customHeight="1">
      <c r="A521" s="165"/>
      <c r="B521" s="163"/>
      <c r="C521" s="163"/>
      <c r="D521" s="163"/>
      <c r="E521" s="163"/>
      <c r="F521" s="163"/>
      <c r="G521" s="163"/>
      <c r="H521" s="163"/>
      <c r="I521" s="163"/>
      <c r="J521" s="163"/>
      <c r="K521" s="163"/>
    </row>
    <row r="522" spans="1:11" ht="15.75" customHeight="1">
      <c r="A522" s="165"/>
      <c r="B522" s="163"/>
      <c r="C522" s="163"/>
      <c r="D522" s="163"/>
      <c r="E522" s="163"/>
      <c r="F522" s="163"/>
      <c r="G522" s="163"/>
      <c r="H522" s="163"/>
      <c r="I522" s="163"/>
      <c r="J522" s="163"/>
      <c r="K522" s="163"/>
    </row>
    <row r="523" spans="1:11" ht="15.75" customHeight="1">
      <c r="A523" s="165"/>
      <c r="B523" s="163"/>
      <c r="C523" s="163"/>
      <c r="D523" s="163"/>
      <c r="E523" s="163"/>
      <c r="F523" s="163"/>
      <c r="G523" s="163"/>
      <c r="H523" s="163"/>
      <c r="I523" s="163"/>
      <c r="J523" s="163"/>
      <c r="K523" s="163"/>
    </row>
    <row r="524" spans="1:11" ht="15.75" customHeight="1">
      <c r="A524" s="165"/>
      <c r="B524" s="163"/>
      <c r="C524" s="163"/>
      <c r="D524" s="163"/>
      <c r="E524" s="163"/>
      <c r="F524" s="163"/>
      <c r="G524" s="163"/>
      <c r="H524" s="163"/>
      <c r="I524" s="163"/>
      <c r="J524" s="163"/>
      <c r="K524" s="163"/>
    </row>
    <row r="525" spans="1:11" ht="15.75" customHeight="1">
      <c r="A525" s="165"/>
      <c r="B525" s="163"/>
      <c r="C525" s="163"/>
      <c r="D525" s="163"/>
      <c r="E525" s="163"/>
      <c r="F525" s="163"/>
      <c r="G525" s="163"/>
      <c r="H525" s="163"/>
      <c r="I525" s="163"/>
      <c r="J525" s="163"/>
      <c r="K525" s="163"/>
    </row>
    <row r="526" spans="1:11" ht="15.75" customHeight="1">
      <c r="A526" s="165"/>
      <c r="B526" s="163"/>
      <c r="C526" s="163"/>
      <c r="D526" s="163"/>
      <c r="E526" s="163"/>
      <c r="F526" s="163"/>
      <c r="G526" s="163"/>
      <c r="H526" s="163"/>
      <c r="I526" s="163"/>
      <c r="J526" s="163"/>
      <c r="K526" s="163"/>
    </row>
    <row r="527" spans="1:11" ht="15.75" customHeight="1">
      <c r="A527" s="165"/>
      <c r="B527" s="163"/>
      <c r="C527" s="163"/>
      <c r="D527" s="163"/>
      <c r="E527" s="163"/>
      <c r="F527" s="163"/>
      <c r="G527" s="163"/>
      <c r="H527" s="163"/>
      <c r="I527" s="163"/>
      <c r="J527" s="163"/>
      <c r="K527" s="163"/>
    </row>
    <row r="528" spans="1:11" ht="15.75" customHeight="1">
      <c r="A528" s="165"/>
      <c r="B528" s="163"/>
      <c r="C528" s="163"/>
      <c r="D528" s="163"/>
      <c r="E528" s="163"/>
      <c r="F528" s="163"/>
      <c r="G528" s="163"/>
      <c r="H528" s="163"/>
      <c r="I528" s="163"/>
      <c r="J528" s="163"/>
      <c r="K528" s="163"/>
    </row>
    <row r="529" spans="1:11" ht="15.75" customHeight="1">
      <c r="A529" s="165"/>
      <c r="B529" s="163"/>
      <c r="C529" s="163"/>
      <c r="D529" s="163"/>
      <c r="E529" s="163"/>
      <c r="F529" s="163"/>
      <c r="G529" s="163"/>
      <c r="H529" s="163"/>
      <c r="I529" s="163"/>
      <c r="J529" s="163"/>
      <c r="K529" s="163"/>
    </row>
    <row r="530" spans="1:11" ht="15.75" customHeight="1">
      <c r="A530" s="165"/>
      <c r="B530" s="163"/>
      <c r="C530" s="163"/>
      <c r="D530" s="163"/>
      <c r="E530" s="163"/>
      <c r="F530" s="163"/>
      <c r="G530" s="163"/>
      <c r="H530" s="163"/>
      <c r="I530" s="163"/>
      <c r="J530" s="163"/>
      <c r="K530" s="163"/>
    </row>
    <row r="531" spans="1:11" ht="15.75" customHeight="1">
      <c r="A531" s="165"/>
      <c r="B531" s="163"/>
      <c r="C531" s="163"/>
      <c r="D531" s="163"/>
      <c r="E531" s="163"/>
      <c r="F531" s="163"/>
      <c r="G531" s="163"/>
      <c r="H531" s="163"/>
      <c r="I531" s="163"/>
      <c r="J531" s="163"/>
      <c r="K531" s="163"/>
    </row>
    <row r="532" spans="1:11" ht="15.75" customHeight="1">
      <c r="A532" s="165"/>
      <c r="B532" s="163"/>
      <c r="C532" s="163"/>
      <c r="D532" s="163"/>
      <c r="E532" s="163"/>
      <c r="F532" s="163"/>
      <c r="G532" s="163"/>
      <c r="H532" s="163"/>
      <c r="I532" s="163"/>
      <c r="J532" s="163"/>
      <c r="K532" s="163"/>
    </row>
    <row r="533" spans="1:11" ht="15.75" customHeight="1">
      <c r="A533" s="165"/>
      <c r="B533" s="163"/>
      <c r="C533" s="163"/>
      <c r="D533" s="163"/>
      <c r="E533" s="163"/>
      <c r="F533" s="163"/>
      <c r="G533" s="163"/>
      <c r="H533" s="163"/>
      <c r="I533" s="163"/>
      <c r="J533" s="163"/>
      <c r="K533" s="163"/>
    </row>
    <row r="534" spans="1:11" ht="15.75" customHeight="1">
      <c r="A534" s="165"/>
      <c r="B534" s="163"/>
      <c r="C534" s="163"/>
      <c r="D534" s="163"/>
      <c r="E534" s="163"/>
      <c r="F534" s="163"/>
      <c r="G534" s="163"/>
      <c r="H534" s="163"/>
      <c r="I534" s="163"/>
      <c r="J534" s="163"/>
      <c r="K534" s="163"/>
    </row>
    <row r="535" spans="1:11" ht="15.75" customHeight="1">
      <c r="A535" s="165"/>
      <c r="B535" s="163"/>
      <c r="C535" s="163"/>
      <c r="D535" s="163"/>
      <c r="E535" s="163"/>
      <c r="F535" s="163"/>
      <c r="G535" s="163"/>
      <c r="H535" s="163"/>
      <c r="I535" s="163"/>
      <c r="J535" s="163"/>
      <c r="K535" s="163"/>
    </row>
    <row r="536" spans="1:11" ht="15.75" customHeight="1">
      <c r="A536" s="165"/>
      <c r="B536" s="163"/>
      <c r="C536" s="163"/>
      <c r="D536" s="163"/>
      <c r="E536" s="163"/>
      <c r="F536" s="163"/>
      <c r="G536" s="163"/>
      <c r="H536" s="163"/>
      <c r="I536" s="163"/>
      <c r="J536" s="163"/>
      <c r="K536" s="163"/>
    </row>
    <row r="537" spans="1:11" ht="15.75" customHeight="1">
      <c r="A537" s="165"/>
      <c r="B537" s="163"/>
      <c r="C537" s="163"/>
      <c r="D537" s="163"/>
      <c r="E537" s="163"/>
      <c r="F537" s="163"/>
      <c r="G537" s="163"/>
      <c r="H537" s="163"/>
      <c r="I537" s="163"/>
      <c r="J537" s="163"/>
      <c r="K537" s="163"/>
    </row>
    <row r="538" spans="1:11" ht="15.75" customHeight="1">
      <c r="A538" s="165"/>
      <c r="B538" s="163"/>
      <c r="C538" s="163"/>
      <c r="D538" s="163"/>
      <c r="E538" s="163"/>
      <c r="F538" s="163"/>
      <c r="G538" s="163"/>
      <c r="H538" s="163"/>
      <c r="I538" s="163"/>
      <c r="J538" s="163"/>
      <c r="K538" s="163"/>
    </row>
    <row r="539" spans="1:11" ht="15.75" customHeight="1">
      <c r="A539" s="165"/>
      <c r="B539" s="163"/>
      <c r="C539" s="163"/>
      <c r="D539" s="163"/>
      <c r="E539" s="163"/>
      <c r="F539" s="163"/>
      <c r="G539" s="163"/>
      <c r="H539" s="163"/>
      <c r="I539" s="163"/>
      <c r="J539" s="163"/>
      <c r="K539" s="163"/>
    </row>
    <row r="540" spans="1:11" ht="15.75" customHeight="1">
      <c r="A540" s="165"/>
      <c r="B540" s="163"/>
      <c r="C540" s="163"/>
      <c r="D540" s="163"/>
      <c r="E540" s="163"/>
      <c r="F540" s="163"/>
      <c r="G540" s="163"/>
      <c r="H540" s="163"/>
      <c r="I540" s="163"/>
      <c r="J540" s="163"/>
      <c r="K540" s="163"/>
    </row>
    <row r="541" spans="1:11" ht="15.75" customHeight="1">
      <c r="A541" s="165"/>
      <c r="B541" s="163"/>
      <c r="C541" s="163"/>
      <c r="D541" s="163"/>
      <c r="E541" s="163"/>
      <c r="F541" s="163"/>
      <c r="G541" s="163"/>
      <c r="H541" s="163"/>
      <c r="I541" s="163"/>
      <c r="J541" s="163"/>
      <c r="K541" s="163"/>
    </row>
    <row r="542" spans="1:11" ht="15.75" customHeight="1">
      <c r="A542" s="165"/>
      <c r="B542" s="163"/>
      <c r="C542" s="163"/>
      <c r="D542" s="163"/>
      <c r="E542" s="163"/>
      <c r="F542" s="163"/>
      <c r="G542" s="163"/>
      <c r="H542" s="163"/>
      <c r="I542" s="163"/>
      <c r="J542" s="163"/>
      <c r="K542" s="163"/>
    </row>
    <row r="543" spans="1:11" ht="15.75" customHeight="1">
      <c r="A543" s="165"/>
      <c r="B543" s="163"/>
      <c r="C543" s="163"/>
      <c r="D543" s="163"/>
      <c r="E543" s="163"/>
      <c r="F543" s="163"/>
      <c r="G543" s="163"/>
      <c r="H543" s="163"/>
      <c r="I543" s="163"/>
      <c r="J543" s="163"/>
      <c r="K543" s="163"/>
    </row>
    <row r="544" spans="1:11" ht="15.75" customHeight="1">
      <c r="A544" s="165"/>
      <c r="B544" s="163"/>
      <c r="C544" s="163"/>
      <c r="D544" s="163"/>
      <c r="E544" s="163"/>
      <c r="F544" s="163"/>
      <c r="G544" s="163"/>
      <c r="H544" s="163"/>
      <c r="I544" s="163"/>
      <c r="J544" s="163"/>
      <c r="K544" s="163"/>
    </row>
    <row r="545" spans="1:11" ht="15.75" customHeight="1">
      <c r="A545" s="165"/>
      <c r="B545" s="163"/>
      <c r="C545" s="163"/>
      <c r="D545" s="163"/>
      <c r="E545" s="163"/>
      <c r="F545" s="163"/>
      <c r="G545" s="163"/>
      <c r="H545" s="163"/>
      <c r="I545" s="163"/>
      <c r="J545" s="163"/>
      <c r="K545" s="163"/>
    </row>
    <row r="546" spans="1:11" ht="15.75" customHeight="1">
      <c r="A546" s="165"/>
      <c r="B546" s="163"/>
      <c r="C546" s="163"/>
      <c r="D546" s="163"/>
      <c r="E546" s="163"/>
      <c r="F546" s="163"/>
      <c r="G546" s="163"/>
      <c r="H546" s="163"/>
      <c r="I546" s="163"/>
      <c r="J546" s="163"/>
      <c r="K546" s="163"/>
    </row>
    <row r="547" spans="1:11" ht="15.75" customHeight="1">
      <c r="A547" s="165"/>
      <c r="B547" s="163"/>
      <c r="C547" s="163"/>
      <c r="D547" s="163"/>
      <c r="E547" s="163"/>
      <c r="F547" s="163"/>
      <c r="G547" s="163"/>
      <c r="H547" s="163"/>
      <c r="I547" s="163"/>
      <c r="J547" s="163"/>
      <c r="K547" s="163"/>
    </row>
    <row r="548" spans="1:11" ht="15.75" customHeight="1">
      <c r="A548" s="165"/>
      <c r="B548" s="163"/>
      <c r="C548" s="163"/>
      <c r="D548" s="163"/>
      <c r="E548" s="163"/>
      <c r="F548" s="163"/>
      <c r="G548" s="163"/>
      <c r="H548" s="163"/>
      <c r="I548" s="163"/>
      <c r="J548" s="163"/>
      <c r="K548" s="163"/>
    </row>
    <row r="549" spans="1:11" ht="15.75" customHeight="1">
      <c r="A549" s="165"/>
      <c r="B549" s="163"/>
      <c r="C549" s="163"/>
      <c r="D549" s="163"/>
      <c r="E549" s="163"/>
      <c r="F549" s="163"/>
      <c r="G549" s="163"/>
      <c r="H549" s="163"/>
      <c r="I549" s="163"/>
      <c r="J549" s="163"/>
      <c r="K549" s="163"/>
    </row>
    <row r="550" spans="1:11" ht="15.75" customHeight="1">
      <c r="A550" s="165"/>
      <c r="B550" s="163"/>
      <c r="C550" s="163"/>
      <c r="D550" s="163"/>
      <c r="E550" s="163"/>
      <c r="F550" s="163"/>
      <c r="G550" s="163"/>
      <c r="H550" s="163"/>
      <c r="I550" s="163"/>
      <c r="J550" s="163"/>
      <c r="K550" s="163"/>
    </row>
    <row r="551" spans="1:11" ht="15.75" customHeight="1">
      <c r="A551" s="165"/>
      <c r="B551" s="163"/>
      <c r="C551" s="163"/>
      <c r="D551" s="163"/>
      <c r="E551" s="163"/>
      <c r="F551" s="163"/>
      <c r="G551" s="163"/>
      <c r="H551" s="163"/>
      <c r="I551" s="163"/>
      <c r="J551" s="163"/>
      <c r="K551" s="163"/>
    </row>
    <row r="552" spans="1:11" ht="15.75" customHeight="1">
      <c r="A552" s="165"/>
      <c r="B552" s="163"/>
      <c r="C552" s="163"/>
      <c r="D552" s="163"/>
      <c r="E552" s="163"/>
      <c r="F552" s="163"/>
      <c r="G552" s="163"/>
      <c r="H552" s="163"/>
      <c r="I552" s="163"/>
      <c r="J552" s="163"/>
      <c r="K552" s="163"/>
    </row>
    <row r="553" spans="1:11" ht="15.75" customHeight="1">
      <c r="A553" s="165"/>
      <c r="B553" s="163"/>
      <c r="C553" s="163"/>
      <c r="D553" s="163"/>
      <c r="E553" s="163"/>
      <c r="F553" s="163"/>
      <c r="G553" s="163"/>
      <c r="H553" s="163"/>
      <c r="I553" s="163"/>
      <c r="J553" s="163"/>
      <c r="K553" s="163"/>
    </row>
    <row r="554" spans="1:11" ht="15.75" customHeight="1">
      <c r="A554" s="165"/>
      <c r="B554" s="163"/>
      <c r="C554" s="163"/>
      <c r="D554" s="163"/>
      <c r="E554" s="163"/>
      <c r="F554" s="163"/>
      <c r="G554" s="163"/>
      <c r="H554" s="163"/>
      <c r="I554" s="163"/>
      <c r="J554" s="163"/>
      <c r="K554" s="163"/>
    </row>
    <row r="555" spans="1:11" ht="15.75" customHeight="1">
      <c r="A555" s="165"/>
      <c r="B555" s="163"/>
      <c r="C555" s="163"/>
      <c r="D555" s="163"/>
      <c r="E555" s="163"/>
      <c r="F555" s="163"/>
      <c r="G555" s="163"/>
      <c r="H555" s="163"/>
      <c r="I555" s="163"/>
      <c r="J555" s="163"/>
      <c r="K555" s="163"/>
    </row>
    <row r="556" spans="1:11" ht="15.75" customHeight="1">
      <c r="A556" s="165"/>
      <c r="B556" s="163"/>
      <c r="C556" s="163"/>
      <c r="D556" s="163"/>
      <c r="E556" s="163"/>
      <c r="F556" s="163"/>
      <c r="G556" s="163"/>
      <c r="H556" s="163"/>
      <c r="I556" s="163"/>
      <c r="J556" s="163"/>
      <c r="K556" s="163"/>
    </row>
    <row r="557" spans="1:11" ht="15.75" customHeight="1">
      <c r="A557" s="165"/>
      <c r="B557" s="163"/>
      <c r="C557" s="163"/>
      <c r="D557" s="163"/>
      <c r="E557" s="163"/>
      <c r="F557" s="163"/>
      <c r="G557" s="163"/>
      <c r="H557" s="163"/>
      <c r="I557" s="163"/>
      <c r="J557" s="163"/>
      <c r="K557" s="163"/>
    </row>
    <row r="558" spans="1:11" ht="15.75" customHeight="1">
      <c r="A558" s="165"/>
      <c r="B558" s="163"/>
      <c r="C558" s="163"/>
      <c r="D558" s="163"/>
      <c r="E558" s="163"/>
      <c r="F558" s="163"/>
      <c r="G558" s="163"/>
      <c r="H558" s="163"/>
      <c r="I558" s="163"/>
      <c r="J558" s="163"/>
      <c r="K558" s="163"/>
    </row>
    <row r="559" spans="1:11" ht="15.75" customHeight="1">
      <c r="A559" s="165"/>
      <c r="B559" s="163"/>
      <c r="C559" s="163"/>
      <c r="D559" s="163"/>
      <c r="E559" s="163"/>
      <c r="F559" s="163"/>
      <c r="G559" s="163"/>
      <c r="H559" s="163"/>
      <c r="I559" s="163"/>
      <c r="J559" s="163"/>
      <c r="K559" s="163"/>
    </row>
    <row r="560" spans="1:11" ht="15.75" customHeight="1">
      <c r="A560" s="165"/>
      <c r="B560" s="163"/>
      <c r="C560" s="163"/>
      <c r="D560" s="163"/>
      <c r="E560" s="163"/>
      <c r="F560" s="163"/>
      <c r="G560" s="163"/>
      <c r="H560" s="163"/>
      <c r="I560" s="163"/>
      <c r="J560" s="163"/>
      <c r="K560" s="163"/>
    </row>
    <row r="561" spans="1:11" ht="15.75" customHeight="1">
      <c r="A561" s="165"/>
      <c r="B561" s="163"/>
      <c r="C561" s="163"/>
      <c r="D561" s="163"/>
      <c r="E561" s="163"/>
      <c r="F561" s="163"/>
      <c r="G561" s="163"/>
      <c r="H561" s="163"/>
      <c r="I561" s="163"/>
      <c r="J561" s="163"/>
      <c r="K561" s="163"/>
    </row>
    <row r="562" spans="1:11" ht="15.75" customHeight="1">
      <c r="A562" s="165"/>
      <c r="B562" s="163"/>
      <c r="C562" s="163"/>
      <c r="D562" s="163"/>
      <c r="E562" s="163"/>
      <c r="F562" s="163"/>
      <c r="G562" s="163"/>
      <c r="H562" s="163"/>
      <c r="I562" s="163"/>
      <c r="J562" s="163"/>
      <c r="K562" s="163"/>
    </row>
    <row r="563" spans="1:11" ht="15.75" customHeight="1">
      <c r="A563" s="165"/>
      <c r="B563" s="163"/>
      <c r="C563" s="163"/>
      <c r="D563" s="163"/>
      <c r="E563" s="163"/>
      <c r="F563" s="163"/>
      <c r="G563" s="163"/>
      <c r="H563" s="163"/>
      <c r="I563" s="163"/>
      <c r="J563" s="163"/>
      <c r="K563" s="163"/>
    </row>
    <row r="564" spans="1:11" ht="15.75" customHeight="1">
      <c r="A564" s="165"/>
      <c r="B564" s="163"/>
      <c r="C564" s="163"/>
      <c r="D564" s="163"/>
      <c r="E564" s="163"/>
      <c r="F564" s="163"/>
      <c r="G564" s="163"/>
      <c r="H564" s="163"/>
      <c r="I564" s="163"/>
      <c r="J564" s="163"/>
      <c r="K564" s="163"/>
    </row>
    <row r="565" spans="1:11" ht="15.75" customHeight="1">
      <c r="A565" s="165"/>
      <c r="B565" s="163"/>
      <c r="C565" s="163"/>
      <c r="D565" s="163"/>
      <c r="E565" s="163"/>
      <c r="F565" s="163"/>
      <c r="G565" s="163"/>
      <c r="H565" s="163"/>
      <c r="I565" s="163"/>
      <c r="J565" s="163"/>
      <c r="K565" s="163"/>
    </row>
    <row r="566" spans="1:11" ht="15.75" customHeight="1">
      <c r="A566" s="165"/>
      <c r="B566" s="163"/>
      <c r="C566" s="163"/>
      <c r="D566" s="163"/>
      <c r="E566" s="163"/>
      <c r="F566" s="163"/>
      <c r="G566" s="163"/>
      <c r="H566" s="163"/>
      <c r="I566" s="163"/>
      <c r="J566" s="163"/>
      <c r="K566" s="163"/>
    </row>
    <row r="567" spans="1:11" ht="15.75" customHeight="1">
      <c r="A567" s="165"/>
      <c r="B567" s="163"/>
      <c r="C567" s="163"/>
      <c r="D567" s="163"/>
      <c r="E567" s="163"/>
      <c r="F567" s="163"/>
      <c r="G567" s="163"/>
      <c r="H567" s="163"/>
      <c r="I567" s="163"/>
      <c r="J567" s="163"/>
      <c r="K567" s="163"/>
    </row>
    <row r="568" spans="1:11" ht="15.75" customHeight="1">
      <c r="A568" s="165"/>
      <c r="B568" s="163"/>
      <c r="C568" s="163"/>
      <c r="D568" s="163"/>
      <c r="E568" s="163"/>
      <c r="F568" s="163"/>
      <c r="G568" s="163"/>
      <c r="H568" s="163"/>
      <c r="I568" s="163"/>
      <c r="J568" s="163"/>
      <c r="K568" s="163"/>
    </row>
    <row r="569" spans="1:11" ht="15.75" customHeight="1">
      <c r="A569" s="165"/>
      <c r="B569" s="163"/>
      <c r="C569" s="163"/>
      <c r="D569" s="163"/>
      <c r="E569" s="163"/>
      <c r="F569" s="163"/>
      <c r="G569" s="163"/>
      <c r="H569" s="163"/>
      <c r="I569" s="163"/>
      <c r="J569" s="163"/>
      <c r="K569" s="163"/>
    </row>
    <row r="570" spans="1:11" ht="15.75" customHeight="1">
      <c r="A570" s="165"/>
      <c r="B570" s="163"/>
      <c r="C570" s="163"/>
      <c r="D570" s="163"/>
      <c r="E570" s="163"/>
      <c r="F570" s="163"/>
      <c r="G570" s="163"/>
      <c r="H570" s="163"/>
      <c r="I570" s="163"/>
      <c r="J570" s="163"/>
      <c r="K570" s="163"/>
    </row>
    <row r="571" spans="1:11" ht="15.75" customHeight="1">
      <c r="A571" s="165"/>
      <c r="B571" s="163"/>
      <c r="C571" s="163"/>
      <c r="D571" s="163"/>
      <c r="E571" s="163"/>
      <c r="F571" s="163"/>
      <c r="G571" s="163"/>
      <c r="H571" s="163"/>
      <c r="I571" s="163"/>
      <c r="J571" s="163"/>
      <c r="K571" s="163"/>
    </row>
    <row r="572" spans="1:11" ht="15.75" customHeight="1">
      <c r="A572" s="165"/>
      <c r="B572" s="163"/>
      <c r="C572" s="163"/>
      <c r="D572" s="163"/>
      <c r="E572" s="163"/>
      <c r="F572" s="163"/>
      <c r="G572" s="163"/>
      <c r="H572" s="163"/>
      <c r="I572" s="163"/>
      <c r="J572" s="163"/>
      <c r="K572" s="163"/>
    </row>
    <row r="573" spans="1:11" ht="15.75" customHeight="1">
      <c r="A573" s="165"/>
      <c r="B573" s="163"/>
      <c r="C573" s="163"/>
      <c r="D573" s="163"/>
      <c r="E573" s="163"/>
      <c r="F573" s="163"/>
      <c r="G573" s="163"/>
      <c r="H573" s="163"/>
      <c r="I573" s="163"/>
      <c r="J573" s="163"/>
      <c r="K573" s="163"/>
    </row>
    <row r="574" spans="1:11" ht="15.75" customHeight="1">
      <c r="A574" s="165"/>
      <c r="B574" s="163"/>
      <c r="C574" s="163"/>
      <c r="D574" s="163"/>
      <c r="E574" s="163"/>
      <c r="F574" s="163"/>
      <c r="G574" s="163"/>
      <c r="H574" s="163"/>
      <c r="I574" s="163"/>
      <c r="J574" s="163"/>
      <c r="K574" s="163"/>
    </row>
    <row r="575" spans="1:11" ht="15.75" customHeight="1">
      <c r="A575" s="165"/>
      <c r="B575" s="163"/>
      <c r="C575" s="163"/>
      <c r="D575" s="163"/>
      <c r="E575" s="163"/>
      <c r="F575" s="163"/>
      <c r="G575" s="163"/>
      <c r="H575" s="163"/>
      <c r="I575" s="163"/>
      <c r="J575" s="163"/>
      <c r="K575" s="163"/>
    </row>
    <row r="576" spans="1:11" ht="15.75" customHeight="1">
      <c r="A576" s="165"/>
      <c r="B576" s="163"/>
      <c r="C576" s="163"/>
      <c r="D576" s="163"/>
      <c r="E576" s="163"/>
      <c r="F576" s="163"/>
      <c r="G576" s="163"/>
      <c r="H576" s="163"/>
      <c r="I576" s="163"/>
      <c r="J576" s="163"/>
      <c r="K576" s="163"/>
    </row>
    <row r="577" spans="1:11" ht="15.75" customHeight="1">
      <c r="A577" s="165"/>
      <c r="B577" s="163"/>
      <c r="C577" s="163"/>
      <c r="D577" s="163"/>
      <c r="E577" s="163"/>
      <c r="F577" s="163"/>
      <c r="G577" s="163"/>
      <c r="H577" s="163"/>
      <c r="I577" s="163"/>
      <c r="J577" s="163"/>
      <c r="K577" s="163"/>
    </row>
    <row r="578" spans="1:11" ht="15.75" customHeight="1">
      <c r="A578" s="165"/>
      <c r="B578" s="163"/>
      <c r="C578" s="163"/>
      <c r="D578" s="163"/>
      <c r="E578" s="163"/>
      <c r="F578" s="163"/>
      <c r="G578" s="163"/>
      <c r="H578" s="163"/>
      <c r="I578" s="163"/>
      <c r="J578" s="163"/>
      <c r="K578" s="163"/>
    </row>
    <row r="579" spans="1:11" ht="15.75" customHeight="1">
      <c r="A579" s="165"/>
      <c r="B579" s="163"/>
      <c r="C579" s="163"/>
      <c r="D579" s="163"/>
      <c r="E579" s="163"/>
      <c r="F579" s="163"/>
      <c r="G579" s="163"/>
      <c r="H579" s="163"/>
      <c r="I579" s="163"/>
      <c r="J579" s="163"/>
      <c r="K579" s="163"/>
    </row>
    <row r="580" spans="1:11" ht="15.75" customHeight="1">
      <c r="A580" s="165"/>
      <c r="B580" s="163"/>
      <c r="C580" s="163"/>
      <c r="D580" s="163"/>
      <c r="E580" s="163"/>
      <c r="F580" s="163"/>
      <c r="G580" s="163"/>
      <c r="H580" s="163"/>
      <c r="I580" s="163"/>
      <c r="J580" s="163"/>
      <c r="K580" s="163"/>
    </row>
    <row r="581" spans="1:11" ht="15.75" customHeight="1">
      <c r="A581" s="165"/>
      <c r="B581" s="163"/>
      <c r="C581" s="163"/>
      <c r="D581" s="163"/>
      <c r="E581" s="163"/>
      <c r="F581" s="163"/>
      <c r="G581" s="163"/>
      <c r="H581" s="163"/>
      <c r="I581" s="163"/>
      <c r="J581" s="163"/>
      <c r="K581" s="163"/>
    </row>
    <row r="582" spans="1:11" ht="15.75" customHeight="1">
      <c r="A582" s="165"/>
      <c r="B582" s="163"/>
      <c r="C582" s="163"/>
      <c r="D582" s="163"/>
      <c r="E582" s="163"/>
      <c r="F582" s="163"/>
      <c r="G582" s="163"/>
      <c r="H582" s="163"/>
      <c r="I582" s="163"/>
      <c r="J582" s="163"/>
      <c r="K582" s="163"/>
    </row>
    <row r="583" spans="1:11" ht="15.75" customHeight="1">
      <c r="A583" s="165"/>
      <c r="B583" s="163"/>
      <c r="C583" s="163"/>
      <c r="D583" s="163"/>
      <c r="E583" s="163"/>
      <c r="F583" s="163"/>
      <c r="G583" s="163"/>
      <c r="H583" s="163"/>
      <c r="I583" s="163"/>
      <c r="J583" s="163"/>
      <c r="K583" s="163"/>
    </row>
    <row r="584" spans="1:11" ht="15.75" customHeight="1">
      <c r="A584" s="165"/>
      <c r="B584" s="163"/>
      <c r="C584" s="163"/>
      <c r="D584" s="163"/>
      <c r="E584" s="163"/>
      <c r="F584" s="163"/>
      <c r="G584" s="163"/>
      <c r="H584" s="163"/>
      <c r="I584" s="163"/>
      <c r="J584" s="163"/>
      <c r="K584" s="163"/>
    </row>
    <row r="585" spans="1:11" ht="15.75" customHeight="1">
      <c r="A585" s="165"/>
      <c r="B585" s="163"/>
      <c r="C585" s="163"/>
      <c r="D585" s="163"/>
      <c r="E585" s="163"/>
      <c r="F585" s="163"/>
      <c r="G585" s="163"/>
      <c r="H585" s="163"/>
      <c r="I585" s="163"/>
      <c r="J585" s="163"/>
      <c r="K585" s="163"/>
    </row>
    <row r="586" spans="1:11" ht="15.75" customHeight="1">
      <c r="A586" s="165"/>
      <c r="B586" s="163"/>
      <c r="C586" s="163"/>
      <c r="D586" s="163"/>
      <c r="E586" s="163"/>
      <c r="F586" s="163"/>
      <c r="G586" s="163"/>
      <c r="H586" s="163"/>
      <c r="I586" s="163"/>
      <c r="J586" s="163"/>
      <c r="K586" s="163"/>
    </row>
    <row r="587" spans="1:11" ht="15.75" customHeight="1">
      <c r="A587" s="165"/>
      <c r="B587" s="163"/>
      <c r="C587" s="163"/>
      <c r="D587" s="163"/>
      <c r="E587" s="163"/>
      <c r="F587" s="163"/>
      <c r="G587" s="163"/>
      <c r="H587" s="163"/>
      <c r="I587" s="163"/>
      <c r="J587" s="163"/>
      <c r="K587" s="163"/>
    </row>
    <row r="588" spans="1:11" ht="15.75" customHeight="1">
      <c r="A588" s="165"/>
      <c r="B588" s="163"/>
      <c r="C588" s="163"/>
      <c r="D588" s="163"/>
      <c r="E588" s="163"/>
      <c r="F588" s="163"/>
      <c r="G588" s="163"/>
      <c r="H588" s="163"/>
      <c r="I588" s="163"/>
      <c r="J588" s="163"/>
      <c r="K588" s="163"/>
    </row>
    <row r="589" spans="1:11" ht="15.75" customHeight="1">
      <c r="A589" s="165"/>
      <c r="B589" s="163"/>
      <c r="C589" s="163"/>
      <c r="D589" s="163"/>
      <c r="E589" s="163"/>
      <c r="F589" s="163"/>
      <c r="G589" s="163"/>
      <c r="H589" s="163"/>
      <c r="I589" s="163"/>
      <c r="J589" s="163"/>
      <c r="K589" s="163"/>
    </row>
    <row r="590" spans="1:11" ht="15.75" customHeight="1">
      <c r="A590" s="165"/>
      <c r="B590" s="163"/>
      <c r="C590" s="163"/>
      <c r="D590" s="163"/>
      <c r="E590" s="163"/>
      <c r="F590" s="163"/>
      <c r="G590" s="163"/>
      <c r="H590" s="163"/>
      <c r="I590" s="163"/>
      <c r="J590" s="163"/>
      <c r="K590" s="163"/>
    </row>
    <row r="591" spans="1:11" ht="15.75" customHeight="1">
      <c r="A591" s="165"/>
      <c r="B591" s="163"/>
      <c r="C591" s="163"/>
      <c r="D591" s="163"/>
      <c r="E591" s="163"/>
      <c r="F591" s="163"/>
      <c r="G591" s="163"/>
      <c r="H591" s="163"/>
      <c r="I591" s="163"/>
      <c r="J591" s="163"/>
      <c r="K591" s="163"/>
    </row>
    <row r="592" spans="1:11" ht="15.75" customHeight="1">
      <c r="A592" s="165"/>
      <c r="B592" s="163"/>
      <c r="C592" s="163"/>
      <c r="D592" s="163"/>
      <c r="E592" s="163"/>
      <c r="F592" s="163"/>
      <c r="G592" s="163"/>
      <c r="H592" s="163"/>
      <c r="I592" s="163"/>
      <c r="J592" s="163"/>
      <c r="K592" s="163"/>
    </row>
    <row r="593" spans="1:11" ht="15.75" customHeight="1">
      <c r="A593" s="165"/>
      <c r="B593" s="163"/>
      <c r="C593" s="163"/>
      <c r="D593" s="163"/>
      <c r="E593" s="163"/>
      <c r="F593" s="163"/>
      <c r="G593" s="163"/>
      <c r="H593" s="163"/>
      <c r="I593" s="163"/>
      <c r="J593" s="163"/>
      <c r="K593" s="163"/>
    </row>
    <row r="594" spans="1:11" ht="15.75" customHeight="1">
      <c r="A594" s="165"/>
      <c r="B594" s="163"/>
      <c r="C594" s="163"/>
      <c r="D594" s="163"/>
      <c r="E594" s="163"/>
      <c r="F594" s="163"/>
      <c r="G594" s="163"/>
      <c r="H594" s="163"/>
      <c r="I594" s="163"/>
      <c r="J594" s="163"/>
      <c r="K594" s="163"/>
    </row>
    <row r="595" spans="1:11" ht="15.75" customHeight="1">
      <c r="A595" s="165"/>
      <c r="B595" s="163"/>
      <c r="C595" s="163"/>
      <c r="D595" s="163"/>
      <c r="E595" s="163"/>
      <c r="F595" s="163"/>
      <c r="G595" s="163"/>
      <c r="H595" s="163"/>
      <c r="I595" s="163"/>
      <c r="J595" s="163"/>
      <c r="K595" s="163"/>
    </row>
    <row r="596" spans="1:11" ht="15.75" customHeight="1">
      <c r="A596" s="165"/>
      <c r="B596" s="163"/>
      <c r="C596" s="163"/>
      <c r="D596" s="163"/>
      <c r="E596" s="163"/>
      <c r="F596" s="163"/>
      <c r="G596" s="163"/>
      <c r="H596" s="163"/>
      <c r="I596" s="163"/>
      <c r="J596" s="163"/>
      <c r="K596" s="163"/>
    </row>
    <row r="597" spans="1:11" ht="15.75" customHeight="1">
      <c r="A597" s="165"/>
      <c r="B597" s="163"/>
      <c r="C597" s="163"/>
      <c r="D597" s="163"/>
      <c r="E597" s="163"/>
      <c r="F597" s="163"/>
      <c r="G597" s="163"/>
      <c r="H597" s="163"/>
      <c r="I597" s="163"/>
      <c r="J597" s="163"/>
      <c r="K597" s="163"/>
    </row>
    <row r="598" spans="1:11" ht="15.75" customHeight="1">
      <c r="A598" s="165"/>
      <c r="B598" s="163"/>
      <c r="C598" s="163"/>
      <c r="D598" s="163"/>
      <c r="E598" s="163"/>
      <c r="F598" s="163"/>
      <c r="G598" s="163"/>
      <c r="H598" s="163"/>
      <c r="I598" s="163"/>
      <c r="J598" s="163"/>
      <c r="K598" s="163"/>
    </row>
    <row r="599" spans="1:11" ht="15.75" customHeight="1">
      <c r="A599" s="165"/>
      <c r="B599" s="163"/>
      <c r="C599" s="163"/>
      <c r="D599" s="163"/>
      <c r="E599" s="163"/>
      <c r="F599" s="163"/>
      <c r="G599" s="163"/>
      <c r="H599" s="163"/>
      <c r="I599" s="163"/>
      <c r="J599" s="163"/>
      <c r="K599" s="163"/>
    </row>
    <row r="600" spans="1:11" ht="15.75" customHeight="1">
      <c r="A600" s="165"/>
      <c r="B600" s="163"/>
      <c r="C600" s="163"/>
      <c r="D600" s="163"/>
      <c r="E600" s="163"/>
      <c r="F600" s="163"/>
      <c r="G600" s="163"/>
      <c r="H600" s="163"/>
      <c r="I600" s="163"/>
      <c r="J600" s="163"/>
      <c r="K600" s="163"/>
    </row>
    <row r="601" spans="1:11" ht="15.75" customHeight="1">
      <c r="A601" s="165"/>
      <c r="B601" s="163"/>
      <c r="C601" s="163"/>
      <c r="D601" s="163"/>
      <c r="E601" s="163"/>
      <c r="F601" s="163"/>
      <c r="G601" s="163"/>
      <c r="H601" s="163"/>
      <c r="I601" s="163"/>
      <c r="J601" s="163"/>
      <c r="K601" s="163"/>
    </row>
    <row r="602" spans="1:11" ht="15.75" customHeight="1">
      <c r="A602" s="165"/>
      <c r="B602" s="163"/>
      <c r="C602" s="163"/>
      <c r="D602" s="163"/>
      <c r="E602" s="163"/>
      <c r="F602" s="163"/>
      <c r="G602" s="163"/>
      <c r="H602" s="163"/>
      <c r="I602" s="163"/>
      <c r="J602" s="163"/>
      <c r="K602" s="163"/>
    </row>
    <row r="603" spans="1:11" ht="15.75" customHeight="1">
      <c r="A603" s="165"/>
      <c r="B603" s="163"/>
      <c r="C603" s="163"/>
      <c r="D603" s="163"/>
      <c r="E603" s="163"/>
      <c r="F603" s="163"/>
      <c r="G603" s="163"/>
      <c r="H603" s="163"/>
      <c r="I603" s="163"/>
      <c r="J603" s="163"/>
      <c r="K603" s="163"/>
    </row>
    <row r="604" spans="1:11" ht="15.75" customHeight="1">
      <c r="A604" s="165"/>
      <c r="B604" s="163"/>
      <c r="C604" s="163"/>
      <c r="D604" s="163"/>
      <c r="E604" s="163"/>
      <c r="F604" s="163"/>
      <c r="G604" s="163"/>
      <c r="H604" s="163"/>
      <c r="I604" s="163"/>
      <c r="J604" s="163"/>
      <c r="K604" s="163"/>
    </row>
    <row r="605" spans="1:11" ht="15.75" customHeight="1">
      <c r="A605" s="165"/>
      <c r="B605" s="163"/>
      <c r="C605" s="163"/>
      <c r="D605" s="163"/>
      <c r="E605" s="163"/>
      <c r="F605" s="163"/>
      <c r="G605" s="163"/>
      <c r="H605" s="163"/>
      <c r="I605" s="163"/>
      <c r="J605" s="163"/>
      <c r="K605" s="163"/>
    </row>
    <row r="606" spans="1:11" ht="15.75" customHeight="1">
      <c r="A606" s="165"/>
      <c r="B606" s="163"/>
      <c r="C606" s="163"/>
      <c r="D606" s="163"/>
      <c r="E606" s="163"/>
      <c r="F606" s="163"/>
      <c r="G606" s="163"/>
      <c r="H606" s="163"/>
      <c r="I606" s="163"/>
      <c r="J606" s="163"/>
      <c r="K606" s="163"/>
    </row>
    <row r="607" spans="1:11" ht="15.75" customHeight="1">
      <c r="A607" s="165"/>
      <c r="B607" s="163"/>
      <c r="C607" s="163"/>
      <c r="D607" s="163"/>
      <c r="E607" s="163"/>
      <c r="F607" s="163"/>
      <c r="G607" s="163"/>
      <c r="H607" s="163"/>
      <c r="I607" s="163"/>
      <c r="J607" s="163"/>
      <c r="K607" s="163"/>
    </row>
    <row r="608" spans="1:11" ht="15.75" customHeight="1">
      <c r="A608" s="165"/>
      <c r="B608" s="163"/>
      <c r="C608" s="163"/>
      <c r="D608" s="163"/>
      <c r="E608" s="163"/>
      <c r="F608" s="163"/>
      <c r="G608" s="163"/>
      <c r="H608" s="163"/>
      <c r="I608" s="163"/>
      <c r="J608" s="163"/>
      <c r="K608" s="163"/>
    </row>
    <row r="609" spans="1:11" ht="15.75" customHeight="1">
      <c r="A609" s="165"/>
      <c r="B609" s="163"/>
      <c r="C609" s="163"/>
      <c r="D609" s="163"/>
      <c r="E609" s="163"/>
      <c r="F609" s="163"/>
      <c r="G609" s="163"/>
      <c r="H609" s="163"/>
      <c r="I609" s="163"/>
      <c r="J609" s="163"/>
      <c r="K609" s="163"/>
    </row>
    <row r="610" spans="1:11" ht="15.75" customHeight="1">
      <c r="A610" s="165"/>
      <c r="B610" s="163"/>
      <c r="C610" s="163"/>
      <c r="D610" s="163"/>
      <c r="E610" s="163"/>
      <c r="F610" s="163"/>
      <c r="G610" s="163"/>
      <c r="H610" s="163"/>
      <c r="I610" s="163"/>
      <c r="J610" s="163"/>
      <c r="K610" s="163"/>
    </row>
    <row r="611" spans="1:11" ht="15.75" customHeight="1">
      <c r="A611" s="165"/>
      <c r="B611" s="163"/>
      <c r="C611" s="163"/>
      <c r="D611" s="163"/>
      <c r="E611" s="163"/>
      <c r="F611" s="163"/>
      <c r="G611" s="163"/>
      <c r="H611" s="163"/>
      <c r="I611" s="163"/>
      <c r="J611" s="163"/>
      <c r="K611" s="163"/>
    </row>
    <row r="612" spans="1:11" ht="15.75" customHeight="1">
      <c r="A612" s="165"/>
      <c r="B612" s="163"/>
      <c r="C612" s="163"/>
      <c r="D612" s="163"/>
      <c r="E612" s="163"/>
      <c r="F612" s="163"/>
      <c r="G612" s="163"/>
      <c r="H612" s="163"/>
      <c r="I612" s="163"/>
      <c r="J612" s="163"/>
      <c r="K612" s="163"/>
    </row>
    <row r="613" spans="1:11" ht="15.75" customHeight="1">
      <c r="A613" s="165"/>
      <c r="B613" s="163"/>
      <c r="C613" s="163"/>
      <c r="D613" s="163"/>
      <c r="E613" s="163"/>
      <c r="F613" s="163"/>
      <c r="G613" s="163"/>
      <c r="H613" s="163"/>
      <c r="I613" s="163"/>
      <c r="J613" s="163"/>
      <c r="K613" s="163"/>
    </row>
    <row r="614" spans="1:11" ht="15.75" customHeight="1">
      <c r="A614" s="165"/>
      <c r="B614" s="163"/>
      <c r="C614" s="163"/>
      <c r="D614" s="163"/>
      <c r="E614" s="163"/>
      <c r="F614" s="163"/>
      <c r="G614" s="163"/>
      <c r="H614" s="163"/>
      <c r="I614" s="163"/>
      <c r="J614" s="163"/>
      <c r="K614" s="163"/>
    </row>
    <row r="615" spans="1:11" ht="15.75" customHeight="1">
      <c r="A615" s="165"/>
      <c r="B615" s="163"/>
      <c r="C615" s="163"/>
      <c r="D615" s="163"/>
      <c r="E615" s="163"/>
      <c r="F615" s="163"/>
      <c r="G615" s="163"/>
      <c r="H615" s="163"/>
      <c r="I615" s="163"/>
      <c r="J615" s="163"/>
      <c r="K615" s="163"/>
    </row>
    <row r="616" spans="1:11" ht="15.75" customHeight="1">
      <c r="A616" s="165"/>
      <c r="B616" s="163"/>
      <c r="C616" s="163"/>
      <c r="D616" s="163"/>
      <c r="E616" s="163"/>
      <c r="F616" s="163"/>
      <c r="G616" s="163"/>
      <c r="H616" s="163"/>
      <c r="I616" s="163"/>
      <c r="J616" s="163"/>
      <c r="K616" s="163"/>
    </row>
    <row r="617" spans="1:11" ht="15.75" customHeight="1">
      <c r="A617" s="165"/>
      <c r="B617" s="163"/>
      <c r="C617" s="163"/>
      <c r="D617" s="163"/>
      <c r="E617" s="163"/>
      <c r="F617" s="163"/>
      <c r="G617" s="163"/>
      <c r="H617" s="163"/>
      <c r="I617" s="163"/>
      <c r="J617" s="163"/>
      <c r="K617" s="163"/>
    </row>
    <row r="618" spans="1:11" ht="15.75" customHeight="1">
      <c r="A618" s="165"/>
      <c r="B618" s="163"/>
      <c r="C618" s="163"/>
      <c r="D618" s="163"/>
      <c r="E618" s="163"/>
      <c r="F618" s="163"/>
      <c r="G618" s="163"/>
      <c r="H618" s="163"/>
      <c r="I618" s="163"/>
      <c r="J618" s="163"/>
      <c r="K618" s="163"/>
    </row>
    <row r="619" spans="1:11" ht="15.75" customHeight="1">
      <c r="A619" s="165"/>
      <c r="B619" s="163"/>
      <c r="C619" s="163"/>
      <c r="D619" s="163"/>
      <c r="E619" s="163"/>
      <c r="F619" s="163"/>
      <c r="G619" s="163"/>
      <c r="H619" s="163"/>
      <c r="I619" s="163"/>
      <c r="J619" s="163"/>
      <c r="K619" s="163"/>
    </row>
    <row r="620" spans="1:11" ht="15.75" customHeight="1">
      <c r="A620" s="165"/>
      <c r="B620" s="163"/>
      <c r="C620" s="163"/>
      <c r="D620" s="163"/>
      <c r="E620" s="163"/>
      <c r="F620" s="163"/>
      <c r="G620" s="163"/>
      <c r="H620" s="163"/>
      <c r="I620" s="163"/>
      <c r="J620" s="163"/>
      <c r="K620" s="163"/>
    </row>
    <row r="621" spans="1:11" ht="15.75" customHeight="1">
      <c r="A621" s="165"/>
      <c r="B621" s="163"/>
      <c r="C621" s="163"/>
      <c r="D621" s="163"/>
      <c r="E621" s="163"/>
      <c r="F621" s="163"/>
      <c r="G621" s="163"/>
      <c r="H621" s="163"/>
      <c r="I621" s="163"/>
      <c r="J621" s="163"/>
      <c r="K621" s="163"/>
    </row>
    <row r="622" spans="1:11" ht="15.75" customHeight="1">
      <c r="A622" s="165"/>
      <c r="B622" s="163"/>
      <c r="C622" s="163"/>
      <c r="D622" s="163"/>
      <c r="E622" s="163"/>
      <c r="F622" s="163"/>
      <c r="G622" s="163"/>
      <c r="H622" s="163"/>
      <c r="I622" s="163"/>
      <c r="J622" s="163"/>
      <c r="K622" s="163"/>
    </row>
    <row r="623" spans="1:11" ht="15.75" customHeight="1">
      <c r="A623" s="165"/>
      <c r="B623" s="163"/>
      <c r="C623" s="163"/>
      <c r="D623" s="163"/>
      <c r="E623" s="163"/>
      <c r="F623" s="163"/>
      <c r="G623" s="163"/>
      <c r="H623" s="163"/>
      <c r="I623" s="163"/>
      <c r="J623" s="163"/>
      <c r="K623" s="163"/>
    </row>
    <row r="624" spans="1:11" ht="15.75" customHeight="1">
      <c r="A624" s="165"/>
      <c r="B624" s="163"/>
      <c r="C624" s="163"/>
      <c r="D624" s="163"/>
      <c r="E624" s="163"/>
      <c r="F624" s="163"/>
      <c r="G624" s="163"/>
      <c r="H624" s="163"/>
      <c r="I624" s="163"/>
      <c r="J624" s="163"/>
      <c r="K624" s="163"/>
    </row>
    <row r="625" spans="1:11" ht="15.75" customHeight="1">
      <c r="A625" s="165"/>
      <c r="B625" s="163"/>
      <c r="C625" s="163"/>
      <c r="D625" s="163"/>
      <c r="E625" s="163"/>
      <c r="F625" s="163"/>
      <c r="G625" s="163"/>
      <c r="H625" s="163"/>
      <c r="I625" s="163"/>
      <c r="J625" s="163"/>
      <c r="K625" s="163"/>
    </row>
    <row r="626" spans="1:11" ht="15.75" customHeight="1">
      <c r="A626" s="165"/>
      <c r="B626" s="163"/>
      <c r="C626" s="163"/>
      <c r="D626" s="163"/>
      <c r="E626" s="163"/>
      <c r="F626" s="163"/>
      <c r="G626" s="163"/>
      <c r="H626" s="163"/>
      <c r="I626" s="163"/>
      <c r="J626" s="163"/>
      <c r="K626" s="163"/>
    </row>
    <row r="627" spans="1:11" ht="15.75" customHeight="1">
      <c r="A627" s="165"/>
      <c r="B627" s="163"/>
      <c r="C627" s="163"/>
      <c r="D627" s="163"/>
      <c r="E627" s="163"/>
      <c r="F627" s="163"/>
      <c r="G627" s="163"/>
      <c r="H627" s="163"/>
      <c r="I627" s="163"/>
      <c r="J627" s="163"/>
      <c r="K627" s="163"/>
    </row>
    <row r="628" spans="1:11" ht="15.75" customHeight="1">
      <c r="A628" s="165"/>
      <c r="B628" s="163"/>
      <c r="C628" s="163"/>
      <c r="D628" s="163"/>
      <c r="E628" s="163"/>
      <c r="F628" s="163"/>
      <c r="G628" s="163"/>
      <c r="H628" s="163"/>
      <c r="I628" s="163"/>
      <c r="J628" s="163"/>
      <c r="K628" s="163"/>
    </row>
    <row r="629" spans="1:11" ht="15.75" customHeight="1">
      <c r="A629" s="165"/>
      <c r="B629" s="163"/>
      <c r="C629" s="163"/>
      <c r="D629" s="163"/>
      <c r="E629" s="163"/>
      <c r="F629" s="163"/>
      <c r="G629" s="163"/>
      <c r="H629" s="163"/>
      <c r="I629" s="163"/>
      <c r="J629" s="163"/>
      <c r="K629" s="163"/>
    </row>
    <row r="630" spans="1:11" ht="15.75" customHeight="1">
      <c r="A630" s="165"/>
      <c r="B630" s="163"/>
      <c r="C630" s="163"/>
      <c r="D630" s="163"/>
      <c r="E630" s="163"/>
      <c r="F630" s="163"/>
      <c r="G630" s="163"/>
      <c r="H630" s="163"/>
      <c r="I630" s="163"/>
      <c r="J630" s="163"/>
      <c r="K630" s="163"/>
    </row>
    <row r="631" spans="1:11" ht="15.75" customHeight="1">
      <c r="A631" s="165"/>
      <c r="B631" s="163"/>
      <c r="C631" s="163"/>
      <c r="D631" s="163"/>
      <c r="E631" s="163"/>
      <c r="F631" s="163"/>
      <c r="G631" s="163"/>
      <c r="H631" s="163"/>
      <c r="I631" s="163"/>
      <c r="J631" s="163"/>
      <c r="K631" s="163"/>
    </row>
    <row r="632" spans="1:11" ht="15.75" customHeight="1">
      <c r="A632" s="165"/>
      <c r="B632" s="163"/>
      <c r="C632" s="163"/>
      <c r="D632" s="163"/>
      <c r="E632" s="163"/>
      <c r="F632" s="163"/>
      <c r="G632" s="163"/>
      <c r="H632" s="163"/>
      <c r="I632" s="163"/>
      <c r="J632" s="163"/>
      <c r="K632" s="163"/>
    </row>
    <row r="633" spans="1:11" ht="15.75" customHeight="1">
      <c r="A633" s="165"/>
      <c r="B633" s="163"/>
      <c r="C633" s="163"/>
      <c r="D633" s="163"/>
      <c r="E633" s="163"/>
      <c r="F633" s="163"/>
      <c r="G633" s="163"/>
      <c r="H633" s="163"/>
      <c r="I633" s="163"/>
      <c r="J633" s="163"/>
      <c r="K633" s="163"/>
    </row>
    <row r="634" spans="1:11" ht="15.75" customHeight="1">
      <c r="A634" s="165"/>
      <c r="B634" s="163"/>
      <c r="C634" s="163"/>
      <c r="D634" s="163"/>
      <c r="E634" s="163"/>
      <c r="F634" s="163"/>
      <c r="G634" s="163"/>
      <c r="H634" s="163"/>
      <c r="I634" s="163"/>
      <c r="J634" s="163"/>
      <c r="K634" s="163"/>
    </row>
    <row r="635" spans="1:11" ht="15.75" customHeight="1">
      <c r="A635" s="165"/>
      <c r="B635" s="163"/>
      <c r="C635" s="163"/>
      <c r="D635" s="163"/>
      <c r="E635" s="163"/>
      <c r="F635" s="163"/>
      <c r="G635" s="163"/>
      <c r="H635" s="163"/>
      <c r="I635" s="163"/>
      <c r="J635" s="163"/>
      <c r="K635" s="163"/>
    </row>
    <row r="636" spans="1:11" ht="15.75" customHeight="1">
      <c r="A636" s="165"/>
      <c r="B636" s="163"/>
      <c r="C636" s="163"/>
      <c r="D636" s="163"/>
      <c r="E636" s="163"/>
      <c r="F636" s="163"/>
      <c r="G636" s="163"/>
      <c r="H636" s="163"/>
      <c r="I636" s="163"/>
      <c r="J636" s="163"/>
      <c r="K636" s="163"/>
    </row>
    <row r="637" spans="1:11" ht="15.75" customHeight="1">
      <c r="A637" s="165"/>
      <c r="B637" s="163"/>
      <c r="C637" s="163"/>
      <c r="D637" s="163"/>
      <c r="E637" s="163"/>
      <c r="F637" s="163"/>
      <c r="G637" s="163"/>
      <c r="H637" s="163"/>
      <c r="I637" s="163"/>
      <c r="J637" s="163"/>
      <c r="K637" s="163"/>
    </row>
    <row r="638" spans="1:11" ht="15.75" customHeight="1">
      <c r="A638" s="165"/>
      <c r="B638" s="163"/>
      <c r="C638" s="163"/>
      <c r="D638" s="163"/>
      <c r="E638" s="163"/>
      <c r="F638" s="163"/>
      <c r="G638" s="163"/>
      <c r="H638" s="163"/>
      <c r="I638" s="163"/>
      <c r="J638" s="163"/>
      <c r="K638" s="163"/>
    </row>
    <row r="639" spans="1:11" ht="15.75" customHeight="1">
      <c r="A639" s="165"/>
      <c r="B639" s="163"/>
      <c r="C639" s="163"/>
      <c r="D639" s="163"/>
      <c r="E639" s="163"/>
      <c r="F639" s="163"/>
      <c r="G639" s="163"/>
      <c r="H639" s="163"/>
      <c r="I639" s="163"/>
      <c r="J639" s="163"/>
      <c r="K639" s="163"/>
    </row>
    <row r="640" spans="1:11" ht="15.75" customHeight="1">
      <c r="A640" s="165"/>
      <c r="B640" s="163"/>
      <c r="C640" s="163"/>
      <c r="D640" s="163"/>
      <c r="E640" s="163"/>
      <c r="F640" s="163"/>
      <c r="G640" s="163"/>
      <c r="H640" s="163"/>
      <c r="I640" s="163"/>
      <c r="J640" s="163"/>
      <c r="K640" s="163"/>
    </row>
    <row r="641" spans="1:11" ht="15.75" customHeight="1">
      <c r="A641" s="165"/>
      <c r="B641" s="163"/>
      <c r="C641" s="163"/>
      <c r="D641" s="163"/>
      <c r="E641" s="163"/>
      <c r="F641" s="163"/>
      <c r="G641" s="163"/>
      <c r="H641" s="163"/>
      <c r="I641" s="163"/>
      <c r="J641" s="163"/>
      <c r="K641" s="163"/>
    </row>
    <row r="642" spans="1:11" ht="15.75" customHeight="1">
      <c r="A642" s="165"/>
      <c r="B642" s="163"/>
      <c r="C642" s="163"/>
      <c r="D642" s="163"/>
      <c r="E642" s="163"/>
      <c r="F642" s="163"/>
      <c r="G642" s="163"/>
      <c r="H642" s="163"/>
      <c r="I642" s="163"/>
      <c r="J642" s="163"/>
      <c r="K642" s="163"/>
    </row>
    <row r="643" spans="1:11" ht="15.75" customHeight="1">
      <c r="A643" s="165"/>
      <c r="B643" s="163"/>
      <c r="C643" s="163"/>
      <c r="D643" s="163"/>
      <c r="E643" s="163"/>
      <c r="F643" s="163"/>
      <c r="G643" s="163"/>
      <c r="H643" s="163"/>
      <c r="I643" s="163"/>
      <c r="J643" s="163"/>
      <c r="K643" s="163"/>
    </row>
    <row r="644" spans="1:11" ht="15.75" customHeight="1">
      <c r="A644" s="165"/>
      <c r="B644" s="163"/>
      <c r="C644" s="163"/>
      <c r="D644" s="163"/>
      <c r="E644" s="163"/>
      <c r="F644" s="163"/>
      <c r="G644" s="163"/>
      <c r="H644" s="163"/>
      <c r="I644" s="163"/>
      <c r="J644" s="163"/>
      <c r="K644" s="163"/>
    </row>
    <row r="645" spans="1:11" ht="15.75" customHeight="1">
      <c r="A645" s="165"/>
      <c r="B645" s="163"/>
      <c r="C645" s="163"/>
      <c r="D645" s="163"/>
      <c r="E645" s="163"/>
      <c r="F645" s="163"/>
      <c r="G645" s="163"/>
      <c r="H645" s="163"/>
      <c r="I645" s="163"/>
      <c r="J645" s="163"/>
      <c r="K645" s="163"/>
    </row>
    <row r="646" spans="1:11" ht="15.75" customHeight="1">
      <c r="A646" s="165"/>
      <c r="B646" s="163"/>
      <c r="C646" s="163"/>
      <c r="D646" s="163"/>
      <c r="E646" s="163"/>
      <c r="F646" s="163"/>
      <c r="G646" s="163"/>
      <c r="H646" s="163"/>
      <c r="I646" s="163"/>
      <c r="J646" s="163"/>
      <c r="K646" s="163"/>
    </row>
    <row r="647" spans="1:11" ht="15.75" customHeight="1">
      <c r="A647" s="165"/>
      <c r="B647" s="163"/>
      <c r="C647" s="163"/>
      <c r="D647" s="163"/>
      <c r="E647" s="163"/>
      <c r="F647" s="163"/>
      <c r="G647" s="163"/>
      <c r="H647" s="163"/>
      <c r="I647" s="163"/>
      <c r="J647" s="163"/>
      <c r="K647" s="163"/>
    </row>
    <row r="648" spans="1:11" ht="15.75" customHeight="1">
      <c r="A648" s="165"/>
      <c r="B648" s="163"/>
      <c r="C648" s="163"/>
      <c r="D648" s="163"/>
      <c r="E648" s="163"/>
      <c r="F648" s="163"/>
      <c r="G648" s="163"/>
      <c r="H648" s="163"/>
      <c r="I648" s="163"/>
      <c r="J648" s="163"/>
      <c r="K648" s="163"/>
    </row>
    <row r="649" spans="1:11" ht="15.75" customHeight="1">
      <c r="A649" s="165"/>
      <c r="B649" s="163"/>
      <c r="C649" s="163"/>
      <c r="D649" s="163"/>
      <c r="E649" s="163"/>
      <c r="F649" s="163"/>
      <c r="G649" s="163"/>
      <c r="H649" s="163"/>
      <c r="I649" s="163"/>
      <c r="J649" s="163"/>
      <c r="K649" s="163"/>
    </row>
    <row r="650" spans="1:11" ht="15.75" customHeight="1">
      <c r="A650" s="165"/>
      <c r="B650" s="163"/>
      <c r="C650" s="163"/>
      <c r="D650" s="163"/>
      <c r="E650" s="163"/>
      <c r="F650" s="163"/>
      <c r="G650" s="163"/>
      <c r="H650" s="163"/>
      <c r="I650" s="163"/>
      <c r="J650" s="163"/>
      <c r="K650" s="163"/>
    </row>
    <row r="651" spans="1:11" ht="15.75" customHeight="1">
      <c r="A651" s="165"/>
      <c r="B651" s="163"/>
      <c r="C651" s="163"/>
      <c r="D651" s="163"/>
      <c r="E651" s="163"/>
      <c r="F651" s="163"/>
      <c r="G651" s="163"/>
      <c r="H651" s="163"/>
      <c r="I651" s="163"/>
      <c r="J651" s="163"/>
      <c r="K651" s="163"/>
    </row>
    <row r="652" spans="1:11" ht="15.75" customHeight="1">
      <c r="A652" s="165"/>
      <c r="B652" s="163"/>
      <c r="C652" s="163"/>
      <c r="D652" s="163"/>
      <c r="E652" s="163"/>
      <c r="F652" s="163"/>
      <c r="G652" s="163"/>
      <c r="H652" s="163"/>
      <c r="I652" s="163"/>
      <c r="J652" s="163"/>
      <c r="K652" s="163"/>
    </row>
    <row r="653" spans="1:11" ht="15.75" customHeight="1">
      <c r="A653" s="165"/>
      <c r="B653" s="163"/>
      <c r="C653" s="163"/>
      <c r="D653" s="163"/>
      <c r="E653" s="163"/>
      <c r="F653" s="163"/>
      <c r="G653" s="163"/>
      <c r="H653" s="163"/>
      <c r="I653" s="163"/>
      <c r="J653" s="163"/>
      <c r="K653" s="163"/>
    </row>
    <row r="654" spans="1:11" ht="15.75" customHeight="1">
      <c r="A654" s="165"/>
      <c r="B654" s="163"/>
      <c r="C654" s="163"/>
      <c r="D654" s="163"/>
      <c r="E654" s="163"/>
      <c r="F654" s="163"/>
      <c r="G654" s="163"/>
      <c r="H654" s="163"/>
      <c r="I654" s="163"/>
      <c r="J654" s="163"/>
      <c r="K654" s="163"/>
    </row>
    <row r="655" spans="1:11" ht="15.75" customHeight="1">
      <c r="A655" s="165"/>
      <c r="B655" s="163"/>
      <c r="C655" s="163"/>
      <c r="D655" s="163"/>
      <c r="E655" s="163"/>
      <c r="F655" s="163"/>
      <c r="G655" s="163"/>
      <c r="H655" s="163"/>
      <c r="I655" s="163"/>
      <c r="J655" s="163"/>
      <c r="K655" s="163"/>
    </row>
    <row r="656" spans="1:11" ht="15.75" customHeight="1">
      <c r="A656" s="165"/>
      <c r="B656" s="163"/>
      <c r="C656" s="163"/>
      <c r="D656" s="163"/>
      <c r="E656" s="163"/>
      <c r="F656" s="163"/>
      <c r="G656" s="163"/>
      <c r="H656" s="163"/>
      <c r="I656" s="163"/>
      <c r="J656" s="163"/>
      <c r="K656" s="163"/>
    </row>
    <row r="657" spans="1:11" ht="15.75" customHeight="1">
      <c r="A657" s="165"/>
      <c r="B657" s="163"/>
      <c r="C657" s="163"/>
      <c r="D657" s="163"/>
      <c r="E657" s="163"/>
      <c r="F657" s="163"/>
      <c r="G657" s="163"/>
      <c r="H657" s="163"/>
      <c r="I657" s="163"/>
      <c r="J657" s="163"/>
      <c r="K657" s="163"/>
    </row>
    <row r="658" spans="1:11" ht="15.75" customHeight="1">
      <c r="A658" s="165"/>
      <c r="B658" s="163"/>
      <c r="C658" s="163"/>
      <c r="D658" s="163"/>
      <c r="E658" s="163"/>
      <c r="F658" s="163"/>
      <c r="G658" s="163"/>
      <c r="H658" s="163"/>
      <c r="I658" s="163"/>
      <c r="J658" s="163"/>
      <c r="K658" s="163"/>
    </row>
    <row r="659" spans="1:11" ht="15.75" customHeight="1">
      <c r="A659" s="165"/>
      <c r="B659" s="163"/>
      <c r="C659" s="163"/>
      <c r="D659" s="163"/>
      <c r="E659" s="163"/>
      <c r="F659" s="163"/>
      <c r="G659" s="163"/>
      <c r="H659" s="163"/>
      <c r="I659" s="163"/>
      <c r="J659" s="163"/>
      <c r="K659" s="163"/>
    </row>
    <row r="660" spans="1:11" ht="15.75" customHeight="1">
      <c r="A660" s="165"/>
      <c r="B660" s="163"/>
      <c r="C660" s="163"/>
      <c r="D660" s="163"/>
      <c r="E660" s="163"/>
      <c r="F660" s="163"/>
      <c r="G660" s="163"/>
      <c r="H660" s="163"/>
      <c r="I660" s="163"/>
      <c r="J660" s="163"/>
      <c r="K660" s="163"/>
    </row>
    <row r="661" spans="1:11" ht="15.75" customHeight="1">
      <c r="A661" s="165"/>
      <c r="B661" s="163"/>
      <c r="C661" s="163"/>
      <c r="D661" s="163"/>
      <c r="E661" s="163"/>
      <c r="F661" s="163"/>
      <c r="G661" s="163"/>
      <c r="H661" s="163"/>
      <c r="I661" s="163"/>
      <c r="J661" s="163"/>
      <c r="K661" s="163"/>
    </row>
    <row r="662" spans="1:11" ht="15.75" customHeight="1">
      <c r="A662" s="165"/>
      <c r="B662" s="163"/>
      <c r="C662" s="163"/>
      <c r="D662" s="163"/>
      <c r="E662" s="163"/>
      <c r="F662" s="163"/>
      <c r="G662" s="163"/>
      <c r="H662" s="163"/>
      <c r="I662" s="163"/>
      <c r="J662" s="163"/>
      <c r="K662" s="163"/>
    </row>
    <row r="663" spans="1:11" ht="15.75" customHeight="1">
      <c r="A663" s="165"/>
      <c r="B663" s="163"/>
      <c r="C663" s="163"/>
      <c r="D663" s="163"/>
      <c r="E663" s="163"/>
      <c r="F663" s="163"/>
      <c r="G663" s="163"/>
      <c r="H663" s="163"/>
      <c r="I663" s="163"/>
      <c r="J663" s="163"/>
      <c r="K663" s="163"/>
    </row>
    <row r="664" spans="1:11" ht="15.75" customHeight="1">
      <c r="A664" s="165"/>
      <c r="B664" s="163"/>
      <c r="C664" s="163"/>
      <c r="D664" s="163"/>
      <c r="E664" s="163"/>
      <c r="F664" s="163"/>
      <c r="G664" s="163"/>
      <c r="H664" s="163"/>
      <c r="I664" s="163"/>
      <c r="J664" s="163"/>
      <c r="K664" s="163"/>
    </row>
    <row r="665" spans="1:11" ht="15.75" customHeight="1">
      <c r="A665" s="165"/>
      <c r="B665" s="163"/>
      <c r="C665" s="163"/>
      <c r="D665" s="163"/>
      <c r="E665" s="163"/>
      <c r="F665" s="163"/>
      <c r="G665" s="163"/>
      <c r="H665" s="163"/>
      <c r="I665" s="163"/>
      <c r="J665" s="163"/>
      <c r="K665" s="163"/>
    </row>
    <row r="666" spans="1:11" ht="15.75" customHeight="1">
      <c r="A666" s="165"/>
      <c r="B666" s="163"/>
      <c r="C666" s="163"/>
      <c r="D666" s="163"/>
      <c r="E666" s="163"/>
      <c r="F666" s="163"/>
      <c r="G666" s="163"/>
      <c r="H666" s="163"/>
      <c r="I666" s="163"/>
      <c r="J666" s="163"/>
      <c r="K666" s="163"/>
    </row>
    <row r="667" spans="1:11" ht="15.75" customHeight="1">
      <c r="A667" s="165"/>
      <c r="B667" s="163"/>
      <c r="C667" s="163"/>
      <c r="D667" s="163"/>
      <c r="E667" s="163"/>
      <c r="F667" s="163"/>
      <c r="G667" s="163"/>
      <c r="H667" s="163"/>
      <c r="I667" s="163"/>
      <c r="J667" s="163"/>
      <c r="K667" s="163"/>
    </row>
    <row r="668" spans="1:11" ht="15.75" customHeight="1">
      <c r="A668" s="165"/>
      <c r="B668" s="163"/>
      <c r="C668" s="163"/>
      <c r="D668" s="163"/>
      <c r="E668" s="163"/>
      <c r="F668" s="163"/>
      <c r="G668" s="163"/>
      <c r="H668" s="163"/>
      <c r="I668" s="163"/>
      <c r="J668" s="163"/>
      <c r="K668" s="163"/>
    </row>
    <row r="669" spans="1:11" ht="15.75" customHeight="1">
      <c r="A669" s="165"/>
      <c r="B669" s="163"/>
      <c r="C669" s="163"/>
      <c r="D669" s="163"/>
      <c r="E669" s="163"/>
      <c r="F669" s="163"/>
      <c r="G669" s="163"/>
      <c r="H669" s="163"/>
      <c r="I669" s="163"/>
      <c r="J669" s="163"/>
      <c r="K669" s="163"/>
    </row>
    <row r="670" spans="1:11" ht="15.75" customHeight="1">
      <c r="A670" s="165"/>
      <c r="B670" s="163"/>
      <c r="C670" s="163"/>
      <c r="D670" s="163"/>
      <c r="E670" s="163"/>
      <c r="F670" s="163"/>
      <c r="G670" s="163"/>
      <c r="H670" s="163"/>
      <c r="I670" s="163"/>
      <c r="J670" s="163"/>
      <c r="K670" s="163"/>
    </row>
    <row r="671" spans="1:11" ht="15.75" customHeight="1">
      <c r="A671" s="165"/>
      <c r="B671" s="163"/>
      <c r="C671" s="163"/>
      <c r="D671" s="163"/>
      <c r="E671" s="163"/>
      <c r="F671" s="163"/>
      <c r="G671" s="163"/>
      <c r="H671" s="163"/>
      <c r="I671" s="163"/>
      <c r="J671" s="163"/>
      <c r="K671" s="163"/>
    </row>
    <row r="672" spans="1:11" ht="15.75" customHeight="1">
      <c r="A672" s="165"/>
      <c r="B672" s="163"/>
      <c r="C672" s="163"/>
      <c r="D672" s="163"/>
      <c r="E672" s="163"/>
      <c r="F672" s="163"/>
      <c r="G672" s="163"/>
      <c r="H672" s="163"/>
      <c r="I672" s="163"/>
      <c r="J672" s="163"/>
      <c r="K672" s="163"/>
    </row>
    <row r="673" spans="1:11" ht="15.75" customHeight="1">
      <c r="A673" s="165"/>
      <c r="B673" s="163"/>
      <c r="C673" s="163"/>
      <c r="D673" s="163"/>
      <c r="E673" s="163"/>
      <c r="F673" s="163"/>
      <c r="G673" s="163"/>
      <c r="H673" s="163"/>
      <c r="I673" s="163"/>
      <c r="J673" s="163"/>
      <c r="K673" s="163"/>
    </row>
    <row r="674" spans="1:11" ht="15.75" customHeight="1">
      <c r="A674" s="165"/>
      <c r="B674" s="163"/>
      <c r="C674" s="163"/>
      <c r="D674" s="163"/>
      <c r="E674" s="163"/>
      <c r="F674" s="163"/>
      <c r="G674" s="163"/>
      <c r="H674" s="163"/>
      <c r="I674" s="163"/>
      <c r="J674" s="163"/>
      <c r="K674" s="163"/>
    </row>
    <row r="675" spans="1:11" ht="15.75" customHeight="1">
      <c r="A675" s="165"/>
      <c r="B675" s="163"/>
      <c r="C675" s="163"/>
      <c r="D675" s="163"/>
      <c r="E675" s="163"/>
      <c r="F675" s="163"/>
      <c r="G675" s="163"/>
      <c r="H675" s="163"/>
      <c r="I675" s="163"/>
      <c r="J675" s="163"/>
      <c r="K675" s="163"/>
    </row>
    <row r="676" spans="1:11" ht="15.75" customHeight="1">
      <c r="A676" s="165"/>
      <c r="B676" s="163"/>
      <c r="C676" s="163"/>
      <c r="D676" s="163"/>
      <c r="E676" s="163"/>
      <c r="F676" s="163"/>
      <c r="G676" s="163"/>
      <c r="H676" s="163"/>
      <c r="I676" s="163"/>
      <c r="J676" s="163"/>
      <c r="K676" s="163"/>
    </row>
    <row r="677" spans="1:11" ht="15.75" customHeight="1">
      <c r="A677" s="165"/>
      <c r="B677" s="163"/>
      <c r="C677" s="163"/>
      <c r="D677" s="163"/>
      <c r="E677" s="163"/>
      <c r="F677" s="163"/>
      <c r="G677" s="163"/>
      <c r="H677" s="163"/>
      <c r="I677" s="163"/>
      <c r="J677" s="163"/>
      <c r="K677" s="163"/>
    </row>
    <row r="678" spans="1:11" ht="15.75" customHeight="1">
      <c r="A678" s="165"/>
      <c r="B678" s="163"/>
      <c r="C678" s="163"/>
      <c r="D678" s="163"/>
      <c r="E678" s="163"/>
      <c r="F678" s="163"/>
      <c r="G678" s="163"/>
      <c r="H678" s="163"/>
      <c r="I678" s="163"/>
      <c r="J678" s="163"/>
      <c r="K678" s="163"/>
    </row>
    <row r="679" spans="1:11" ht="15.75" customHeight="1">
      <c r="A679" s="165"/>
      <c r="B679" s="163"/>
      <c r="C679" s="163"/>
      <c r="D679" s="163"/>
      <c r="E679" s="163"/>
      <c r="F679" s="163"/>
      <c r="G679" s="163"/>
      <c r="H679" s="163"/>
      <c r="I679" s="163"/>
      <c r="J679" s="163"/>
      <c r="K679" s="163"/>
    </row>
    <row r="680" spans="1:11" ht="15.75" customHeight="1">
      <c r="A680" s="165"/>
      <c r="B680" s="163"/>
      <c r="C680" s="163"/>
      <c r="D680" s="163"/>
      <c r="E680" s="163"/>
      <c r="F680" s="163"/>
      <c r="G680" s="163"/>
      <c r="H680" s="163"/>
      <c r="I680" s="163"/>
      <c r="J680" s="163"/>
      <c r="K680" s="163"/>
    </row>
    <row r="681" spans="1:11" ht="15.75" customHeight="1">
      <c r="A681" s="165"/>
      <c r="B681" s="163"/>
      <c r="C681" s="163"/>
      <c r="D681" s="163"/>
      <c r="E681" s="163"/>
      <c r="F681" s="163"/>
      <c r="G681" s="163"/>
      <c r="H681" s="163"/>
      <c r="I681" s="163"/>
      <c r="J681" s="163"/>
      <c r="K681" s="163"/>
    </row>
    <row r="682" spans="1:11" ht="15.75" customHeight="1">
      <c r="A682" s="165"/>
      <c r="B682" s="163"/>
      <c r="C682" s="163"/>
      <c r="D682" s="163"/>
      <c r="E682" s="163"/>
      <c r="F682" s="163"/>
      <c r="G682" s="163"/>
      <c r="H682" s="163"/>
      <c r="I682" s="163"/>
      <c r="J682" s="163"/>
      <c r="K682" s="163"/>
    </row>
    <row r="683" spans="1:11" ht="15.75" customHeight="1">
      <c r="A683" s="165"/>
      <c r="B683" s="163"/>
      <c r="C683" s="163"/>
      <c r="D683" s="163"/>
      <c r="E683" s="163"/>
      <c r="F683" s="163"/>
      <c r="G683" s="163"/>
      <c r="H683" s="163"/>
      <c r="I683" s="163"/>
      <c r="J683" s="163"/>
      <c r="K683" s="163"/>
    </row>
    <row r="684" spans="1:11" ht="15.75" customHeight="1">
      <c r="A684" s="165"/>
      <c r="B684" s="163"/>
      <c r="C684" s="163"/>
      <c r="D684" s="163"/>
      <c r="E684" s="163"/>
      <c r="F684" s="163"/>
      <c r="G684" s="163"/>
      <c r="H684" s="163"/>
      <c r="I684" s="163"/>
      <c r="J684" s="163"/>
      <c r="K684" s="163"/>
    </row>
    <row r="685" spans="1:11" ht="15.75" customHeight="1">
      <c r="A685" s="165"/>
      <c r="B685" s="163"/>
      <c r="C685" s="163"/>
      <c r="D685" s="163"/>
      <c r="E685" s="163"/>
      <c r="F685" s="163"/>
      <c r="G685" s="163"/>
      <c r="H685" s="163"/>
      <c r="I685" s="163"/>
      <c r="J685" s="163"/>
      <c r="K685" s="163"/>
    </row>
    <row r="686" spans="1:11" ht="15.75" customHeight="1">
      <c r="A686" s="165"/>
      <c r="B686" s="163"/>
      <c r="C686" s="163"/>
      <c r="D686" s="163"/>
      <c r="E686" s="163"/>
      <c r="F686" s="163"/>
      <c r="G686" s="163"/>
      <c r="H686" s="163"/>
      <c r="I686" s="163"/>
      <c r="J686" s="163"/>
      <c r="K686" s="163"/>
    </row>
    <row r="687" spans="1:11" ht="15.75" customHeight="1">
      <c r="A687" s="165"/>
      <c r="B687" s="163"/>
      <c r="C687" s="163"/>
      <c r="D687" s="163"/>
      <c r="E687" s="163"/>
      <c r="F687" s="163"/>
      <c r="G687" s="163"/>
      <c r="H687" s="163"/>
      <c r="I687" s="163"/>
      <c r="J687" s="163"/>
      <c r="K687" s="163"/>
    </row>
    <row r="688" spans="1:11" ht="15.75" customHeight="1">
      <c r="A688" s="165"/>
      <c r="B688" s="163"/>
      <c r="C688" s="163"/>
      <c r="D688" s="163"/>
      <c r="E688" s="163"/>
      <c r="F688" s="163"/>
      <c r="G688" s="163"/>
      <c r="H688" s="163"/>
      <c r="I688" s="163"/>
      <c r="J688" s="163"/>
      <c r="K688" s="163"/>
    </row>
    <row r="689" spans="1:11" ht="15.75" customHeight="1">
      <c r="A689" s="165"/>
      <c r="B689" s="163"/>
      <c r="C689" s="163"/>
      <c r="D689" s="163"/>
      <c r="E689" s="163"/>
      <c r="F689" s="163"/>
      <c r="G689" s="163"/>
      <c r="H689" s="163"/>
      <c r="I689" s="163"/>
      <c r="J689" s="163"/>
      <c r="K689" s="163"/>
    </row>
    <row r="690" spans="1:11" ht="15.75" customHeight="1">
      <c r="A690" s="165"/>
      <c r="B690" s="163"/>
      <c r="C690" s="163"/>
      <c r="D690" s="163"/>
      <c r="E690" s="163"/>
      <c r="F690" s="163"/>
      <c r="G690" s="163"/>
      <c r="H690" s="163"/>
      <c r="I690" s="163"/>
      <c r="J690" s="163"/>
      <c r="K690" s="163"/>
    </row>
    <row r="691" spans="1:11" ht="15.75" customHeight="1">
      <c r="A691" s="165"/>
      <c r="B691" s="163"/>
      <c r="C691" s="163"/>
      <c r="D691" s="163"/>
      <c r="E691" s="163"/>
      <c r="F691" s="163"/>
      <c r="G691" s="163"/>
      <c r="H691" s="163"/>
      <c r="I691" s="163"/>
      <c r="J691" s="163"/>
      <c r="K691" s="163"/>
    </row>
    <row r="692" spans="1:11" ht="15.75" customHeight="1">
      <c r="A692" s="165"/>
      <c r="B692" s="163"/>
      <c r="C692" s="163"/>
      <c r="D692" s="163"/>
      <c r="E692" s="163"/>
      <c r="F692" s="163"/>
      <c r="G692" s="163"/>
      <c r="H692" s="163"/>
      <c r="I692" s="163"/>
      <c r="J692" s="163"/>
      <c r="K692" s="163"/>
    </row>
    <row r="693" spans="1:11" ht="15.75" customHeight="1">
      <c r="A693" s="165"/>
      <c r="B693" s="163"/>
      <c r="C693" s="163"/>
      <c r="D693" s="163"/>
      <c r="E693" s="163"/>
      <c r="F693" s="163"/>
      <c r="G693" s="163"/>
      <c r="H693" s="163"/>
      <c r="I693" s="163"/>
      <c r="J693" s="163"/>
      <c r="K693" s="163"/>
    </row>
    <row r="694" spans="1:11" ht="15.75" customHeight="1">
      <c r="A694" s="165"/>
      <c r="B694" s="163"/>
      <c r="C694" s="163"/>
      <c r="D694" s="163"/>
      <c r="E694" s="163"/>
      <c r="F694" s="163"/>
      <c r="G694" s="163"/>
      <c r="H694" s="163"/>
      <c r="I694" s="163"/>
      <c r="J694" s="163"/>
      <c r="K694" s="163"/>
    </row>
    <row r="695" spans="1:11" ht="15.75" customHeight="1">
      <c r="A695" s="165"/>
      <c r="B695" s="163"/>
      <c r="C695" s="163"/>
      <c r="D695" s="163"/>
      <c r="E695" s="163"/>
      <c r="F695" s="163"/>
      <c r="G695" s="163"/>
      <c r="H695" s="163"/>
      <c r="I695" s="163"/>
      <c r="J695" s="163"/>
      <c r="K695" s="163"/>
    </row>
    <row r="696" spans="1:11" ht="15.75" customHeight="1">
      <c r="A696" s="165"/>
      <c r="B696" s="163"/>
      <c r="C696" s="163"/>
      <c r="D696" s="163"/>
      <c r="E696" s="163"/>
      <c r="F696" s="163"/>
      <c r="G696" s="163"/>
      <c r="H696" s="163"/>
      <c r="I696" s="163"/>
      <c r="J696" s="163"/>
      <c r="K696" s="163"/>
    </row>
    <row r="697" spans="1:11" ht="15.75" customHeight="1">
      <c r="A697" s="165"/>
      <c r="B697" s="163"/>
      <c r="C697" s="163"/>
      <c r="D697" s="163"/>
      <c r="E697" s="163"/>
      <c r="F697" s="163"/>
      <c r="G697" s="163"/>
      <c r="H697" s="163"/>
      <c r="I697" s="163"/>
      <c r="J697" s="163"/>
      <c r="K697" s="163"/>
    </row>
    <row r="698" spans="1:11" ht="15.75" customHeight="1">
      <c r="A698" s="165"/>
      <c r="B698" s="163"/>
      <c r="C698" s="163"/>
      <c r="D698" s="163"/>
      <c r="E698" s="163"/>
      <c r="F698" s="163"/>
      <c r="G698" s="163"/>
      <c r="H698" s="163"/>
      <c r="I698" s="163"/>
      <c r="J698" s="163"/>
      <c r="K698" s="163"/>
    </row>
    <row r="699" spans="1:11" ht="15.75" customHeight="1">
      <c r="A699" s="165"/>
      <c r="B699" s="163"/>
      <c r="C699" s="163"/>
      <c r="D699" s="163"/>
      <c r="E699" s="163"/>
      <c r="F699" s="163"/>
      <c r="G699" s="163"/>
      <c r="H699" s="163"/>
      <c r="I699" s="163"/>
      <c r="J699" s="163"/>
      <c r="K699" s="163"/>
    </row>
    <row r="700" spans="1:11" ht="15.75" customHeight="1">
      <c r="A700" s="165"/>
      <c r="B700" s="163"/>
      <c r="C700" s="163"/>
      <c r="D700" s="163"/>
      <c r="E700" s="163"/>
      <c r="F700" s="163"/>
      <c r="G700" s="163"/>
      <c r="H700" s="163"/>
      <c r="I700" s="163"/>
      <c r="J700" s="163"/>
      <c r="K700" s="163"/>
    </row>
    <row r="701" spans="1:11" ht="15.75" customHeight="1">
      <c r="A701" s="165"/>
      <c r="B701" s="163"/>
      <c r="C701" s="163"/>
      <c r="D701" s="163"/>
      <c r="E701" s="163"/>
      <c r="F701" s="163"/>
      <c r="G701" s="163"/>
      <c r="H701" s="163"/>
      <c r="I701" s="163"/>
      <c r="J701" s="163"/>
      <c r="K701" s="163"/>
    </row>
    <row r="702" spans="1:11" ht="15.75" customHeight="1">
      <c r="A702" s="165"/>
      <c r="B702" s="163"/>
      <c r="C702" s="163"/>
      <c r="D702" s="163"/>
      <c r="E702" s="163"/>
      <c r="F702" s="163"/>
      <c r="G702" s="163"/>
      <c r="H702" s="163"/>
      <c r="I702" s="163"/>
      <c r="J702" s="163"/>
      <c r="K702" s="163"/>
    </row>
    <row r="703" spans="1:11" ht="15.75" customHeight="1">
      <c r="A703" s="165"/>
      <c r="B703" s="163"/>
      <c r="C703" s="163"/>
      <c r="D703" s="163"/>
      <c r="E703" s="163"/>
      <c r="F703" s="163"/>
      <c r="G703" s="163"/>
      <c r="H703" s="163"/>
      <c r="I703" s="163"/>
      <c r="J703" s="163"/>
      <c r="K703" s="163"/>
    </row>
    <row r="704" spans="1:11" ht="15.75" customHeight="1">
      <c r="A704" s="165"/>
      <c r="B704" s="163"/>
      <c r="C704" s="163"/>
      <c r="D704" s="163"/>
      <c r="E704" s="163"/>
      <c r="F704" s="163"/>
      <c r="G704" s="163"/>
      <c r="H704" s="163"/>
      <c r="I704" s="163"/>
      <c r="J704" s="163"/>
      <c r="K704" s="163"/>
    </row>
    <row r="705" spans="1:11" ht="15.75" customHeight="1">
      <c r="A705" s="165"/>
      <c r="B705" s="163"/>
      <c r="C705" s="163"/>
      <c r="D705" s="163"/>
      <c r="E705" s="163"/>
      <c r="F705" s="163"/>
      <c r="G705" s="163"/>
      <c r="H705" s="163"/>
      <c r="I705" s="163"/>
      <c r="J705" s="163"/>
      <c r="K705" s="163"/>
    </row>
    <row r="706" spans="1:11" ht="15.75" customHeight="1">
      <c r="A706" s="165"/>
      <c r="B706" s="163"/>
      <c r="C706" s="163"/>
      <c r="D706" s="163"/>
      <c r="E706" s="163"/>
      <c r="F706" s="163"/>
      <c r="G706" s="163"/>
      <c r="H706" s="163"/>
      <c r="I706" s="163"/>
      <c r="J706" s="163"/>
      <c r="K706" s="163"/>
    </row>
    <row r="707" spans="1:11" ht="15.75" customHeight="1">
      <c r="A707" s="165"/>
      <c r="B707" s="163"/>
      <c r="C707" s="163"/>
      <c r="D707" s="163"/>
      <c r="E707" s="163"/>
      <c r="F707" s="163"/>
      <c r="G707" s="163"/>
      <c r="H707" s="163"/>
      <c r="I707" s="163"/>
      <c r="J707" s="163"/>
      <c r="K707" s="163"/>
    </row>
    <row r="708" spans="1:11" ht="15.75" customHeight="1">
      <c r="A708" s="165"/>
      <c r="B708" s="163"/>
      <c r="C708" s="163"/>
      <c r="D708" s="163"/>
      <c r="E708" s="163"/>
      <c r="F708" s="163"/>
      <c r="G708" s="163"/>
      <c r="H708" s="163"/>
      <c r="I708" s="163"/>
      <c r="J708" s="163"/>
      <c r="K708" s="163"/>
    </row>
    <row r="709" spans="1:11" ht="15.75" customHeight="1">
      <c r="A709" s="165"/>
      <c r="B709" s="163"/>
      <c r="C709" s="163"/>
      <c r="D709" s="163"/>
      <c r="E709" s="163"/>
      <c r="F709" s="163"/>
      <c r="G709" s="163"/>
      <c r="H709" s="163"/>
      <c r="I709" s="163"/>
      <c r="J709" s="163"/>
      <c r="K709" s="163"/>
    </row>
    <row r="710" spans="1:11" ht="15.75" customHeight="1">
      <c r="A710" s="165"/>
      <c r="B710" s="163"/>
      <c r="C710" s="163"/>
      <c r="D710" s="163"/>
      <c r="E710" s="163"/>
      <c r="F710" s="163"/>
      <c r="G710" s="163"/>
      <c r="H710" s="163"/>
      <c r="I710" s="163"/>
      <c r="J710" s="163"/>
      <c r="K710" s="163"/>
    </row>
    <row r="711" spans="1:11" ht="15.75" customHeight="1">
      <c r="A711" s="165"/>
      <c r="B711" s="163"/>
      <c r="C711" s="163"/>
      <c r="D711" s="163"/>
      <c r="E711" s="163"/>
      <c r="F711" s="163"/>
      <c r="G711" s="163"/>
      <c r="H711" s="163"/>
      <c r="I711" s="163"/>
      <c r="J711" s="163"/>
      <c r="K711" s="163"/>
    </row>
    <row r="712" spans="1:11" ht="15.75" customHeight="1">
      <c r="A712" s="165"/>
      <c r="B712" s="163"/>
      <c r="C712" s="163"/>
      <c r="D712" s="163"/>
      <c r="E712" s="163"/>
      <c r="F712" s="163"/>
      <c r="G712" s="163"/>
      <c r="H712" s="163"/>
      <c r="I712" s="163"/>
      <c r="J712" s="163"/>
      <c r="K712" s="163"/>
    </row>
    <row r="713" spans="1:11" ht="15.75" customHeight="1">
      <c r="A713" s="165"/>
      <c r="B713" s="163"/>
      <c r="C713" s="163"/>
      <c r="D713" s="163"/>
      <c r="E713" s="163"/>
      <c r="F713" s="163"/>
      <c r="G713" s="163"/>
      <c r="H713" s="163"/>
      <c r="I713" s="163"/>
      <c r="J713" s="163"/>
      <c r="K713" s="163"/>
    </row>
    <row r="714" spans="1:11" ht="15.75" customHeight="1">
      <c r="A714" s="165"/>
      <c r="B714" s="163"/>
      <c r="C714" s="163"/>
      <c r="D714" s="163"/>
      <c r="E714" s="163"/>
      <c r="F714" s="163"/>
      <c r="G714" s="163"/>
      <c r="H714" s="163"/>
      <c r="I714" s="163"/>
      <c r="J714" s="163"/>
      <c r="K714" s="163"/>
    </row>
    <row r="715" spans="1:11" ht="15.75" customHeight="1">
      <c r="A715" s="165"/>
      <c r="B715" s="163"/>
      <c r="C715" s="163"/>
      <c r="D715" s="163"/>
      <c r="E715" s="163"/>
      <c r="F715" s="163"/>
      <c r="G715" s="163"/>
      <c r="H715" s="163"/>
      <c r="I715" s="163"/>
      <c r="J715" s="163"/>
      <c r="K715" s="163"/>
    </row>
    <row r="716" spans="1:11" ht="15.75" customHeight="1">
      <c r="A716" s="165"/>
      <c r="B716" s="163"/>
      <c r="C716" s="163"/>
      <c r="D716" s="163"/>
      <c r="E716" s="163"/>
      <c r="F716" s="163"/>
      <c r="G716" s="163"/>
      <c r="H716" s="163"/>
      <c r="I716" s="163"/>
      <c r="J716" s="163"/>
      <c r="K716" s="163"/>
    </row>
    <row r="717" spans="1:11" ht="15.75" customHeight="1">
      <c r="A717" s="165"/>
      <c r="B717" s="163"/>
      <c r="C717" s="163"/>
      <c r="D717" s="163"/>
      <c r="E717" s="163"/>
      <c r="F717" s="163"/>
      <c r="G717" s="163"/>
      <c r="H717" s="163"/>
      <c r="I717" s="163"/>
      <c r="J717" s="163"/>
      <c r="K717" s="163"/>
    </row>
    <row r="718" spans="1:11" ht="15.75" customHeight="1">
      <c r="A718" s="165"/>
      <c r="B718" s="163"/>
      <c r="C718" s="163"/>
      <c r="D718" s="163"/>
      <c r="E718" s="163"/>
      <c r="F718" s="163"/>
      <c r="G718" s="163"/>
      <c r="H718" s="163"/>
      <c r="I718" s="163"/>
      <c r="J718" s="163"/>
      <c r="K718" s="163"/>
    </row>
    <row r="719" spans="1:11" ht="15.75" customHeight="1">
      <c r="A719" s="165"/>
      <c r="B719" s="163"/>
      <c r="C719" s="163"/>
      <c r="D719" s="163"/>
      <c r="E719" s="163"/>
      <c r="F719" s="163"/>
      <c r="G719" s="163"/>
      <c r="H719" s="163"/>
      <c r="I719" s="163"/>
      <c r="J719" s="163"/>
      <c r="K719" s="163"/>
    </row>
    <row r="720" spans="1:11" ht="15.75" customHeight="1">
      <c r="A720" s="165"/>
      <c r="B720" s="163"/>
      <c r="C720" s="163"/>
      <c r="D720" s="163"/>
      <c r="E720" s="163"/>
      <c r="F720" s="163"/>
      <c r="G720" s="163"/>
      <c r="H720" s="163"/>
      <c r="I720" s="163"/>
      <c r="J720" s="163"/>
      <c r="K720" s="163"/>
    </row>
    <row r="721" spans="1:11" ht="15.75" customHeight="1">
      <c r="A721" s="165"/>
      <c r="B721" s="163"/>
      <c r="C721" s="163"/>
      <c r="D721" s="163"/>
      <c r="E721" s="163"/>
      <c r="F721" s="163"/>
      <c r="G721" s="163"/>
      <c r="H721" s="163"/>
      <c r="I721" s="163"/>
      <c r="J721" s="163"/>
      <c r="K721" s="163"/>
    </row>
    <row r="722" spans="1:11" ht="15.75" customHeight="1">
      <c r="A722" s="165"/>
      <c r="B722" s="163"/>
      <c r="C722" s="163"/>
      <c r="D722" s="163"/>
      <c r="E722" s="163"/>
      <c r="F722" s="163"/>
      <c r="G722" s="163"/>
      <c r="H722" s="163"/>
      <c r="I722" s="163"/>
      <c r="J722" s="163"/>
      <c r="K722" s="163"/>
    </row>
    <row r="723" spans="1:11" ht="15.75" customHeight="1">
      <c r="A723" s="165"/>
      <c r="B723" s="163"/>
      <c r="C723" s="163"/>
      <c r="D723" s="163"/>
      <c r="E723" s="163"/>
      <c r="F723" s="163"/>
      <c r="G723" s="163"/>
      <c r="H723" s="163"/>
      <c r="I723" s="163"/>
      <c r="J723" s="163"/>
      <c r="K723" s="163"/>
    </row>
    <row r="724" spans="1:11" ht="15.75" customHeight="1">
      <c r="A724" s="165"/>
      <c r="B724" s="163"/>
      <c r="C724" s="163"/>
      <c r="D724" s="163"/>
      <c r="E724" s="163"/>
      <c r="F724" s="163"/>
      <c r="G724" s="163"/>
      <c r="H724" s="163"/>
      <c r="I724" s="163"/>
      <c r="J724" s="163"/>
      <c r="K724" s="163"/>
    </row>
    <row r="725" spans="1:11" ht="15.75" customHeight="1">
      <c r="A725" s="165"/>
      <c r="B725" s="163"/>
      <c r="C725" s="163"/>
      <c r="D725" s="163"/>
      <c r="E725" s="163"/>
      <c r="F725" s="163"/>
      <c r="G725" s="163"/>
      <c r="H725" s="163"/>
      <c r="I725" s="163"/>
      <c r="J725" s="163"/>
      <c r="K725" s="163"/>
    </row>
    <row r="726" spans="1:11" ht="15.75" customHeight="1">
      <c r="A726" s="165"/>
      <c r="B726" s="163"/>
      <c r="C726" s="163"/>
      <c r="D726" s="163"/>
      <c r="E726" s="163"/>
      <c r="F726" s="163"/>
      <c r="G726" s="163"/>
      <c r="H726" s="163"/>
      <c r="I726" s="163"/>
      <c r="J726" s="163"/>
      <c r="K726" s="163"/>
    </row>
    <row r="727" spans="1:11" ht="15.75" customHeight="1">
      <c r="A727" s="165"/>
      <c r="B727" s="163"/>
      <c r="C727" s="163"/>
      <c r="D727" s="163"/>
      <c r="E727" s="163"/>
      <c r="F727" s="163"/>
      <c r="G727" s="163"/>
      <c r="H727" s="163"/>
      <c r="I727" s="163"/>
      <c r="J727" s="163"/>
      <c r="K727" s="163"/>
    </row>
    <row r="728" spans="1:11" ht="15.75" customHeight="1">
      <c r="A728" s="165"/>
      <c r="B728" s="163"/>
      <c r="C728" s="163"/>
      <c r="D728" s="163"/>
      <c r="E728" s="163"/>
      <c r="F728" s="163"/>
      <c r="G728" s="163"/>
      <c r="H728" s="163"/>
      <c r="I728" s="163"/>
      <c r="J728" s="163"/>
      <c r="K728" s="163"/>
    </row>
    <row r="729" spans="1:11" ht="15.75" customHeight="1">
      <c r="A729" s="165"/>
      <c r="B729" s="163"/>
      <c r="C729" s="163"/>
      <c r="D729" s="163"/>
      <c r="E729" s="163"/>
      <c r="F729" s="163"/>
      <c r="G729" s="163"/>
      <c r="H729" s="163"/>
      <c r="I729" s="163"/>
      <c r="J729" s="163"/>
      <c r="K729" s="163"/>
    </row>
    <row r="730" spans="1:11" ht="15.75" customHeight="1">
      <c r="A730" s="165"/>
      <c r="B730" s="163"/>
      <c r="C730" s="163"/>
      <c r="D730" s="163"/>
      <c r="E730" s="163"/>
      <c r="F730" s="163"/>
      <c r="G730" s="163"/>
      <c r="H730" s="163"/>
      <c r="I730" s="163"/>
      <c r="J730" s="163"/>
      <c r="K730" s="163"/>
    </row>
    <row r="731" spans="1:11" ht="15.75" customHeight="1">
      <c r="A731" s="165"/>
      <c r="B731" s="163"/>
      <c r="C731" s="163"/>
      <c r="D731" s="163"/>
      <c r="E731" s="163"/>
      <c r="F731" s="163"/>
      <c r="G731" s="163"/>
      <c r="H731" s="163"/>
      <c r="I731" s="163"/>
      <c r="J731" s="163"/>
      <c r="K731" s="163"/>
    </row>
    <row r="732" spans="1:11" ht="15.75" customHeight="1">
      <c r="A732" s="165"/>
      <c r="B732" s="163"/>
      <c r="C732" s="163"/>
      <c r="D732" s="163"/>
      <c r="E732" s="163"/>
      <c r="F732" s="163"/>
      <c r="G732" s="163"/>
      <c r="H732" s="163"/>
      <c r="I732" s="163"/>
      <c r="J732" s="163"/>
      <c r="K732" s="163"/>
    </row>
    <row r="733" spans="1:11" ht="15.75" customHeight="1">
      <c r="A733" s="165"/>
      <c r="B733" s="163"/>
      <c r="C733" s="163"/>
      <c r="D733" s="163"/>
      <c r="E733" s="163"/>
      <c r="F733" s="163"/>
      <c r="G733" s="163"/>
      <c r="H733" s="163"/>
      <c r="I733" s="163"/>
      <c r="J733" s="163"/>
      <c r="K733" s="163"/>
    </row>
    <row r="734" spans="1:11" ht="15.75" customHeight="1">
      <c r="A734" s="165"/>
      <c r="B734" s="163"/>
      <c r="C734" s="163"/>
      <c r="D734" s="163"/>
      <c r="E734" s="163"/>
      <c r="F734" s="163"/>
      <c r="G734" s="163"/>
      <c r="H734" s="163"/>
      <c r="I734" s="163"/>
      <c r="J734" s="163"/>
      <c r="K734" s="163"/>
    </row>
    <row r="735" spans="1:11" ht="15.75" customHeight="1">
      <c r="A735" s="165"/>
      <c r="B735" s="163"/>
      <c r="C735" s="163"/>
      <c r="D735" s="163"/>
      <c r="E735" s="163"/>
      <c r="F735" s="163"/>
      <c r="G735" s="163"/>
      <c r="H735" s="163"/>
      <c r="I735" s="163"/>
      <c r="J735" s="163"/>
      <c r="K735" s="163"/>
    </row>
    <row r="736" spans="1:11" ht="15.75" customHeight="1">
      <c r="A736" s="165"/>
      <c r="B736" s="163"/>
      <c r="C736" s="163"/>
      <c r="D736" s="163"/>
      <c r="E736" s="163"/>
      <c r="F736" s="163"/>
      <c r="G736" s="163"/>
      <c r="H736" s="163"/>
      <c r="I736" s="163"/>
      <c r="J736" s="163"/>
      <c r="K736" s="163"/>
    </row>
    <row r="737" spans="1:11" ht="15.75" customHeight="1">
      <c r="A737" s="165"/>
      <c r="B737" s="163"/>
      <c r="C737" s="163"/>
      <c r="D737" s="163"/>
      <c r="E737" s="163"/>
      <c r="F737" s="163"/>
      <c r="G737" s="163"/>
      <c r="H737" s="163"/>
      <c r="I737" s="163"/>
      <c r="J737" s="163"/>
      <c r="K737" s="163"/>
    </row>
    <row r="738" spans="1:11" ht="15.75" customHeight="1">
      <c r="A738" s="165"/>
      <c r="B738" s="163"/>
      <c r="C738" s="163"/>
      <c r="D738" s="163"/>
      <c r="E738" s="163"/>
      <c r="F738" s="163"/>
      <c r="G738" s="163"/>
      <c r="H738" s="163"/>
      <c r="I738" s="163"/>
      <c r="J738" s="163"/>
      <c r="K738" s="163"/>
    </row>
    <row r="739" spans="1:11" ht="15.75" customHeight="1">
      <c r="A739" s="165"/>
      <c r="B739" s="163"/>
      <c r="C739" s="163"/>
      <c r="D739" s="163"/>
      <c r="E739" s="163"/>
      <c r="F739" s="163"/>
      <c r="G739" s="163"/>
      <c r="H739" s="163"/>
      <c r="I739" s="163"/>
      <c r="J739" s="163"/>
      <c r="K739" s="163"/>
    </row>
    <row r="740" spans="1:11" ht="15.75" customHeight="1">
      <c r="A740" s="165"/>
      <c r="B740" s="163"/>
      <c r="C740" s="163"/>
      <c r="D740" s="163"/>
      <c r="E740" s="163"/>
      <c r="F740" s="163"/>
      <c r="G740" s="163"/>
      <c r="H740" s="163"/>
      <c r="I740" s="163"/>
      <c r="J740" s="163"/>
      <c r="K740" s="163"/>
    </row>
    <row r="741" spans="1:11" ht="15.75" customHeight="1">
      <c r="A741" s="165"/>
      <c r="B741" s="163"/>
      <c r="C741" s="163"/>
      <c r="D741" s="163"/>
      <c r="E741" s="163"/>
      <c r="F741" s="163"/>
      <c r="G741" s="163"/>
      <c r="H741" s="163"/>
      <c r="I741" s="163"/>
      <c r="J741" s="163"/>
      <c r="K741" s="163"/>
    </row>
    <row r="742" spans="1:11" ht="15.75" customHeight="1">
      <c r="A742" s="165"/>
      <c r="B742" s="163"/>
      <c r="C742" s="163"/>
      <c r="D742" s="163"/>
      <c r="E742" s="163"/>
      <c r="F742" s="163"/>
      <c r="G742" s="163"/>
      <c r="H742" s="163"/>
      <c r="I742" s="163"/>
      <c r="J742" s="163"/>
      <c r="K742" s="163"/>
    </row>
    <row r="743" spans="1:11" ht="15.75" customHeight="1">
      <c r="A743" s="165"/>
      <c r="B743" s="163"/>
      <c r="C743" s="163"/>
      <c r="D743" s="163"/>
      <c r="E743" s="163"/>
      <c r="F743" s="163"/>
      <c r="G743" s="163"/>
      <c r="H743" s="163"/>
      <c r="I743" s="163"/>
      <c r="J743" s="163"/>
      <c r="K743" s="163"/>
    </row>
    <row r="744" spans="1:11" ht="15.75" customHeight="1">
      <c r="A744" s="165"/>
      <c r="B744" s="163"/>
      <c r="C744" s="163"/>
      <c r="D744" s="163"/>
      <c r="E744" s="163"/>
      <c r="F744" s="163"/>
      <c r="G744" s="163"/>
      <c r="H744" s="163"/>
      <c r="I744" s="163"/>
      <c r="J744" s="163"/>
      <c r="K744" s="163"/>
    </row>
    <row r="745" spans="1:11" ht="15.75" customHeight="1">
      <c r="A745" s="165"/>
      <c r="B745" s="163"/>
      <c r="C745" s="163"/>
      <c r="D745" s="163"/>
      <c r="E745" s="163"/>
      <c r="F745" s="163"/>
      <c r="G745" s="163"/>
      <c r="H745" s="163"/>
      <c r="I745" s="163"/>
      <c r="J745" s="163"/>
      <c r="K745" s="163"/>
    </row>
    <row r="746" spans="1:11" ht="15.75" customHeight="1">
      <c r="A746" s="165"/>
      <c r="B746" s="163"/>
      <c r="C746" s="163"/>
      <c r="D746" s="163"/>
      <c r="E746" s="163"/>
      <c r="F746" s="163"/>
      <c r="G746" s="163"/>
      <c r="H746" s="163"/>
      <c r="I746" s="163"/>
      <c r="J746" s="163"/>
      <c r="K746" s="163"/>
    </row>
    <row r="747" spans="1:11" ht="15.75" customHeight="1">
      <c r="A747" s="165"/>
      <c r="B747" s="163"/>
      <c r="C747" s="163"/>
      <c r="D747" s="163"/>
      <c r="E747" s="163"/>
      <c r="F747" s="163"/>
      <c r="G747" s="163"/>
      <c r="H747" s="163"/>
      <c r="I747" s="163"/>
      <c r="J747" s="163"/>
      <c r="K747" s="163"/>
    </row>
    <row r="748" spans="1:11" ht="15.75" customHeight="1">
      <c r="A748" s="165"/>
      <c r="B748" s="163"/>
      <c r="C748" s="163"/>
      <c r="D748" s="163"/>
      <c r="E748" s="163"/>
      <c r="F748" s="163"/>
      <c r="G748" s="163"/>
      <c r="H748" s="163"/>
      <c r="I748" s="163"/>
      <c r="J748" s="163"/>
      <c r="K748" s="163"/>
    </row>
    <row r="749" spans="1:11" ht="15.75" customHeight="1">
      <c r="A749" s="165"/>
      <c r="B749" s="163"/>
      <c r="C749" s="163"/>
      <c r="D749" s="163"/>
      <c r="E749" s="163"/>
      <c r="F749" s="163"/>
      <c r="G749" s="163"/>
      <c r="H749" s="163"/>
      <c r="I749" s="163"/>
      <c r="J749" s="163"/>
      <c r="K749" s="163"/>
    </row>
    <row r="750" spans="1:11" ht="15.75" customHeight="1">
      <c r="A750" s="165"/>
      <c r="B750" s="163"/>
      <c r="C750" s="163"/>
      <c r="D750" s="163"/>
      <c r="E750" s="163"/>
      <c r="F750" s="163"/>
      <c r="G750" s="163"/>
      <c r="H750" s="163"/>
      <c r="I750" s="163"/>
      <c r="J750" s="163"/>
      <c r="K750" s="163"/>
    </row>
    <row r="751" spans="1:11" ht="15.75" customHeight="1">
      <c r="A751" s="165"/>
      <c r="B751" s="163"/>
      <c r="C751" s="163"/>
      <c r="D751" s="163"/>
      <c r="E751" s="163"/>
      <c r="F751" s="163"/>
      <c r="G751" s="163"/>
      <c r="H751" s="163"/>
      <c r="I751" s="163"/>
      <c r="J751" s="163"/>
      <c r="K751" s="163"/>
    </row>
    <row r="752" spans="1:11" ht="15.75" customHeight="1">
      <c r="A752" s="165"/>
      <c r="B752" s="163"/>
      <c r="C752" s="163"/>
      <c r="D752" s="163"/>
      <c r="E752" s="163"/>
      <c r="F752" s="163"/>
      <c r="G752" s="163"/>
      <c r="H752" s="163"/>
      <c r="I752" s="163"/>
      <c r="J752" s="163"/>
      <c r="K752" s="163"/>
    </row>
    <row r="753" spans="1:11" ht="15.75" customHeight="1">
      <c r="A753" s="165"/>
      <c r="B753" s="163"/>
      <c r="C753" s="163"/>
      <c r="D753" s="163"/>
      <c r="E753" s="163"/>
      <c r="F753" s="163"/>
      <c r="G753" s="163"/>
      <c r="H753" s="163"/>
      <c r="I753" s="163"/>
      <c r="J753" s="163"/>
      <c r="K753" s="163"/>
    </row>
    <row r="754" spans="1:11" ht="15.75" customHeight="1">
      <c r="A754" s="165"/>
      <c r="B754" s="163"/>
      <c r="C754" s="163"/>
      <c r="D754" s="163"/>
      <c r="E754" s="163"/>
      <c r="F754" s="163"/>
      <c r="G754" s="163"/>
      <c r="H754" s="163"/>
      <c r="I754" s="163"/>
      <c r="J754" s="163"/>
      <c r="K754" s="163"/>
    </row>
    <row r="755" spans="1:11" ht="15.75" customHeight="1">
      <c r="A755" s="165"/>
      <c r="B755" s="163"/>
      <c r="C755" s="163"/>
      <c r="D755" s="163"/>
      <c r="E755" s="163"/>
      <c r="F755" s="163"/>
      <c r="G755" s="163"/>
      <c r="H755" s="163"/>
      <c r="I755" s="163"/>
      <c r="J755" s="163"/>
      <c r="K755" s="163"/>
    </row>
    <row r="756" spans="1:11" ht="15.75" customHeight="1">
      <c r="A756" s="165"/>
      <c r="B756" s="163"/>
      <c r="C756" s="163"/>
      <c r="D756" s="163"/>
      <c r="E756" s="163"/>
      <c r="F756" s="163"/>
      <c r="G756" s="163"/>
      <c r="H756" s="163"/>
      <c r="I756" s="163"/>
      <c r="J756" s="163"/>
      <c r="K756" s="163"/>
    </row>
    <row r="757" spans="1:11" ht="15.75" customHeight="1">
      <c r="A757" s="165"/>
      <c r="B757" s="163"/>
      <c r="C757" s="163"/>
      <c r="D757" s="163"/>
      <c r="E757" s="163"/>
      <c r="F757" s="163"/>
      <c r="G757" s="163"/>
      <c r="H757" s="163"/>
      <c r="I757" s="163"/>
      <c r="J757" s="163"/>
      <c r="K757" s="163"/>
    </row>
    <row r="758" spans="1:11" ht="15.75" customHeight="1">
      <c r="A758" s="165"/>
      <c r="B758" s="163"/>
      <c r="C758" s="163"/>
      <c r="D758" s="163"/>
      <c r="E758" s="163"/>
      <c r="F758" s="163"/>
      <c r="G758" s="163"/>
      <c r="H758" s="163"/>
      <c r="I758" s="163"/>
      <c r="J758" s="163"/>
      <c r="K758" s="163"/>
    </row>
    <row r="759" spans="1:11" ht="15.75" customHeight="1">
      <c r="A759" s="165"/>
      <c r="B759" s="163"/>
      <c r="C759" s="163"/>
      <c r="D759" s="163"/>
      <c r="E759" s="163"/>
      <c r="F759" s="163"/>
      <c r="G759" s="163"/>
      <c r="H759" s="163"/>
      <c r="I759" s="163"/>
      <c r="J759" s="163"/>
      <c r="K759" s="163"/>
    </row>
    <row r="760" spans="1:11" ht="15.75" customHeight="1">
      <c r="A760" s="165"/>
      <c r="B760" s="163"/>
      <c r="C760" s="163"/>
      <c r="D760" s="163"/>
      <c r="E760" s="163"/>
      <c r="F760" s="163"/>
      <c r="G760" s="163"/>
      <c r="H760" s="163"/>
      <c r="I760" s="163"/>
      <c r="J760" s="163"/>
      <c r="K760" s="163"/>
    </row>
    <row r="761" spans="1:11" ht="15.75" customHeight="1">
      <c r="A761" s="165"/>
      <c r="B761" s="163"/>
      <c r="C761" s="163"/>
      <c r="D761" s="163"/>
      <c r="E761" s="163"/>
      <c r="F761" s="163"/>
      <c r="G761" s="163"/>
      <c r="H761" s="163"/>
      <c r="I761" s="163"/>
      <c r="J761" s="163"/>
      <c r="K761" s="163"/>
    </row>
    <row r="762" spans="1:11" ht="15.75" customHeight="1">
      <c r="A762" s="165"/>
      <c r="B762" s="163"/>
      <c r="C762" s="163"/>
      <c r="D762" s="163"/>
      <c r="E762" s="163"/>
      <c r="F762" s="163"/>
      <c r="G762" s="163"/>
      <c r="H762" s="163"/>
      <c r="I762" s="163"/>
      <c r="J762" s="163"/>
      <c r="K762" s="163"/>
    </row>
    <row r="763" spans="1:11" ht="15.75" customHeight="1">
      <c r="A763" s="165"/>
      <c r="B763" s="163"/>
      <c r="C763" s="163"/>
      <c r="D763" s="163"/>
      <c r="E763" s="163"/>
      <c r="F763" s="163"/>
      <c r="G763" s="163"/>
      <c r="H763" s="163"/>
      <c r="I763" s="163"/>
      <c r="J763" s="163"/>
      <c r="K763" s="163"/>
    </row>
    <row r="764" spans="1:11" ht="15.75" customHeight="1">
      <c r="A764" s="165"/>
      <c r="B764" s="163"/>
      <c r="C764" s="163"/>
      <c r="D764" s="163"/>
      <c r="E764" s="163"/>
      <c r="F764" s="163"/>
      <c r="G764" s="163"/>
      <c r="H764" s="163"/>
      <c r="I764" s="163"/>
      <c r="J764" s="163"/>
      <c r="K764" s="163"/>
    </row>
    <row r="765" spans="1:11" ht="15.75" customHeight="1">
      <c r="A765" s="165"/>
      <c r="B765" s="163"/>
      <c r="C765" s="163"/>
      <c r="D765" s="163"/>
      <c r="E765" s="163"/>
      <c r="F765" s="163"/>
      <c r="G765" s="163"/>
      <c r="H765" s="163"/>
      <c r="I765" s="163"/>
      <c r="J765" s="163"/>
      <c r="K765" s="163"/>
    </row>
    <row r="766" spans="1:11" ht="15.75" customHeight="1">
      <c r="A766" s="165"/>
      <c r="B766" s="163"/>
      <c r="C766" s="163"/>
      <c r="D766" s="163"/>
      <c r="E766" s="163"/>
      <c r="F766" s="163"/>
      <c r="G766" s="163"/>
      <c r="H766" s="163"/>
      <c r="I766" s="163"/>
      <c r="J766" s="163"/>
      <c r="K766" s="163"/>
    </row>
    <row r="767" spans="1:11" ht="15.75" customHeight="1">
      <c r="A767" s="165"/>
      <c r="B767" s="163"/>
      <c r="C767" s="163"/>
      <c r="D767" s="163"/>
      <c r="E767" s="163"/>
      <c r="F767" s="163"/>
      <c r="G767" s="163"/>
      <c r="H767" s="163"/>
      <c r="I767" s="163"/>
      <c r="J767" s="163"/>
      <c r="K767" s="163"/>
    </row>
    <row r="768" spans="1:11" ht="15.75" customHeight="1">
      <c r="A768" s="165"/>
      <c r="B768" s="163"/>
      <c r="C768" s="163"/>
      <c r="D768" s="163"/>
      <c r="E768" s="163"/>
      <c r="F768" s="163"/>
      <c r="G768" s="163"/>
      <c r="H768" s="163"/>
      <c r="I768" s="163"/>
      <c r="J768" s="163"/>
      <c r="K768" s="163"/>
    </row>
    <row r="769" spans="1:11" ht="15.75" customHeight="1">
      <c r="A769" s="165"/>
      <c r="B769" s="163"/>
      <c r="C769" s="163"/>
      <c r="D769" s="163"/>
      <c r="E769" s="163"/>
      <c r="F769" s="163"/>
      <c r="G769" s="163"/>
      <c r="H769" s="163"/>
      <c r="I769" s="163"/>
      <c r="J769" s="163"/>
      <c r="K769" s="163"/>
    </row>
    <row r="770" spans="1:11" ht="15.75" customHeight="1">
      <c r="A770" s="165"/>
      <c r="B770" s="163"/>
      <c r="C770" s="163"/>
      <c r="D770" s="163"/>
      <c r="E770" s="163"/>
      <c r="F770" s="163"/>
      <c r="G770" s="163"/>
      <c r="H770" s="163"/>
      <c r="I770" s="163"/>
      <c r="J770" s="163"/>
      <c r="K770" s="163"/>
    </row>
    <row r="771" spans="1:11" ht="15.75" customHeight="1">
      <c r="A771" s="165"/>
      <c r="B771" s="163"/>
      <c r="C771" s="163"/>
      <c r="D771" s="163"/>
      <c r="E771" s="163"/>
      <c r="F771" s="163"/>
      <c r="G771" s="163"/>
      <c r="H771" s="163"/>
      <c r="I771" s="163"/>
      <c r="J771" s="163"/>
      <c r="K771" s="163"/>
    </row>
    <row r="772" spans="1:11" ht="15.75" customHeight="1">
      <c r="A772" s="165"/>
      <c r="B772" s="163"/>
      <c r="C772" s="163"/>
      <c r="D772" s="163"/>
      <c r="E772" s="163"/>
      <c r="F772" s="163"/>
      <c r="G772" s="163"/>
      <c r="H772" s="163"/>
      <c r="I772" s="163"/>
      <c r="J772" s="163"/>
      <c r="K772" s="163"/>
    </row>
    <row r="773" spans="1:11" ht="15.75" customHeight="1">
      <c r="A773" s="165"/>
      <c r="B773" s="163"/>
      <c r="C773" s="163"/>
      <c r="D773" s="163"/>
      <c r="E773" s="163"/>
      <c r="F773" s="163"/>
      <c r="G773" s="163"/>
      <c r="H773" s="163"/>
      <c r="I773" s="163"/>
      <c r="J773" s="163"/>
      <c r="K773" s="163"/>
    </row>
    <row r="774" spans="1:11" ht="15.75" customHeight="1">
      <c r="A774" s="165"/>
      <c r="B774" s="163"/>
      <c r="C774" s="163"/>
      <c r="D774" s="163"/>
      <c r="E774" s="163"/>
      <c r="F774" s="163"/>
      <c r="G774" s="163"/>
      <c r="H774" s="163"/>
      <c r="I774" s="163"/>
      <c r="J774" s="163"/>
      <c r="K774" s="163"/>
    </row>
    <row r="775" spans="1:11" ht="15.75" customHeight="1">
      <c r="A775" s="165"/>
      <c r="B775" s="163"/>
      <c r="C775" s="163"/>
      <c r="D775" s="163"/>
      <c r="E775" s="163"/>
      <c r="F775" s="163"/>
      <c r="G775" s="163"/>
      <c r="H775" s="163"/>
      <c r="I775" s="163"/>
      <c r="J775" s="163"/>
      <c r="K775" s="163"/>
    </row>
    <row r="776" spans="1:11" ht="15.75" customHeight="1">
      <c r="A776" s="165"/>
      <c r="B776" s="163"/>
      <c r="C776" s="163"/>
      <c r="D776" s="163"/>
      <c r="E776" s="163"/>
      <c r="F776" s="163"/>
      <c r="G776" s="163"/>
      <c r="H776" s="163"/>
      <c r="I776" s="163"/>
      <c r="J776" s="163"/>
      <c r="K776" s="163"/>
    </row>
    <row r="777" spans="1:11" ht="15.75" customHeight="1">
      <c r="A777" s="165"/>
      <c r="B777" s="163"/>
      <c r="C777" s="163"/>
      <c r="D777" s="163"/>
      <c r="E777" s="163"/>
      <c r="F777" s="163"/>
      <c r="G777" s="163"/>
      <c r="H777" s="163"/>
      <c r="I777" s="163"/>
      <c r="J777" s="163"/>
      <c r="K777" s="163"/>
    </row>
    <row r="778" spans="1:11" ht="15.75" customHeight="1">
      <c r="A778" s="165"/>
      <c r="B778" s="163"/>
      <c r="C778" s="163"/>
      <c r="D778" s="163"/>
      <c r="E778" s="163"/>
      <c r="F778" s="163"/>
      <c r="G778" s="163"/>
      <c r="H778" s="163"/>
      <c r="I778" s="163"/>
      <c r="J778" s="163"/>
      <c r="K778" s="163"/>
    </row>
    <row r="779" spans="1:11" ht="15.75" customHeight="1">
      <c r="A779" s="165"/>
      <c r="B779" s="163"/>
      <c r="C779" s="163"/>
      <c r="D779" s="163"/>
      <c r="E779" s="163"/>
      <c r="F779" s="163"/>
      <c r="G779" s="163"/>
      <c r="H779" s="163"/>
      <c r="I779" s="163"/>
      <c r="J779" s="163"/>
      <c r="K779" s="163"/>
    </row>
    <row r="780" spans="1:11" ht="15.75" customHeight="1">
      <c r="A780" s="165"/>
      <c r="B780" s="163"/>
      <c r="C780" s="163"/>
      <c r="D780" s="163"/>
      <c r="E780" s="163"/>
      <c r="F780" s="163"/>
      <c r="G780" s="163"/>
      <c r="H780" s="163"/>
      <c r="I780" s="163"/>
      <c r="J780" s="163"/>
      <c r="K780" s="163"/>
    </row>
    <row r="781" spans="1:11" ht="15.75" customHeight="1">
      <c r="A781" s="165"/>
      <c r="B781" s="163"/>
      <c r="C781" s="163"/>
      <c r="D781" s="163"/>
      <c r="E781" s="163"/>
      <c r="F781" s="163"/>
      <c r="G781" s="163"/>
      <c r="H781" s="163"/>
      <c r="I781" s="163"/>
      <c r="J781" s="163"/>
      <c r="K781" s="163"/>
    </row>
    <row r="782" spans="1:11" ht="15.75" customHeight="1">
      <c r="A782" s="165"/>
      <c r="B782" s="163"/>
      <c r="C782" s="163"/>
      <c r="D782" s="163"/>
      <c r="E782" s="163"/>
      <c r="F782" s="163"/>
      <c r="G782" s="163"/>
      <c r="H782" s="163"/>
      <c r="I782" s="163"/>
      <c r="J782" s="163"/>
      <c r="K782" s="163"/>
    </row>
    <row r="783" spans="1:11" ht="15.75" customHeight="1">
      <c r="A783" s="165"/>
      <c r="B783" s="163"/>
      <c r="C783" s="163"/>
      <c r="D783" s="163"/>
      <c r="E783" s="163"/>
      <c r="F783" s="163"/>
      <c r="G783" s="163"/>
      <c r="H783" s="163"/>
      <c r="I783" s="163"/>
      <c r="J783" s="163"/>
      <c r="K783" s="163"/>
    </row>
    <row r="784" spans="1:11" ht="15.75" customHeight="1">
      <c r="A784" s="165"/>
      <c r="B784" s="163"/>
      <c r="C784" s="163"/>
      <c r="D784" s="163"/>
      <c r="E784" s="163"/>
      <c r="F784" s="163"/>
      <c r="G784" s="163"/>
      <c r="H784" s="163"/>
      <c r="I784" s="163"/>
      <c r="J784" s="163"/>
      <c r="K784" s="163"/>
    </row>
    <row r="785" spans="1:11" ht="15.75" customHeight="1">
      <c r="A785" s="165"/>
      <c r="B785" s="163"/>
      <c r="C785" s="163"/>
      <c r="D785" s="163"/>
      <c r="E785" s="163"/>
      <c r="F785" s="163"/>
      <c r="G785" s="163"/>
      <c r="H785" s="163"/>
      <c r="I785" s="163"/>
      <c r="J785" s="163"/>
      <c r="K785" s="163"/>
    </row>
    <row r="786" spans="1:11" ht="15.75" customHeight="1">
      <c r="A786" s="165"/>
      <c r="B786" s="163"/>
      <c r="C786" s="163"/>
      <c r="D786" s="163"/>
      <c r="E786" s="163"/>
      <c r="F786" s="163"/>
      <c r="G786" s="163"/>
      <c r="H786" s="163"/>
      <c r="I786" s="163"/>
      <c r="J786" s="163"/>
      <c r="K786" s="163"/>
    </row>
    <row r="787" spans="1:11" ht="15.75" customHeight="1">
      <c r="A787" s="165"/>
      <c r="B787" s="163"/>
      <c r="C787" s="163"/>
      <c r="D787" s="163"/>
      <c r="E787" s="163"/>
      <c r="F787" s="163"/>
      <c r="G787" s="163"/>
      <c r="H787" s="163"/>
      <c r="I787" s="163"/>
      <c r="J787" s="163"/>
      <c r="K787" s="163"/>
    </row>
    <row r="788" spans="1:11" ht="15.75" customHeight="1">
      <c r="A788" s="165"/>
      <c r="B788" s="163"/>
      <c r="C788" s="163"/>
      <c r="D788" s="163"/>
      <c r="E788" s="163"/>
      <c r="F788" s="163"/>
      <c r="G788" s="163"/>
      <c r="H788" s="163"/>
      <c r="I788" s="163"/>
      <c r="J788" s="163"/>
      <c r="K788" s="163"/>
    </row>
    <row r="789" spans="1:11" ht="15.75" customHeight="1">
      <c r="A789" s="165"/>
      <c r="B789" s="163"/>
      <c r="C789" s="163"/>
      <c r="D789" s="163"/>
      <c r="E789" s="163"/>
      <c r="F789" s="163"/>
      <c r="G789" s="163"/>
      <c r="H789" s="163"/>
      <c r="I789" s="163"/>
      <c r="J789" s="163"/>
      <c r="K789" s="163"/>
    </row>
    <row r="790" spans="1:11" ht="15.75" customHeight="1">
      <c r="A790" s="165"/>
      <c r="B790" s="163"/>
      <c r="C790" s="163"/>
      <c r="D790" s="163"/>
      <c r="E790" s="163"/>
      <c r="F790" s="163"/>
      <c r="G790" s="163"/>
      <c r="H790" s="163"/>
      <c r="I790" s="163"/>
      <c r="J790" s="163"/>
      <c r="K790" s="163"/>
    </row>
    <row r="791" spans="1:11" ht="15.75" customHeight="1">
      <c r="A791" s="165"/>
      <c r="B791" s="163"/>
      <c r="C791" s="163"/>
      <c r="D791" s="163"/>
      <c r="E791" s="163"/>
      <c r="F791" s="163"/>
      <c r="G791" s="163"/>
      <c r="H791" s="163"/>
      <c r="I791" s="163"/>
      <c r="J791" s="163"/>
      <c r="K791" s="163"/>
    </row>
    <row r="792" spans="1:11" ht="15.75" customHeight="1">
      <c r="A792" s="165"/>
      <c r="B792" s="163"/>
      <c r="C792" s="163"/>
      <c r="D792" s="163"/>
      <c r="E792" s="163"/>
      <c r="F792" s="163"/>
      <c r="G792" s="163"/>
      <c r="H792" s="163"/>
      <c r="I792" s="163"/>
      <c r="J792" s="163"/>
      <c r="K792" s="163"/>
    </row>
    <row r="793" spans="1:11" ht="15.75" customHeight="1">
      <c r="A793" s="165"/>
      <c r="B793" s="163"/>
      <c r="C793" s="163"/>
      <c r="D793" s="163"/>
      <c r="E793" s="163"/>
      <c r="F793" s="163"/>
      <c r="G793" s="163"/>
      <c r="H793" s="163"/>
      <c r="I793" s="163"/>
      <c r="J793" s="163"/>
      <c r="K793" s="163"/>
    </row>
    <row r="794" spans="1:11" ht="15.75" customHeight="1">
      <c r="A794" s="165"/>
      <c r="B794" s="163"/>
      <c r="C794" s="163"/>
      <c r="D794" s="163"/>
      <c r="E794" s="163"/>
      <c r="F794" s="163"/>
      <c r="G794" s="163"/>
      <c r="H794" s="163"/>
      <c r="I794" s="163"/>
      <c r="J794" s="163"/>
      <c r="K794" s="163"/>
    </row>
    <row r="795" spans="1:11" ht="15.75" customHeight="1">
      <c r="A795" s="165"/>
      <c r="B795" s="163"/>
      <c r="C795" s="163"/>
      <c r="D795" s="163"/>
      <c r="E795" s="163"/>
      <c r="F795" s="163"/>
      <c r="G795" s="163"/>
      <c r="H795" s="163"/>
      <c r="I795" s="163"/>
      <c r="J795" s="163"/>
      <c r="K795" s="163"/>
    </row>
    <row r="796" spans="1:11" ht="15.75" customHeight="1">
      <c r="A796" s="165"/>
      <c r="B796" s="163"/>
      <c r="C796" s="163"/>
      <c r="D796" s="163"/>
      <c r="E796" s="163"/>
      <c r="F796" s="163"/>
      <c r="G796" s="163"/>
      <c r="H796" s="163"/>
      <c r="I796" s="163"/>
      <c r="J796" s="163"/>
      <c r="K796" s="163"/>
    </row>
    <row r="797" spans="1:11" ht="15.75" customHeight="1">
      <c r="A797" s="165"/>
      <c r="B797" s="163"/>
      <c r="C797" s="163"/>
      <c r="D797" s="163"/>
      <c r="E797" s="163"/>
      <c r="F797" s="163"/>
      <c r="G797" s="163"/>
      <c r="H797" s="163"/>
      <c r="I797" s="163"/>
      <c r="J797" s="163"/>
      <c r="K797" s="163"/>
    </row>
    <row r="798" spans="1:11" ht="15.75" customHeight="1">
      <c r="A798" s="165"/>
      <c r="B798" s="163"/>
      <c r="C798" s="163"/>
      <c r="D798" s="163"/>
      <c r="E798" s="163"/>
      <c r="F798" s="163"/>
      <c r="G798" s="163"/>
      <c r="H798" s="163"/>
      <c r="I798" s="163"/>
      <c r="J798" s="163"/>
      <c r="K798" s="163"/>
    </row>
    <row r="799" spans="1:11" ht="15.75" customHeight="1">
      <c r="A799" s="165"/>
      <c r="B799" s="163"/>
      <c r="C799" s="163"/>
      <c r="D799" s="163"/>
      <c r="E799" s="163"/>
      <c r="F799" s="163"/>
      <c r="G799" s="163"/>
      <c r="H799" s="163"/>
      <c r="I799" s="163"/>
      <c r="J799" s="163"/>
      <c r="K799" s="163"/>
    </row>
    <row r="800" spans="1:11" ht="15.75" customHeight="1">
      <c r="A800" s="165"/>
      <c r="B800" s="163"/>
      <c r="C800" s="163"/>
      <c r="D800" s="163"/>
      <c r="E800" s="163"/>
      <c r="F800" s="163"/>
      <c r="G800" s="163"/>
      <c r="H800" s="163"/>
      <c r="I800" s="163"/>
      <c r="J800" s="163"/>
      <c r="K800" s="163"/>
    </row>
    <row r="801" spans="1:11" ht="15.75" customHeight="1">
      <c r="A801" s="165"/>
      <c r="B801" s="163"/>
      <c r="C801" s="163"/>
      <c r="D801" s="163"/>
      <c r="E801" s="163"/>
      <c r="F801" s="163"/>
      <c r="G801" s="163"/>
      <c r="H801" s="163"/>
      <c r="I801" s="163"/>
      <c r="J801" s="163"/>
      <c r="K801" s="163"/>
    </row>
    <row r="802" spans="1:11" ht="15.75" customHeight="1">
      <c r="A802" s="165"/>
      <c r="B802" s="163"/>
      <c r="C802" s="163"/>
      <c r="D802" s="163"/>
      <c r="E802" s="163"/>
      <c r="F802" s="163"/>
      <c r="G802" s="163"/>
      <c r="H802" s="163"/>
      <c r="I802" s="163"/>
      <c r="J802" s="163"/>
      <c r="K802" s="163"/>
    </row>
    <row r="803" spans="1:11" ht="15.75" customHeight="1">
      <c r="A803" s="165"/>
      <c r="B803" s="163"/>
      <c r="C803" s="163"/>
      <c r="D803" s="163"/>
      <c r="E803" s="163"/>
      <c r="F803" s="163"/>
      <c r="G803" s="163"/>
      <c r="H803" s="163"/>
      <c r="I803" s="163"/>
      <c r="J803" s="163"/>
      <c r="K803" s="163"/>
    </row>
    <row r="804" spans="1:11" ht="15.75" customHeight="1">
      <c r="A804" s="165"/>
      <c r="B804" s="163"/>
      <c r="C804" s="163"/>
      <c r="D804" s="163"/>
      <c r="E804" s="163"/>
      <c r="F804" s="163"/>
      <c r="G804" s="163"/>
      <c r="H804" s="163"/>
      <c r="I804" s="163"/>
      <c r="J804" s="163"/>
      <c r="K804" s="163"/>
    </row>
    <row r="805" spans="1:11" ht="15.75" customHeight="1">
      <c r="A805" s="165"/>
      <c r="B805" s="163"/>
      <c r="C805" s="163"/>
      <c r="D805" s="163"/>
      <c r="E805" s="163"/>
      <c r="F805" s="163"/>
      <c r="G805" s="163"/>
      <c r="H805" s="163"/>
      <c r="I805" s="163"/>
      <c r="J805" s="163"/>
      <c r="K805" s="163"/>
    </row>
    <row r="806" spans="1:11" ht="15.75" customHeight="1">
      <c r="A806" s="165"/>
      <c r="B806" s="163"/>
      <c r="C806" s="163"/>
      <c r="D806" s="163"/>
      <c r="E806" s="163"/>
      <c r="F806" s="163"/>
      <c r="G806" s="163"/>
      <c r="H806" s="163"/>
      <c r="I806" s="163"/>
      <c r="J806" s="163"/>
      <c r="K806" s="163"/>
    </row>
    <row r="807" spans="1:11" ht="15.75" customHeight="1">
      <c r="A807" s="165"/>
      <c r="B807" s="163"/>
      <c r="C807" s="163"/>
      <c r="D807" s="163"/>
      <c r="E807" s="163"/>
      <c r="F807" s="163"/>
      <c r="G807" s="163"/>
      <c r="H807" s="163"/>
      <c r="I807" s="163"/>
      <c r="J807" s="163"/>
      <c r="K807" s="163"/>
    </row>
    <row r="808" spans="1:11" ht="15.75" customHeight="1">
      <c r="A808" s="165"/>
      <c r="B808" s="163"/>
      <c r="C808" s="163"/>
      <c r="D808" s="163"/>
      <c r="E808" s="163"/>
      <c r="F808" s="163"/>
      <c r="G808" s="163"/>
      <c r="H808" s="163"/>
      <c r="I808" s="163"/>
      <c r="J808" s="163"/>
      <c r="K808" s="163"/>
    </row>
    <row r="809" spans="1:11" ht="15.75" customHeight="1">
      <c r="A809" s="165"/>
      <c r="B809" s="163"/>
      <c r="C809" s="163"/>
      <c r="D809" s="163"/>
      <c r="E809" s="163"/>
      <c r="F809" s="163"/>
      <c r="G809" s="163"/>
      <c r="H809" s="163"/>
      <c r="I809" s="163"/>
      <c r="J809" s="163"/>
      <c r="K809" s="163"/>
    </row>
    <row r="810" spans="1:11" ht="15.75" customHeight="1">
      <c r="A810" s="165"/>
      <c r="B810" s="163"/>
      <c r="C810" s="163"/>
      <c r="D810" s="163"/>
      <c r="E810" s="163"/>
      <c r="F810" s="163"/>
      <c r="G810" s="163"/>
      <c r="H810" s="163"/>
      <c r="I810" s="163"/>
      <c r="J810" s="163"/>
      <c r="K810" s="163"/>
    </row>
    <row r="811" spans="1:11" ht="15.75" customHeight="1">
      <c r="A811" s="165"/>
      <c r="B811" s="163"/>
      <c r="C811" s="163"/>
      <c r="D811" s="163"/>
      <c r="E811" s="163"/>
      <c r="F811" s="163"/>
      <c r="G811" s="163"/>
      <c r="H811" s="163"/>
      <c r="I811" s="163"/>
      <c r="J811" s="163"/>
      <c r="K811" s="163"/>
    </row>
    <row r="812" spans="1:11" ht="15.75" customHeight="1">
      <c r="A812" s="165"/>
      <c r="B812" s="163"/>
      <c r="C812" s="163"/>
      <c r="D812" s="163"/>
      <c r="E812" s="163"/>
      <c r="F812" s="163"/>
      <c r="G812" s="163"/>
      <c r="H812" s="163"/>
      <c r="I812" s="163"/>
      <c r="J812" s="163"/>
      <c r="K812" s="163"/>
    </row>
    <row r="813" spans="1:11" ht="15.75" customHeight="1">
      <c r="A813" s="165"/>
      <c r="B813" s="163"/>
      <c r="C813" s="163"/>
      <c r="D813" s="163"/>
      <c r="E813" s="163"/>
      <c r="F813" s="163"/>
      <c r="G813" s="163"/>
      <c r="H813" s="163"/>
      <c r="I813" s="163"/>
      <c r="J813" s="163"/>
      <c r="K813" s="163"/>
    </row>
    <row r="814" spans="1:11" ht="15.75" customHeight="1">
      <c r="A814" s="165"/>
      <c r="B814" s="163"/>
      <c r="C814" s="163"/>
      <c r="D814" s="163"/>
      <c r="E814" s="163"/>
      <c r="F814" s="163"/>
      <c r="G814" s="163"/>
      <c r="H814" s="163"/>
      <c r="I814" s="163"/>
      <c r="J814" s="163"/>
      <c r="K814" s="163"/>
    </row>
    <row r="815" spans="1:11" ht="15.75" customHeight="1">
      <c r="A815" s="165"/>
      <c r="B815" s="163"/>
      <c r="C815" s="163"/>
      <c r="D815" s="163"/>
      <c r="E815" s="163"/>
      <c r="F815" s="163"/>
      <c r="G815" s="163"/>
      <c r="H815" s="163"/>
      <c r="I815" s="163"/>
      <c r="J815" s="163"/>
      <c r="K815" s="163"/>
    </row>
    <row r="816" spans="1:11" ht="15.75" customHeight="1">
      <c r="A816" s="165"/>
      <c r="B816" s="163"/>
      <c r="C816" s="163"/>
      <c r="D816" s="163"/>
      <c r="E816" s="163"/>
      <c r="F816" s="163"/>
      <c r="G816" s="163"/>
      <c r="H816" s="163"/>
      <c r="I816" s="163"/>
      <c r="J816" s="163"/>
      <c r="K816" s="163"/>
    </row>
    <row r="817" spans="1:11" ht="15.75" customHeight="1">
      <c r="A817" s="165"/>
      <c r="B817" s="163"/>
      <c r="C817" s="163"/>
      <c r="D817" s="163"/>
      <c r="E817" s="163"/>
      <c r="F817" s="163"/>
      <c r="G817" s="163"/>
      <c r="H817" s="163"/>
      <c r="I817" s="163"/>
      <c r="J817" s="163"/>
      <c r="K817" s="163"/>
    </row>
    <row r="818" spans="1:11" ht="15.75" customHeight="1">
      <c r="A818" s="165"/>
      <c r="B818" s="163"/>
      <c r="C818" s="163"/>
      <c r="D818" s="163"/>
      <c r="E818" s="163"/>
      <c r="F818" s="163"/>
      <c r="G818" s="163"/>
      <c r="H818" s="163"/>
      <c r="I818" s="163"/>
      <c r="J818" s="163"/>
      <c r="K818" s="163"/>
    </row>
    <row r="819" spans="1:11" ht="15.75" customHeight="1">
      <c r="A819" s="165"/>
      <c r="B819" s="163"/>
      <c r="C819" s="163"/>
      <c r="D819" s="163"/>
      <c r="E819" s="163"/>
      <c r="F819" s="163"/>
      <c r="G819" s="163"/>
      <c r="H819" s="163"/>
      <c r="I819" s="163"/>
      <c r="J819" s="163"/>
      <c r="K819" s="163"/>
    </row>
    <row r="820" spans="1:11" ht="15.75" customHeight="1">
      <c r="A820" s="165"/>
      <c r="B820" s="163"/>
      <c r="C820" s="163"/>
      <c r="D820" s="163"/>
      <c r="E820" s="163"/>
      <c r="F820" s="163"/>
      <c r="G820" s="163"/>
      <c r="H820" s="163"/>
      <c r="I820" s="163"/>
      <c r="J820" s="163"/>
      <c r="K820" s="163"/>
    </row>
    <row r="821" spans="1:11" ht="15.75" customHeight="1">
      <c r="A821" s="165"/>
      <c r="B821" s="163"/>
      <c r="C821" s="163"/>
      <c r="D821" s="163"/>
      <c r="E821" s="163"/>
      <c r="F821" s="163"/>
      <c r="G821" s="163"/>
      <c r="H821" s="163"/>
      <c r="I821" s="163"/>
      <c r="J821" s="163"/>
      <c r="K821" s="163"/>
    </row>
    <row r="822" spans="1:11" ht="15.75" customHeight="1">
      <c r="A822" s="165"/>
      <c r="B822" s="163"/>
      <c r="C822" s="163"/>
      <c r="D822" s="163"/>
      <c r="E822" s="163"/>
      <c r="F822" s="163"/>
      <c r="G822" s="163"/>
      <c r="H822" s="163"/>
      <c r="I822" s="163"/>
      <c r="J822" s="163"/>
      <c r="K822" s="163"/>
    </row>
    <row r="823" spans="1:11" ht="15.75" customHeight="1">
      <c r="A823" s="165"/>
      <c r="B823" s="163"/>
      <c r="C823" s="163"/>
      <c r="D823" s="163"/>
      <c r="E823" s="163"/>
      <c r="F823" s="163"/>
      <c r="G823" s="163"/>
      <c r="H823" s="163"/>
      <c r="I823" s="163"/>
      <c r="J823" s="163"/>
      <c r="K823" s="163"/>
    </row>
    <row r="824" spans="1:11" ht="15.75" customHeight="1">
      <c r="A824" s="165"/>
      <c r="B824" s="163"/>
      <c r="C824" s="163"/>
      <c r="D824" s="163"/>
      <c r="E824" s="163"/>
      <c r="F824" s="163"/>
      <c r="G824" s="163"/>
      <c r="H824" s="163"/>
      <c r="I824" s="163"/>
      <c r="J824" s="163"/>
      <c r="K824" s="163"/>
    </row>
    <row r="825" spans="1:11" ht="15.75" customHeight="1">
      <c r="A825" s="165"/>
      <c r="B825" s="163"/>
      <c r="C825" s="163"/>
      <c r="D825" s="163"/>
      <c r="E825" s="163"/>
      <c r="F825" s="163"/>
      <c r="G825" s="163"/>
      <c r="H825" s="163"/>
      <c r="I825" s="163"/>
      <c r="J825" s="163"/>
      <c r="K825" s="163"/>
    </row>
    <row r="826" spans="1:11" ht="15.75" customHeight="1">
      <c r="A826" s="165"/>
      <c r="B826" s="163"/>
      <c r="C826" s="163"/>
      <c r="D826" s="163"/>
      <c r="E826" s="163"/>
      <c r="F826" s="163"/>
      <c r="G826" s="163"/>
      <c r="H826" s="163"/>
      <c r="I826" s="163"/>
      <c r="J826" s="163"/>
      <c r="K826" s="163"/>
    </row>
    <row r="827" spans="1:11" ht="15.75" customHeight="1">
      <c r="A827" s="165"/>
      <c r="B827" s="163"/>
      <c r="C827" s="163"/>
      <c r="D827" s="163"/>
      <c r="E827" s="163"/>
      <c r="F827" s="163"/>
      <c r="G827" s="163"/>
      <c r="H827" s="163"/>
      <c r="I827" s="163"/>
      <c r="J827" s="163"/>
      <c r="K827" s="163"/>
    </row>
    <row r="828" spans="1:11" ht="15.75" customHeight="1">
      <c r="A828" s="165"/>
      <c r="B828" s="163"/>
      <c r="C828" s="163"/>
      <c r="D828" s="163"/>
      <c r="E828" s="163"/>
      <c r="F828" s="163"/>
      <c r="G828" s="163"/>
      <c r="H828" s="163"/>
      <c r="I828" s="163"/>
      <c r="J828" s="163"/>
      <c r="K828" s="163"/>
    </row>
    <row r="829" spans="1:11" ht="15.75" customHeight="1">
      <c r="A829" s="165"/>
      <c r="B829" s="163"/>
      <c r="C829" s="163"/>
      <c r="D829" s="163"/>
      <c r="E829" s="163"/>
      <c r="F829" s="163"/>
      <c r="G829" s="163"/>
      <c r="H829" s="163"/>
      <c r="I829" s="163"/>
      <c r="J829" s="163"/>
      <c r="K829" s="163"/>
    </row>
    <row r="830" spans="1:11" ht="15.75" customHeight="1">
      <c r="A830" s="165"/>
      <c r="B830" s="163"/>
      <c r="C830" s="163"/>
      <c r="D830" s="163"/>
      <c r="E830" s="163"/>
      <c r="F830" s="163"/>
      <c r="G830" s="163"/>
      <c r="H830" s="163"/>
      <c r="I830" s="163"/>
      <c r="J830" s="163"/>
      <c r="K830" s="163"/>
    </row>
    <row r="831" spans="1:11" ht="15.75" customHeight="1">
      <c r="A831" s="165"/>
      <c r="B831" s="163"/>
      <c r="C831" s="163"/>
      <c r="D831" s="163"/>
      <c r="E831" s="163"/>
      <c r="F831" s="163"/>
      <c r="G831" s="163"/>
      <c r="H831" s="163"/>
      <c r="I831" s="163"/>
      <c r="J831" s="163"/>
      <c r="K831" s="163"/>
    </row>
    <row r="832" spans="1:11" ht="15.75" customHeight="1">
      <c r="A832" s="165"/>
      <c r="B832" s="163"/>
      <c r="C832" s="163"/>
      <c r="D832" s="163"/>
      <c r="E832" s="163"/>
      <c r="F832" s="163"/>
      <c r="G832" s="163"/>
      <c r="H832" s="163"/>
      <c r="I832" s="163"/>
      <c r="J832" s="163"/>
      <c r="K832" s="163"/>
    </row>
    <row r="833" spans="1:11" ht="15.75" customHeight="1">
      <c r="A833" s="165"/>
      <c r="B833" s="163"/>
      <c r="C833" s="163"/>
      <c r="D833" s="163"/>
      <c r="E833" s="163"/>
      <c r="F833" s="163"/>
      <c r="G833" s="163"/>
      <c r="H833" s="163"/>
      <c r="I833" s="163"/>
      <c r="J833" s="163"/>
      <c r="K833" s="163"/>
    </row>
    <row r="834" spans="1:11" ht="15.75" customHeight="1">
      <c r="A834" s="165"/>
      <c r="B834" s="163"/>
      <c r="C834" s="163"/>
      <c r="D834" s="163"/>
      <c r="E834" s="163"/>
      <c r="F834" s="163"/>
      <c r="G834" s="163"/>
      <c r="H834" s="163"/>
      <c r="I834" s="163"/>
      <c r="J834" s="163"/>
      <c r="K834" s="163"/>
    </row>
    <row r="835" spans="1:11" ht="15.75" customHeight="1">
      <c r="A835" s="165"/>
      <c r="B835" s="163"/>
      <c r="C835" s="163"/>
      <c r="D835" s="163"/>
      <c r="E835" s="163"/>
      <c r="F835" s="163"/>
      <c r="G835" s="163"/>
      <c r="H835" s="163"/>
      <c r="I835" s="163"/>
      <c r="J835" s="163"/>
      <c r="K835" s="163"/>
    </row>
    <row r="836" spans="1:11" ht="15.75" customHeight="1">
      <c r="A836" s="165"/>
      <c r="B836" s="163"/>
      <c r="C836" s="163"/>
      <c r="D836" s="163"/>
      <c r="E836" s="163"/>
      <c r="F836" s="163"/>
      <c r="G836" s="163"/>
      <c r="H836" s="163"/>
      <c r="I836" s="163"/>
      <c r="J836" s="163"/>
      <c r="K836" s="163"/>
    </row>
    <row r="837" spans="1:11" ht="15.75" customHeight="1">
      <c r="A837" s="165"/>
      <c r="B837" s="163"/>
      <c r="C837" s="163"/>
      <c r="D837" s="163"/>
      <c r="E837" s="163"/>
      <c r="F837" s="163"/>
      <c r="G837" s="163"/>
      <c r="H837" s="163"/>
      <c r="I837" s="163"/>
      <c r="J837" s="163"/>
      <c r="K837" s="163"/>
    </row>
    <row r="838" spans="1:11" ht="15.75" customHeight="1">
      <c r="A838" s="165"/>
      <c r="B838" s="163"/>
      <c r="C838" s="163"/>
      <c r="D838" s="163"/>
      <c r="E838" s="163"/>
      <c r="F838" s="163"/>
      <c r="G838" s="163"/>
      <c r="H838" s="163"/>
      <c r="I838" s="163"/>
      <c r="J838" s="163"/>
      <c r="K838" s="163"/>
    </row>
    <row r="839" spans="1:11" ht="15.75" customHeight="1">
      <c r="A839" s="165"/>
      <c r="B839" s="163"/>
      <c r="C839" s="163"/>
      <c r="D839" s="163"/>
      <c r="E839" s="163"/>
      <c r="F839" s="163"/>
      <c r="G839" s="163"/>
      <c r="H839" s="163"/>
      <c r="I839" s="163"/>
      <c r="J839" s="163"/>
      <c r="K839" s="163"/>
    </row>
    <row r="840" spans="1:11" ht="15.75" customHeight="1">
      <c r="A840" s="165"/>
      <c r="B840" s="163"/>
      <c r="C840" s="163"/>
      <c r="D840" s="163"/>
      <c r="E840" s="163"/>
      <c r="F840" s="163"/>
      <c r="G840" s="163"/>
      <c r="H840" s="163"/>
      <c r="I840" s="163"/>
      <c r="J840" s="163"/>
      <c r="K840" s="163"/>
    </row>
    <row r="841" spans="1:11" ht="15.75" customHeight="1">
      <c r="A841" s="165"/>
      <c r="B841" s="163"/>
      <c r="C841" s="163"/>
      <c r="D841" s="163"/>
      <c r="E841" s="163"/>
      <c r="F841" s="163"/>
      <c r="G841" s="163"/>
      <c r="H841" s="163"/>
      <c r="I841" s="163"/>
      <c r="J841" s="163"/>
      <c r="K841" s="163"/>
    </row>
    <row r="842" spans="1:11" ht="15.75" customHeight="1">
      <c r="A842" s="165"/>
      <c r="B842" s="163"/>
      <c r="C842" s="163"/>
      <c r="D842" s="163"/>
      <c r="E842" s="163"/>
      <c r="F842" s="163"/>
      <c r="G842" s="163"/>
      <c r="H842" s="163"/>
      <c r="I842" s="163"/>
      <c r="J842" s="163"/>
      <c r="K842" s="163"/>
    </row>
    <row r="843" spans="1:11" ht="15.75" customHeight="1">
      <c r="A843" s="165"/>
      <c r="B843" s="163"/>
      <c r="C843" s="163"/>
      <c r="D843" s="163"/>
      <c r="E843" s="163"/>
      <c r="F843" s="163"/>
      <c r="G843" s="163"/>
      <c r="H843" s="163"/>
      <c r="I843" s="163"/>
      <c r="J843" s="163"/>
      <c r="K843" s="163"/>
    </row>
    <row r="844" spans="1:11" ht="15.75" customHeight="1">
      <c r="A844" s="165"/>
      <c r="B844" s="163"/>
      <c r="C844" s="163"/>
      <c r="D844" s="163"/>
      <c r="E844" s="163"/>
      <c r="F844" s="163"/>
      <c r="G844" s="163"/>
      <c r="H844" s="163"/>
      <c r="I844" s="163"/>
      <c r="J844" s="163"/>
      <c r="K844" s="163"/>
    </row>
    <row r="845" spans="1:11" ht="15.75" customHeight="1">
      <c r="A845" s="165"/>
      <c r="B845" s="163"/>
      <c r="C845" s="163"/>
      <c r="D845" s="163"/>
      <c r="E845" s="163"/>
      <c r="F845" s="163"/>
      <c r="G845" s="163"/>
      <c r="H845" s="163"/>
      <c r="I845" s="163"/>
      <c r="J845" s="163"/>
      <c r="K845" s="163"/>
    </row>
    <row r="846" spans="1:11" ht="15.75" customHeight="1">
      <c r="A846" s="165"/>
      <c r="B846" s="163"/>
      <c r="C846" s="163"/>
      <c r="D846" s="163"/>
      <c r="E846" s="163"/>
      <c r="F846" s="163"/>
      <c r="G846" s="163"/>
      <c r="H846" s="163"/>
      <c r="I846" s="163"/>
      <c r="J846" s="163"/>
      <c r="K846" s="163"/>
    </row>
    <row r="847" spans="1:11" ht="15.75" customHeight="1">
      <c r="A847" s="165"/>
      <c r="B847" s="163"/>
      <c r="C847" s="163"/>
      <c r="D847" s="163"/>
      <c r="E847" s="163"/>
      <c r="F847" s="163"/>
      <c r="G847" s="163"/>
      <c r="H847" s="163"/>
      <c r="I847" s="163"/>
      <c r="J847" s="163"/>
      <c r="K847" s="163"/>
    </row>
    <row r="848" spans="1:11" ht="15.75" customHeight="1">
      <c r="A848" s="165"/>
      <c r="B848" s="163"/>
      <c r="C848" s="163"/>
      <c r="D848" s="163"/>
      <c r="E848" s="163"/>
      <c r="F848" s="163"/>
      <c r="G848" s="163"/>
      <c r="H848" s="163"/>
      <c r="I848" s="163"/>
      <c r="J848" s="163"/>
      <c r="K848" s="163"/>
    </row>
    <row r="849" spans="1:11" ht="15.75" customHeight="1">
      <c r="A849" s="165"/>
      <c r="B849" s="163"/>
      <c r="C849" s="163"/>
      <c r="D849" s="163"/>
      <c r="E849" s="163"/>
      <c r="F849" s="163"/>
      <c r="G849" s="163"/>
      <c r="H849" s="163"/>
      <c r="I849" s="163"/>
      <c r="J849" s="163"/>
      <c r="K849" s="163"/>
    </row>
    <row r="850" spans="1:11" ht="15.75" customHeight="1">
      <c r="A850" s="165"/>
      <c r="B850" s="163"/>
      <c r="C850" s="163"/>
      <c r="D850" s="163"/>
      <c r="E850" s="163"/>
      <c r="F850" s="163"/>
      <c r="G850" s="163"/>
      <c r="H850" s="163"/>
      <c r="I850" s="163"/>
      <c r="J850" s="163"/>
      <c r="K850" s="163"/>
    </row>
    <row r="851" spans="1:11" ht="15.75" customHeight="1">
      <c r="A851" s="165"/>
      <c r="B851" s="163"/>
      <c r="C851" s="163"/>
      <c r="D851" s="163"/>
      <c r="E851" s="163"/>
      <c r="F851" s="163"/>
      <c r="G851" s="163"/>
      <c r="H851" s="163"/>
      <c r="I851" s="163"/>
      <c r="J851" s="163"/>
      <c r="K851" s="163"/>
    </row>
    <row r="852" spans="1:11" ht="15.75" customHeight="1">
      <c r="A852" s="165"/>
      <c r="B852" s="163"/>
      <c r="C852" s="163"/>
      <c r="D852" s="163"/>
      <c r="E852" s="163"/>
      <c r="F852" s="163"/>
      <c r="G852" s="163"/>
      <c r="H852" s="163"/>
      <c r="I852" s="163"/>
      <c r="J852" s="163"/>
      <c r="K852" s="163"/>
    </row>
    <row r="853" spans="1:11" ht="15.75" customHeight="1">
      <c r="A853" s="165"/>
      <c r="B853" s="163"/>
      <c r="C853" s="163"/>
      <c r="D853" s="163"/>
      <c r="E853" s="163"/>
      <c r="F853" s="163"/>
      <c r="G853" s="163"/>
      <c r="H853" s="163"/>
      <c r="I853" s="163"/>
      <c r="J853" s="163"/>
      <c r="K853" s="163"/>
    </row>
    <row r="854" spans="1:11" ht="15.75" customHeight="1">
      <c r="A854" s="165"/>
      <c r="B854" s="163"/>
      <c r="C854" s="163"/>
      <c r="D854" s="163"/>
      <c r="E854" s="163"/>
      <c r="F854" s="163"/>
      <c r="G854" s="163"/>
      <c r="H854" s="163"/>
      <c r="I854" s="163"/>
      <c r="J854" s="163"/>
      <c r="K854" s="163"/>
    </row>
    <row r="855" spans="1:11" ht="15.75" customHeight="1">
      <c r="A855" s="165"/>
      <c r="B855" s="163"/>
      <c r="C855" s="163"/>
      <c r="D855" s="163"/>
      <c r="E855" s="163"/>
      <c r="F855" s="163"/>
      <c r="G855" s="163"/>
      <c r="H855" s="163"/>
      <c r="I855" s="163"/>
      <c r="J855" s="163"/>
      <c r="K855" s="163"/>
    </row>
    <row r="856" spans="1:11" ht="15.75" customHeight="1">
      <c r="A856" s="165"/>
      <c r="B856" s="163"/>
      <c r="C856" s="163"/>
      <c r="D856" s="163"/>
      <c r="E856" s="163"/>
      <c r="F856" s="163"/>
      <c r="G856" s="163"/>
      <c r="H856" s="163"/>
      <c r="I856" s="163"/>
      <c r="J856" s="163"/>
      <c r="K856" s="163"/>
    </row>
    <row r="857" spans="1:11" ht="15.75" customHeight="1">
      <c r="A857" s="165"/>
      <c r="B857" s="163"/>
      <c r="C857" s="163"/>
      <c r="D857" s="163"/>
      <c r="E857" s="163"/>
      <c r="F857" s="163"/>
      <c r="G857" s="163"/>
      <c r="H857" s="163"/>
      <c r="I857" s="163"/>
      <c r="J857" s="163"/>
      <c r="K857" s="163"/>
    </row>
    <row r="858" spans="1:11" ht="15.75" customHeight="1">
      <c r="A858" s="165"/>
      <c r="B858" s="163"/>
      <c r="C858" s="163"/>
      <c r="D858" s="163"/>
      <c r="E858" s="163"/>
      <c r="F858" s="163"/>
      <c r="G858" s="163"/>
      <c r="H858" s="163"/>
      <c r="I858" s="163"/>
      <c r="J858" s="163"/>
      <c r="K858" s="163"/>
    </row>
    <row r="859" spans="1:11" ht="15.75" customHeight="1">
      <c r="A859" s="165"/>
      <c r="B859" s="163"/>
      <c r="C859" s="163"/>
      <c r="D859" s="163"/>
      <c r="E859" s="163"/>
      <c r="F859" s="163"/>
      <c r="G859" s="163"/>
      <c r="H859" s="163"/>
      <c r="I859" s="163"/>
      <c r="J859" s="163"/>
      <c r="K859" s="163"/>
    </row>
    <row r="860" spans="1:11" ht="15.75" customHeight="1">
      <c r="A860" s="165"/>
      <c r="B860" s="163"/>
      <c r="C860" s="163"/>
      <c r="D860" s="163"/>
      <c r="E860" s="163"/>
      <c r="F860" s="163"/>
      <c r="G860" s="163"/>
      <c r="H860" s="163"/>
      <c r="I860" s="163"/>
      <c r="J860" s="163"/>
      <c r="K860" s="163"/>
    </row>
    <row r="861" spans="1:11" ht="15.75" customHeight="1">
      <c r="A861" s="165"/>
      <c r="B861" s="163"/>
      <c r="C861" s="163"/>
      <c r="D861" s="163"/>
      <c r="E861" s="163"/>
      <c r="F861" s="163"/>
      <c r="G861" s="163"/>
      <c r="H861" s="163"/>
      <c r="I861" s="163"/>
      <c r="J861" s="163"/>
      <c r="K861" s="163"/>
    </row>
    <row r="862" spans="1:11" ht="15.75" customHeight="1">
      <c r="A862" s="165"/>
      <c r="B862" s="163"/>
      <c r="C862" s="163"/>
      <c r="D862" s="163"/>
      <c r="E862" s="163"/>
      <c r="F862" s="163"/>
      <c r="G862" s="163"/>
      <c r="H862" s="163"/>
      <c r="I862" s="163"/>
      <c r="J862" s="163"/>
      <c r="K862" s="163"/>
    </row>
    <row r="863" spans="1:11" ht="15.75" customHeight="1">
      <c r="A863" s="165"/>
      <c r="B863" s="163"/>
      <c r="C863" s="163"/>
      <c r="D863" s="163"/>
      <c r="E863" s="163"/>
      <c r="F863" s="163"/>
      <c r="G863" s="163"/>
      <c r="H863" s="163"/>
      <c r="I863" s="163"/>
      <c r="J863" s="163"/>
      <c r="K863" s="163"/>
    </row>
    <row r="864" spans="1:11" ht="15.75" customHeight="1">
      <c r="A864" s="165"/>
      <c r="B864" s="163"/>
      <c r="C864" s="163"/>
      <c r="D864" s="163"/>
      <c r="E864" s="163"/>
      <c r="F864" s="163"/>
      <c r="G864" s="163"/>
      <c r="H864" s="163"/>
      <c r="I864" s="163"/>
      <c r="J864" s="163"/>
      <c r="K864" s="163"/>
    </row>
    <row r="865" spans="1:11" ht="15.75" customHeight="1">
      <c r="A865" s="165"/>
      <c r="B865" s="163"/>
      <c r="C865" s="163"/>
      <c r="D865" s="163"/>
      <c r="E865" s="163"/>
      <c r="F865" s="163"/>
      <c r="G865" s="163"/>
      <c r="H865" s="163"/>
      <c r="I865" s="163"/>
      <c r="J865" s="163"/>
      <c r="K865" s="163"/>
    </row>
    <row r="866" spans="1:11" ht="15.75" customHeight="1">
      <c r="A866" s="165"/>
      <c r="B866" s="163"/>
      <c r="C866" s="163"/>
      <c r="D866" s="163"/>
      <c r="E866" s="163"/>
      <c r="F866" s="163"/>
      <c r="G866" s="163"/>
      <c r="H866" s="163"/>
      <c r="I866" s="163"/>
      <c r="J866" s="163"/>
      <c r="K866" s="163"/>
    </row>
    <row r="867" spans="1:11" ht="15.75" customHeight="1">
      <c r="A867" s="165"/>
      <c r="B867" s="163"/>
      <c r="C867" s="163"/>
      <c r="D867" s="163"/>
      <c r="E867" s="163"/>
      <c r="F867" s="163"/>
      <c r="G867" s="163"/>
      <c r="H867" s="163"/>
      <c r="I867" s="163"/>
      <c r="J867" s="163"/>
      <c r="K867" s="163"/>
    </row>
    <row r="868" spans="1:11" ht="15.75" customHeight="1">
      <c r="A868" s="165"/>
      <c r="B868" s="163"/>
      <c r="C868" s="163"/>
      <c r="D868" s="163"/>
      <c r="E868" s="163"/>
      <c r="F868" s="163"/>
      <c r="G868" s="163"/>
      <c r="H868" s="163"/>
      <c r="I868" s="163"/>
      <c r="J868" s="163"/>
      <c r="K868" s="163"/>
    </row>
    <row r="869" spans="1:11" ht="15.75" customHeight="1">
      <c r="A869" s="165"/>
      <c r="B869" s="163"/>
      <c r="C869" s="163"/>
      <c r="D869" s="163"/>
      <c r="E869" s="163"/>
      <c r="F869" s="163"/>
      <c r="G869" s="163"/>
      <c r="H869" s="163"/>
      <c r="I869" s="163"/>
      <c r="J869" s="163"/>
      <c r="K869" s="163"/>
    </row>
    <row r="870" spans="1:11" ht="15.75" customHeight="1">
      <c r="A870" s="165"/>
      <c r="B870" s="163"/>
      <c r="C870" s="163"/>
      <c r="D870" s="163"/>
      <c r="E870" s="163"/>
      <c r="F870" s="163"/>
      <c r="G870" s="163"/>
      <c r="H870" s="163"/>
      <c r="I870" s="163"/>
      <c r="J870" s="163"/>
      <c r="K870" s="163"/>
    </row>
    <row r="871" spans="1:11" ht="15.75" customHeight="1">
      <c r="A871" s="165"/>
      <c r="B871" s="163"/>
      <c r="C871" s="163"/>
      <c r="D871" s="163"/>
      <c r="E871" s="163"/>
      <c r="F871" s="163"/>
      <c r="G871" s="163"/>
      <c r="H871" s="163"/>
      <c r="I871" s="163"/>
      <c r="J871" s="163"/>
      <c r="K871" s="163"/>
    </row>
    <row r="872" spans="1:11" ht="15.75" customHeight="1">
      <c r="A872" s="165"/>
      <c r="B872" s="163"/>
      <c r="C872" s="163"/>
      <c r="D872" s="163"/>
      <c r="E872" s="163"/>
      <c r="F872" s="163"/>
      <c r="G872" s="163"/>
      <c r="H872" s="163"/>
      <c r="I872" s="163"/>
      <c r="J872" s="163"/>
      <c r="K872" s="163"/>
    </row>
    <row r="873" spans="1:11" ht="15.75" customHeight="1">
      <c r="A873" s="165"/>
      <c r="B873" s="163"/>
      <c r="C873" s="163"/>
      <c r="D873" s="163"/>
      <c r="E873" s="163"/>
      <c r="F873" s="163"/>
      <c r="G873" s="163"/>
      <c r="H873" s="163"/>
      <c r="I873" s="163"/>
      <c r="J873" s="163"/>
      <c r="K873" s="163"/>
    </row>
    <row r="874" spans="1:11" ht="15.75" customHeight="1">
      <c r="A874" s="165"/>
      <c r="B874" s="163"/>
      <c r="C874" s="163"/>
      <c r="D874" s="163"/>
      <c r="E874" s="163"/>
      <c r="F874" s="163"/>
      <c r="G874" s="163"/>
      <c r="H874" s="163"/>
      <c r="I874" s="163"/>
      <c r="J874" s="163"/>
      <c r="K874" s="163"/>
    </row>
    <row r="875" spans="1:11" ht="15.75" customHeight="1">
      <c r="A875" s="165"/>
      <c r="B875" s="163"/>
      <c r="C875" s="163"/>
      <c r="D875" s="163"/>
      <c r="E875" s="163"/>
      <c r="F875" s="163"/>
      <c r="G875" s="163"/>
      <c r="H875" s="163"/>
      <c r="I875" s="163"/>
      <c r="J875" s="163"/>
      <c r="K875" s="163"/>
    </row>
    <row r="876" spans="1:11" ht="15.75" customHeight="1">
      <c r="A876" s="165"/>
      <c r="B876" s="163"/>
      <c r="C876" s="163"/>
      <c r="D876" s="163"/>
      <c r="E876" s="163"/>
      <c r="F876" s="163"/>
      <c r="G876" s="163"/>
      <c r="H876" s="163"/>
      <c r="I876" s="163"/>
      <c r="J876" s="163"/>
      <c r="K876" s="163"/>
    </row>
    <row r="877" spans="1:11" ht="15.75" customHeight="1">
      <c r="A877" s="165"/>
      <c r="B877" s="163"/>
      <c r="C877" s="163"/>
      <c r="D877" s="163"/>
      <c r="E877" s="163"/>
      <c r="F877" s="163"/>
      <c r="G877" s="163"/>
      <c r="H877" s="163"/>
      <c r="I877" s="163"/>
      <c r="J877" s="163"/>
      <c r="K877" s="163"/>
    </row>
    <row r="878" spans="1:11" ht="15.75" customHeight="1">
      <c r="A878" s="165"/>
      <c r="B878" s="163"/>
      <c r="C878" s="163"/>
      <c r="D878" s="163"/>
      <c r="E878" s="163"/>
      <c r="F878" s="163"/>
      <c r="G878" s="163"/>
      <c r="H878" s="163"/>
      <c r="I878" s="163"/>
      <c r="J878" s="163"/>
      <c r="K878" s="163"/>
    </row>
    <row r="879" spans="1:11" ht="15.75" customHeight="1">
      <c r="A879" s="165"/>
      <c r="B879" s="163"/>
      <c r="C879" s="163"/>
      <c r="D879" s="163"/>
      <c r="E879" s="163"/>
      <c r="F879" s="163"/>
      <c r="G879" s="163"/>
      <c r="H879" s="163"/>
      <c r="I879" s="163"/>
      <c r="J879" s="163"/>
      <c r="K879" s="163"/>
    </row>
    <row r="880" spans="1:11" ht="15.75" customHeight="1">
      <c r="A880" s="165"/>
      <c r="B880" s="163"/>
      <c r="C880" s="163"/>
      <c r="D880" s="163"/>
      <c r="E880" s="163"/>
      <c r="F880" s="163"/>
      <c r="G880" s="163"/>
      <c r="H880" s="163"/>
      <c r="I880" s="163"/>
      <c r="J880" s="163"/>
      <c r="K880" s="163"/>
    </row>
    <row r="881" spans="1:11" ht="15.75" customHeight="1">
      <c r="A881" s="165"/>
      <c r="B881" s="163"/>
      <c r="C881" s="163"/>
      <c r="D881" s="163"/>
      <c r="E881" s="163"/>
      <c r="F881" s="163"/>
      <c r="G881" s="163"/>
      <c r="H881" s="163"/>
      <c r="I881" s="163"/>
      <c r="J881" s="163"/>
      <c r="K881" s="163"/>
    </row>
    <row r="882" spans="1:11" ht="15.75" customHeight="1">
      <c r="A882" s="165"/>
      <c r="B882" s="163"/>
      <c r="C882" s="163"/>
      <c r="D882" s="163"/>
      <c r="E882" s="163"/>
      <c r="F882" s="163"/>
      <c r="G882" s="163"/>
      <c r="H882" s="163"/>
      <c r="I882" s="163"/>
      <c r="J882" s="163"/>
      <c r="K882" s="163"/>
    </row>
    <row r="883" spans="1:11" ht="15.75" customHeight="1">
      <c r="A883" s="165"/>
      <c r="B883" s="163"/>
      <c r="C883" s="163"/>
      <c r="D883" s="163"/>
      <c r="E883" s="163"/>
      <c r="F883" s="163"/>
      <c r="G883" s="163"/>
      <c r="H883" s="163"/>
      <c r="I883" s="163"/>
      <c r="J883" s="163"/>
      <c r="K883" s="163"/>
    </row>
    <row r="884" spans="1:11" ht="15.75" customHeight="1">
      <c r="A884" s="165"/>
      <c r="B884" s="163"/>
      <c r="C884" s="163"/>
      <c r="D884" s="163"/>
      <c r="E884" s="163"/>
      <c r="F884" s="163"/>
      <c r="G884" s="163"/>
      <c r="H884" s="163"/>
      <c r="I884" s="163"/>
      <c r="J884" s="163"/>
      <c r="K884" s="163"/>
    </row>
    <row r="885" spans="1:11" ht="15.75" customHeight="1">
      <c r="A885" s="165"/>
      <c r="B885" s="163"/>
      <c r="C885" s="163"/>
      <c r="D885" s="163"/>
      <c r="E885" s="163"/>
      <c r="F885" s="163"/>
      <c r="G885" s="163"/>
      <c r="H885" s="163"/>
      <c r="I885" s="163"/>
      <c r="J885" s="163"/>
      <c r="K885" s="163"/>
    </row>
    <row r="886" spans="1:11" ht="15.75" customHeight="1">
      <c r="A886" s="165"/>
      <c r="B886" s="163"/>
      <c r="C886" s="163"/>
      <c r="D886" s="163"/>
      <c r="E886" s="163"/>
      <c r="F886" s="163"/>
      <c r="G886" s="163"/>
      <c r="H886" s="163"/>
      <c r="I886" s="163"/>
      <c r="J886" s="163"/>
      <c r="K886" s="163"/>
    </row>
    <row r="887" spans="1:11" ht="15.75" customHeight="1">
      <c r="A887" s="165"/>
      <c r="B887" s="163"/>
      <c r="C887" s="163"/>
      <c r="D887" s="163"/>
      <c r="E887" s="163"/>
      <c r="F887" s="163"/>
      <c r="G887" s="163"/>
      <c r="H887" s="163"/>
      <c r="I887" s="163"/>
      <c r="J887" s="163"/>
      <c r="K887" s="163"/>
    </row>
    <row r="888" spans="1:11" ht="15.75" customHeight="1">
      <c r="A888" s="165"/>
      <c r="B888" s="163"/>
      <c r="C888" s="163"/>
      <c r="D888" s="163"/>
      <c r="E888" s="163"/>
      <c r="F888" s="163"/>
      <c r="G888" s="163"/>
      <c r="H888" s="163"/>
      <c r="I888" s="163"/>
      <c r="J888" s="163"/>
      <c r="K888" s="163"/>
    </row>
    <row r="889" spans="1:11" ht="15.75" customHeight="1">
      <c r="A889" s="165"/>
      <c r="B889" s="163"/>
      <c r="C889" s="163"/>
      <c r="D889" s="163"/>
      <c r="E889" s="163"/>
      <c r="F889" s="163"/>
      <c r="G889" s="163"/>
      <c r="H889" s="163"/>
      <c r="I889" s="163"/>
      <c r="J889" s="163"/>
      <c r="K889" s="163"/>
    </row>
    <row r="890" spans="1:11" ht="15.75" customHeight="1">
      <c r="A890" s="165"/>
      <c r="B890" s="163"/>
      <c r="C890" s="163"/>
      <c r="D890" s="163"/>
      <c r="E890" s="163"/>
      <c r="F890" s="163"/>
      <c r="G890" s="163"/>
      <c r="H890" s="163"/>
      <c r="I890" s="163"/>
      <c r="J890" s="163"/>
      <c r="K890" s="163"/>
    </row>
    <row r="891" spans="1:11" ht="15.75" customHeight="1">
      <c r="A891" s="165"/>
      <c r="B891" s="163"/>
      <c r="C891" s="163"/>
      <c r="D891" s="163"/>
      <c r="E891" s="163"/>
      <c r="F891" s="163"/>
      <c r="G891" s="163"/>
      <c r="H891" s="163"/>
      <c r="I891" s="163"/>
      <c r="J891" s="163"/>
      <c r="K891" s="163"/>
    </row>
    <row r="892" spans="1:11" ht="15.75" customHeight="1">
      <c r="A892" s="165"/>
      <c r="B892" s="163"/>
      <c r="C892" s="163"/>
      <c r="D892" s="163"/>
      <c r="E892" s="163"/>
      <c r="F892" s="163"/>
      <c r="G892" s="163"/>
      <c r="H892" s="163"/>
      <c r="I892" s="163"/>
      <c r="J892" s="163"/>
      <c r="K892" s="163"/>
    </row>
    <row r="893" spans="1:11" ht="15.75" customHeight="1">
      <c r="A893" s="165"/>
      <c r="B893" s="163"/>
      <c r="C893" s="163"/>
      <c r="D893" s="163"/>
      <c r="E893" s="163"/>
      <c r="F893" s="163"/>
      <c r="G893" s="163"/>
      <c r="H893" s="163"/>
      <c r="I893" s="163"/>
      <c r="J893" s="163"/>
      <c r="K893" s="163"/>
    </row>
    <row r="894" spans="1:11" ht="15.75" customHeight="1">
      <c r="A894" s="165"/>
      <c r="B894" s="163"/>
      <c r="C894" s="163"/>
      <c r="D894" s="163"/>
      <c r="E894" s="163"/>
      <c r="F894" s="163"/>
      <c r="G894" s="163"/>
      <c r="H894" s="163"/>
      <c r="I894" s="163"/>
      <c r="J894" s="163"/>
      <c r="K894" s="163"/>
    </row>
    <row r="895" spans="1:11" ht="15.75" customHeight="1">
      <c r="A895" s="165"/>
      <c r="B895" s="163"/>
      <c r="C895" s="163"/>
      <c r="D895" s="163"/>
      <c r="E895" s="163"/>
      <c r="F895" s="163"/>
      <c r="G895" s="163"/>
      <c r="H895" s="163"/>
      <c r="I895" s="163"/>
      <c r="J895" s="163"/>
      <c r="K895" s="163"/>
    </row>
    <row r="896" spans="1:11" ht="15.75" customHeight="1">
      <c r="A896" s="165"/>
      <c r="B896" s="163"/>
      <c r="C896" s="163"/>
      <c r="D896" s="163"/>
      <c r="E896" s="163"/>
      <c r="F896" s="163"/>
      <c r="G896" s="163"/>
      <c r="H896" s="163"/>
      <c r="I896" s="163"/>
      <c r="J896" s="163"/>
      <c r="K896" s="163"/>
    </row>
    <row r="897" spans="1:11" ht="15.75" customHeight="1">
      <c r="A897" s="165"/>
      <c r="B897" s="163"/>
      <c r="C897" s="163"/>
      <c r="D897" s="163"/>
      <c r="E897" s="163"/>
      <c r="F897" s="163"/>
      <c r="G897" s="163"/>
      <c r="H897" s="163"/>
      <c r="I897" s="163"/>
      <c r="J897" s="163"/>
      <c r="K897" s="163"/>
    </row>
    <row r="898" spans="1:11" ht="15.75" customHeight="1">
      <c r="A898" s="165"/>
      <c r="B898" s="163"/>
      <c r="C898" s="163"/>
      <c r="D898" s="163"/>
      <c r="E898" s="163"/>
      <c r="F898" s="163"/>
      <c r="G898" s="163"/>
      <c r="H898" s="163"/>
      <c r="I898" s="163"/>
      <c r="J898" s="163"/>
      <c r="K898" s="163"/>
    </row>
    <row r="899" spans="1:11" ht="15.75" customHeight="1">
      <c r="A899" s="165"/>
      <c r="B899" s="163"/>
      <c r="C899" s="163"/>
      <c r="D899" s="163"/>
      <c r="E899" s="163"/>
      <c r="F899" s="163"/>
      <c r="G899" s="163"/>
      <c r="H899" s="163"/>
      <c r="I899" s="163"/>
      <c r="J899" s="163"/>
      <c r="K899" s="163"/>
    </row>
    <row r="900" spans="1:11" ht="15.75" customHeight="1">
      <c r="A900" s="165"/>
      <c r="B900" s="163"/>
      <c r="C900" s="163"/>
      <c r="D900" s="163"/>
      <c r="E900" s="163"/>
      <c r="F900" s="163"/>
      <c r="G900" s="163"/>
      <c r="H900" s="163"/>
      <c r="I900" s="163"/>
      <c r="J900" s="163"/>
      <c r="K900" s="163"/>
    </row>
    <row r="901" spans="1:11" ht="15.75" customHeight="1">
      <c r="A901" s="165"/>
      <c r="B901" s="163"/>
      <c r="C901" s="163"/>
      <c r="D901" s="163"/>
      <c r="E901" s="163"/>
      <c r="F901" s="163"/>
      <c r="G901" s="163"/>
      <c r="H901" s="163"/>
      <c r="I901" s="163"/>
      <c r="J901" s="163"/>
      <c r="K901" s="163"/>
    </row>
    <row r="902" spans="1:11" ht="15.75" customHeight="1">
      <c r="A902" s="165"/>
      <c r="B902" s="163"/>
      <c r="C902" s="163"/>
      <c r="D902" s="163"/>
      <c r="E902" s="163"/>
      <c r="F902" s="163"/>
      <c r="G902" s="163"/>
      <c r="H902" s="163"/>
      <c r="I902" s="163"/>
      <c r="J902" s="163"/>
      <c r="K902" s="163"/>
    </row>
    <row r="903" spans="1:11" ht="15.75" customHeight="1">
      <c r="A903" s="165"/>
      <c r="B903" s="163"/>
      <c r="C903" s="163"/>
      <c r="D903" s="163"/>
      <c r="E903" s="163"/>
      <c r="F903" s="163"/>
      <c r="G903" s="163"/>
      <c r="H903" s="163"/>
      <c r="I903" s="163"/>
      <c r="J903" s="163"/>
      <c r="K903" s="163"/>
    </row>
    <row r="904" spans="1:11" ht="15.75" customHeight="1">
      <c r="A904" s="165"/>
      <c r="B904" s="163"/>
      <c r="C904" s="163"/>
      <c r="D904" s="163"/>
      <c r="E904" s="163"/>
      <c r="F904" s="163"/>
      <c r="G904" s="163"/>
      <c r="H904" s="163"/>
      <c r="I904" s="163"/>
      <c r="J904" s="163"/>
      <c r="K904" s="163"/>
    </row>
    <row r="905" spans="1:11" ht="15.75" customHeight="1">
      <c r="A905" s="165"/>
      <c r="B905" s="163"/>
      <c r="C905" s="163"/>
      <c r="D905" s="163"/>
      <c r="E905" s="163"/>
      <c r="F905" s="163"/>
      <c r="G905" s="163"/>
      <c r="H905" s="163"/>
      <c r="I905" s="163"/>
      <c r="J905" s="163"/>
      <c r="K905" s="163"/>
    </row>
    <row r="906" spans="1:11" ht="15.75" customHeight="1">
      <c r="A906" s="165"/>
      <c r="B906" s="163"/>
      <c r="C906" s="163"/>
      <c r="D906" s="163"/>
      <c r="E906" s="163"/>
      <c r="F906" s="163"/>
      <c r="G906" s="163"/>
      <c r="H906" s="163"/>
      <c r="I906" s="163"/>
      <c r="J906" s="163"/>
      <c r="K906" s="163"/>
    </row>
    <row r="907" spans="1:11" ht="15.75" customHeight="1">
      <c r="A907" s="165"/>
      <c r="B907" s="163"/>
      <c r="C907" s="163"/>
      <c r="D907" s="163"/>
      <c r="E907" s="163"/>
      <c r="F907" s="163"/>
      <c r="G907" s="163"/>
      <c r="H907" s="163"/>
      <c r="I907" s="163"/>
      <c r="J907" s="163"/>
      <c r="K907" s="163"/>
    </row>
    <row r="908" spans="1:11" ht="15.75" customHeight="1">
      <c r="A908" s="165"/>
      <c r="B908" s="163"/>
      <c r="C908" s="163"/>
      <c r="D908" s="163"/>
      <c r="E908" s="163"/>
      <c r="F908" s="163"/>
      <c r="G908" s="163"/>
      <c r="H908" s="163"/>
      <c r="I908" s="163"/>
      <c r="J908" s="163"/>
      <c r="K908" s="163"/>
    </row>
    <row r="909" spans="1:11" ht="15.75" customHeight="1">
      <c r="A909" s="165"/>
      <c r="B909" s="163"/>
      <c r="C909" s="163"/>
      <c r="D909" s="163"/>
      <c r="E909" s="163"/>
      <c r="F909" s="163"/>
      <c r="G909" s="163"/>
      <c r="H909" s="163"/>
      <c r="I909" s="163"/>
      <c r="J909" s="163"/>
      <c r="K909" s="163"/>
    </row>
    <row r="910" spans="1:11" ht="15.75" customHeight="1">
      <c r="A910" s="165"/>
      <c r="B910" s="163"/>
      <c r="C910" s="163"/>
      <c r="D910" s="163"/>
      <c r="E910" s="163"/>
      <c r="F910" s="163"/>
      <c r="G910" s="163"/>
      <c r="H910" s="163"/>
      <c r="I910" s="163"/>
      <c r="J910" s="163"/>
      <c r="K910" s="163"/>
    </row>
    <row r="911" spans="1:11" ht="15.75" customHeight="1">
      <c r="A911" s="165"/>
      <c r="B911" s="163"/>
      <c r="C911" s="163"/>
      <c r="D911" s="163"/>
      <c r="E911" s="163"/>
      <c r="F911" s="163"/>
      <c r="G911" s="163"/>
      <c r="H911" s="163"/>
      <c r="I911" s="163"/>
      <c r="J911" s="163"/>
      <c r="K911" s="163"/>
    </row>
    <row r="912" spans="1:11" ht="15.75" customHeight="1">
      <c r="A912" s="165"/>
      <c r="B912" s="163"/>
      <c r="C912" s="163"/>
      <c r="D912" s="163"/>
      <c r="E912" s="163"/>
      <c r="F912" s="163"/>
      <c r="G912" s="163"/>
      <c r="H912" s="163"/>
      <c r="I912" s="163"/>
      <c r="J912" s="163"/>
      <c r="K912" s="163"/>
    </row>
    <row r="913" spans="1:11" ht="15.75" customHeight="1">
      <c r="A913" s="165"/>
      <c r="B913" s="163"/>
      <c r="C913" s="163"/>
      <c r="D913" s="163"/>
      <c r="E913" s="163"/>
      <c r="F913" s="163"/>
      <c r="G913" s="163"/>
      <c r="H913" s="163"/>
      <c r="I913" s="163"/>
      <c r="J913" s="163"/>
      <c r="K913" s="163"/>
    </row>
    <row r="914" spans="1:11" ht="15.75" customHeight="1">
      <c r="A914" s="165"/>
      <c r="B914" s="163"/>
      <c r="C914" s="163"/>
      <c r="D914" s="163"/>
      <c r="E914" s="163"/>
      <c r="F914" s="163"/>
      <c r="G914" s="163"/>
      <c r="H914" s="163"/>
      <c r="I914" s="163"/>
      <c r="J914" s="163"/>
      <c r="K914" s="163"/>
    </row>
    <row r="915" spans="1:11" ht="15.75" customHeight="1">
      <c r="A915" s="165"/>
      <c r="B915" s="163"/>
      <c r="C915" s="163"/>
      <c r="D915" s="163"/>
      <c r="E915" s="163"/>
      <c r="F915" s="163"/>
      <c r="G915" s="163"/>
      <c r="H915" s="163"/>
      <c r="I915" s="163"/>
      <c r="J915" s="163"/>
      <c r="K915" s="163"/>
    </row>
    <row r="916" spans="1:11" ht="15.75" customHeight="1">
      <c r="A916" s="165"/>
      <c r="B916" s="163"/>
      <c r="C916" s="163"/>
      <c r="D916" s="163"/>
      <c r="E916" s="163"/>
      <c r="F916" s="163"/>
      <c r="G916" s="163"/>
      <c r="H916" s="163"/>
      <c r="I916" s="163"/>
      <c r="J916" s="163"/>
      <c r="K916" s="163"/>
    </row>
    <row r="917" spans="1:11" ht="15.75" customHeight="1">
      <c r="A917" s="165"/>
      <c r="B917" s="163"/>
      <c r="C917" s="163"/>
      <c r="D917" s="163"/>
      <c r="E917" s="163"/>
      <c r="F917" s="163"/>
      <c r="G917" s="163"/>
      <c r="H917" s="163"/>
      <c r="I917" s="163"/>
      <c r="J917" s="163"/>
      <c r="K917" s="163"/>
    </row>
    <row r="918" spans="1:11" ht="15.75" customHeight="1">
      <c r="A918" s="165"/>
      <c r="B918" s="163"/>
      <c r="C918" s="163"/>
      <c r="D918" s="163"/>
      <c r="E918" s="163"/>
      <c r="F918" s="163"/>
      <c r="G918" s="163"/>
      <c r="H918" s="163"/>
      <c r="I918" s="163"/>
      <c r="J918" s="163"/>
      <c r="K918" s="163"/>
    </row>
    <row r="919" spans="1:11" ht="15.75" customHeight="1">
      <c r="A919" s="165"/>
      <c r="B919" s="163"/>
      <c r="C919" s="163"/>
      <c r="D919" s="163"/>
      <c r="E919" s="163"/>
      <c r="F919" s="163"/>
      <c r="G919" s="163"/>
      <c r="H919" s="163"/>
      <c r="I919" s="163"/>
      <c r="J919" s="163"/>
      <c r="K919" s="163"/>
    </row>
    <row r="920" spans="1:11" ht="15.75" customHeight="1">
      <c r="A920" s="165"/>
      <c r="B920" s="163"/>
      <c r="C920" s="163"/>
      <c r="D920" s="163"/>
      <c r="E920" s="163"/>
      <c r="F920" s="163"/>
      <c r="G920" s="163"/>
      <c r="H920" s="163"/>
      <c r="I920" s="163"/>
      <c r="J920" s="163"/>
      <c r="K920" s="163"/>
    </row>
    <row r="921" spans="1:11" ht="15.75" customHeight="1">
      <c r="A921" s="165"/>
      <c r="B921" s="163"/>
      <c r="C921" s="163"/>
      <c r="D921" s="163"/>
      <c r="E921" s="163"/>
      <c r="F921" s="163"/>
      <c r="G921" s="163"/>
      <c r="H921" s="163"/>
      <c r="I921" s="163"/>
      <c r="J921" s="163"/>
      <c r="K921" s="163"/>
    </row>
    <row r="922" spans="1:11" ht="15.75" customHeight="1">
      <c r="A922" s="165"/>
      <c r="B922" s="163"/>
      <c r="C922" s="163"/>
      <c r="D922" s="163"/>
      <c r="E922" s="163"/>
      <c r="F922" s="163"/>
      <c r="G922" s="163"/>
      <c r="H922" s="163"/>
      <c r="I922" s="163"/>
      <c r="J922" s="163"/>
      <c r="K922" s="163"/>
    </row>
    <row r="923" spans="1:11" ht="15.75" customHeight="1">
      <c r="A923" s="165"/>
      <c r="B923" s="163"/>
      <c r="C923" s="163"/>
      <c r="D923" s="163"/>
      <c r="E923" s="163"/>
      <c r="F923" s="163"/>
      <c r="G923" s="163"/>
      <c r="H923" s="163"/>
      <c r="I923" s="163"/>
      <c r="J923" s="163"/>
      <c r="K923" s="163"/>
    </row>
    <row r="924" spans="1:11" ht="15.75" customHeight="1">
      <c r="A924" s="165"/>
      <c r="B924" s="163"/>
      <c r="C924" s="163"/>
      <c r="D924" s="163"/>
      <c r="E924" s="163"/>
      <c r="F924" s="163"/>
      <c r="G924" s="163"/>
      <c r="H924" s="163"/>
      <c r="I924" s="163"/>
      <c r="J924" s="163"/>
      <c r="K924" s="163"/>
    </row>
    <row r="925" spans="1:11" ht="15.75" customHeight="1">
      <c r="A925" s="165"/>
      <c r="B925" s="163"/>
      <c r="C925" s="163"/>
      <c r="D925" s="163"/>
      <c r="E925" s="163"/>
      <c r="F925" s="163"/>
      <c r="G925" s="163"/>
      <c r="H925" s="163"/>
      <c r="I925" s="163"/>
      <c r="J925" s="163"/>
      <c r="K925" s="163"/>
    </row>
    <row r="926" spans="1:11" ht="15.75" customHeight="1">
      <c r="A926" s="165"/>
      <c r="B926" s="163"/>
      <c r="C926" s="163"/>
      <c r="D926" s="163"/>
      <c r="E926" s="163"/>
      <c r="F926" s="163"/>
      <c r="G926" s="163"/>
      <c r="H926" s="163"/>
      <c r="I926" s="163"/>
      <c r="J926" s="163"/>
      <c r="K926" s="163"/>
    </row>
    <row r="927" spans="1:11" ht="15.75" customHeight="1">
      <c r="A927" s="165"/>
      <c r="B927" s="163"/>
      <c r="C927" s="163"/>
      <c r="D927" s="163"/>
      <c r="E927" s="163"/>
      <c r="F927" s="163"/>
      <c r="G927" s="163"/>
      <c r="H927" s="163"/>
      <c r="I927" s="163"/>
      <c r="J927" s="163"/>
      <c r="K927" s="163"/>
    </row>
    <row r="928" spans="1:11" ht="15.75" customHeight="1">
      <c r="A928" s="165"/>
      <c r="B928" s="163"/>
      <c r="C928" s="163"/>
      <c r="D928" s="163"/>
      <c r="E928" s="163"/>
      <c r="F928" s="163"/>
      <c r="G928" s="163"/>
      <c r="H928" s="163"/>
      <c r="I928" s="163"/>
      <c r="J928" s="163"/>
      <c r="K928" s="163"/>
    </row>
    <row r="929" spans="1:11" ht="15.75" customHeight="1">
      <c r="A929" s="165"/>
      <c r="B929" s="163"/>
      <c r="C929" s="163"/>
      <c r="D929" s="163"/>
      <c r="E929" s="163"/>
      <c r="F929" s="163"/>
      <c r="G929" s="163"/>
      <c r="H929" s="163"/>
      <c r="I929" s="163"/>
      <c r="J929" s="163"/>
      <c r="K929" s="163"/>
    </row>
    <row r="930" spans="1:11" ht="15.75" customHeight="1">
      <c r="A930" s="165"/>
      <c r="B930" s="163"/>
      <c r="C930" s="163"/>
      <c r="D930" s="163"/>
      <c r="E930" s="163"/>
      <c r="F930" s="163"/>
      <c r="G930" s="163"/>
      <c r="H930" s="163"/>
      <c r="I930" s="163"/>
      <c r="J930" s="163"/>
      <c r="K930" s="163"/>
    </row>
    <row r="931" spans="1:11" ht="15.75" customHeight="1">
      <c r="A931" s="165"/>
      <c r="B931" s="163"/>
      <c r="C931" s="163"/>
      <c r="D931" s="163"/>
      <c r="E931" s="163"/>
      <c r="F931" s="163"/>
      <c r="G931" s="163"/>
      <c r="H931" s="163"/>
      <c r="I931" s="163"/>
      <c r="J931" s="163"/>
      <c r="K931" s="163"/>
    </row>
    <row r="932" spans="1:11" ht="15.75" customHeight="1">
      <c r="A932" s="165"/>
      <c r="B932" s="163"/>
      <c r="C932" s="163"/>
      <c r="D932" s="163"/>
      <c r="E932" s="163"/>
      <c r="F932" s="163"/>
      <c r="G932" s="163"/>
      <c r="H932" s="163"/>
      <c r="I932" s="163"/>
      <c r="J932" s="163"/>
      <c r="K932" s="163"/>
    </row>
    <row r="933" spans="1:11" ht="15.75" customHeight="1">
      <c r="A933" s="165"/>
      <c r="B933" s="163"/>
      <c r="C933" s="163"/>
      <c r="D933" s="163"/>
      <c r="E933" s="163"/>
      <c r="F933" s="163"/>
      <c r="G933" s="163"/>
      <c r="H933" s="163"/>
      <c r="I933" s="163"/>
      <c r="J933" s="163"/>
      <c r="K933" s="163"/>
    </row>
    <row r="934" spans="1:11" ht="15.75" customHeight="1">
      <c r="A934" s="165"/>
      <c r="B934" s="163"/>
      <c r="C934" s="163"/>
      <c r="D934" s="163"/>
      <c r="E934" s="163"/>
      <c r="F934" s="163"/>
      <c r="G934" s="163"/>
      <c r="H934" s="163"/>
      <c r="I934" s="163"/>
      <c r="J934" s="163"/>
      <c r="K934" s="163"/>
    </row>
    <row r="935" spans="1:11" ht="15.75" customHeight="1">
      <c r="A935" s="165"/>
      <c r="B935" s="163"/>
      <c r="C935" s="163"/>
      <c r="D935" s="163"/>
      <c r="E935" s="163"/>
      <c r="F935" s="163"/>
      <c r="G935" s="163"/>
      <c r="H935" s="163"/>
      <c r="I935" s="163"/>
      <c r="J935" s="163"/>
      <c r="K935" s="163"/>
    </row>
    <row r="936" spans="1:11" ht="15.75" customHeight="1">
      <c r="A936" s="165"/>
      <c r="B936" s="163"/>
      <c r="C936" s="163"/>
      <c r="D936" s="163"/>
      <c r="E936" s="163"/>
      <c r="F936" s="163"/>
      <c r="G936" s="163"/>
      <c r="H936" s="163"/>
      <c r="I936" s="163"/>
      <c r="J936" s="163"/>
      <c r="K936" s="163"/>
    </row>
    <row r="937" spans="1:11" ht="15.75" customHeight="1">
      <c r="A937" s="165"/>
      <c r="B937" s="163"/>
      <c r="C937" s="163"/>
      <c r="D937" s="163"/>
      <c r="E937" s="163"/>
      <c r="F937" s="163"/>
      <c r="G937" s="163"/>
      <c r="H937" s="163"/>
      <c r="I937" s="163"/>
      <c r="J937" s="163"/>
      <c r="K937" s="163"/>
    </row>
    <row r="938" spans="1:11" ht="15.75" customHeight="1">
      <c r="A938" s="165"/>
      <c r="B938" s="163"/>
      <c r="C938" s="163"/>
      <c r="D938" s="163"/>
      <c r="E938" s="163"/>
      <c r="F938" s="163"/>
      <c r="G938" s="163"/>
      <c r="H938" s="163"/>
      <c r="I938" s="163"/>
      <c r="J938" s="163"/>
      <c r="K938" s="163"/>
    </row>
    <row r="939" spans="1:11" ht="15.75" customHeight="1">
      <c r="A939" s="165"/>
      <c r="B939" s="163"/>
      <c r="C939" s="163"/>
      <c r="D939" s="163"/>
      <c r="E939" s="163"/>
      <c r="F939" s="163"/>
      <c r="G939" s="163"/>
      <c r="H939" s="163"/>
      <c r="I939" s="163"/>
      <c r="J939" s="163"/>
      <c r="K939" s="163"/>
    </row>
    <row r="940" spans="1:11" ht="15.75" customHeight="1">
      <c r="A940" s="165"/>
      <c r="B940" s="163"/>
      <c r="C940" s="163"/>
      <c r="D940" s="163"/>
      <c r="E940" s="163"/>
      <c r="F940" s="163"/>
      <c r="G940" s="163"/>
      <c r="H940" s="163"/>
      <c r="I940" s="163"/>
      <c r="J940" s="163"/>
      <c r="K940" s="163"/>
    </row>
    <row r="941" spans="1:11" ht="15.75" customHeight="1">
      <c r="A941" s="165"/>
      <c r="B941" s="163"/>
      <c r="C941" s="163"/>
      <c r="D941" s="163"/>
      <c r="E941" s="163"/>
      <c r="F941" s="163"/>
      <c r="G941" s="163"/>
      <c r="H941" s="163"/>
      <c r="I941" s="163"/>
      <c r="J941" s="163"/>
      <c r="K941" s="163"/>
    </row>
    <row r="942" spans="1:11" ht="15.75" customHeight="1">
      <c r="A942" s="165"/>
      <c r="B942" s="163"/>
      <c r="C942" s="163"/>
      <c r="D942" s="163"/>
      <c r="E942" s="163"/>
      <c r="F942" s="163"/>
      <c r="G942" s="163"/>
      <c r="H942" s="163"/>
      <c r="I942" s="163"/>
      <c r="J942" s="163"/>
      <c r="K942" s="163"/>
    </row>
    <row r="943" spans="1:11" ht="15.75" customHeight="1">
      <c r="A943" s="165"/>
      <c r="B943" s="163"/>
      <c r="C943" s="163"/>
      <c r="D943" s="163"/>
      <c r="E943" s="163"/>
      <c r="F943" s="163"/>
      <c r="G943" s="163"/>
      <c r="H943" s="163"/>
      <c r="I943" s="163"/>
      <c r="J943" s="163"/>
      <c r="K943" s="163"/>
    </row>
    <row r="944" spans="1:11" ht="15.75" customHeight="1">
      <c r="A944" s="165"/>
      <c r="B944" s="163"/>
      <c r="C944" s="163"/>
      <c r="D944" s="163"/>
      <c r="E944" s="163"/>
      <c r="F944" s="163"/>
      <c r="G944" s="163"/>
      <c r="H944" s="163"/>
      <c r="I944" s="163"/>
      <c r="J944" s="163"/>
      <c r="K944" s="163"/>
    </row>
    <row r="945" spans="1:11" ht="15.75" customHeight="1">
      <c r="A945" s="165"/>
      <c r="B945" s="163"/>
      <c r="C945" s="163"/>
      <c r="D945" s="163"/>
      <c r="E945" s="163"/>
      <c r="F945" s="163"/>
      <c r="G945" s="163"/>
      <c r="H945" s="163"/>
      <c r="I945" s="163"/>
      <c r="J945" s="163"/>
      <c r="K945" s="163"/>
    </row>
    <row r="946" spans="1:11" ht="15.75" customHeight="1">
      <c r="A946" s="165"/>
      <c r="B946" s="163"/>
      <c r="C946" s="163"/>
      <c r="D946" s="163"/>
      <c r="E946" s="163"/>
      <c r="F946" s="163"/>
      <c r="G946" s="163"/>
      <c r="H946" s="163"/>
      <c r="I946" s="163"/>
      <c r="J946" s="163"/>
      <c r="K946" s="163"/>
    </row>
    <row r="947" spans="1:11" ht="15.75" customHeight="1">
      <c r="A947" s="165"/>
      <c r="B947" s="163"/>
      <c r="C947" s="163"/>
      <c r="D947" s="163"/>
      <c r="E947" s="163"/>
      <c r="F947" s="163"/>
      <c r="G947" s="163"/>
      <c r="H947" s="163"/>
      <c r="I947" s="163"/>
      <c r="J947" s="163"/>
      <c r="K947" s="163"/>
    </row>
    <row r="948" spans="1:11" ht="15.75" customHeight="1">
      <c r="A948" s="165"/>
      <c r="B948" s="163"/>
      <c r="C948" s="163"/>
      <c r="D948" s="163"/>
      <c r="E948" s="163"/>
      <c r="F948" s="163"/>
      <c r="G948" s="163"/>
      <c r="H948" s="163"/>
      <c r="I948" s="163"/>
      <c r="J948" s="163"/>
      <c r="K948" s="163"/>
    </row>
    <row r="949" spans="1:11" ht="15.75" customHeight="1">
      <c r="A949" s="165"/>
      <c r="B949" s="163"/>
      <c r="C949" s="163"/>
      <c r="D949" s="163"/>
      <c r="E949" s="163"/>
      <c r="F949" s="163"/>
      <c r="G949" s="163"/>
      <c r="H949" s="163"/>
      <c r="I949" s="163"/>
      <c r="J949" s="163"/>
      <c r="K949" s="163"/>
    </row>
    <row r="950" spans="1:11" ht="15.75" customHeight="1">
      <c r="A950" s="165"/>
      <c r="B950" s="163"/>
      <c r="C950" s="163"/>
      <c r="D950" s="163"/>
      <c r="E950" s="163"/>
      <c r="F950" s="163"/>
      <c r="G950" s="163"/>
      <c r="H950" s="163"/>
      <c r="I950" s="163"/>
      <c r="J950" s="163"/>
      <c r="K950" s="163"/>
    </row>
    <row r="951" spans="1:11" ht="15.75" customHeight="1">
      <c r="A951" s="165"/>
      <c r="B951" s="163"/>
      <c r="C951" s="163"/>
      <c r="D951" s="163"/>
      <c r="E951" s="163"/>
      <c r="F951" s="163"/>
      <c r="G951" s="163"/>
      <c r="H951" s="163"/>
      <c r="I951" s="163"/>
      <c r="J951" s="163"/>
      <c r="K951" s="163"/>
    </row>
    <row r="952" spans="1:11" ht="15.75" customHeight="1">
      <c r="A952" s="165"/>
      <c r="B952" s="163"/>
      <c r="C952" s="163"/>
      <c r="D952" s="163"/>
      <c r="E952" s="163"/>
      <c r="F952" s="163"/>
      <c r="G952" s="163"/>
      <c r="H952" s="163"/>
      <c r="I952" s="163"/>
      <c r="J952" s="163"/>
      <c r="K952" s="163"/>
    </row>
    <row r="953" spans="1:11" ht="15.75" customHeight="1">
      <c r="A953" s="165"/>
      <c r="B953" s="163"/>
      <c r="C953" s="163"/>
      <c r="D953" s="163"/>
      <c r="E953" s="163"/>
      <c r="F953" s="163"/>
      <c r="G953" s="163"/>
      <c r="H953" s="163"/>
      <c r="I953" s="163"/>
      <c r="J953" s="163"/>
      <c r="K953" s="163"/>
    </row>
    <row r="954" spans="1:11" ht="15.75" customHeight="1">
      <c r="A954" s="165"/>
      <c r="B954" s="163"/>
      <c r="C954" s="163"/>
      <c r="D954" s="163"/>
      <c r="E954" s="163"/>
      <c r="F954" s="163"/>
      <c r="G954" s="163"/>
      <c r="H954" s="163"/>
      <c r="I954" s="163"/>
      <c r="J954" s="163"/>
      <c r="K954" s="163"/>
    </row>
    <row r="955" spans="1:11" ht="15.75" customHeight="1">
      <c r="A955" s="165"/>
      <c r="B955" s="163"/>
      <c r="C955" s="163"/>
      <c r="D955" s="163"/>
      <c r="E955" s="163"/>
      <c r="F955" s="163"/>
      <c r="G955" s="163"/>
      <c r="H955" s="163"/>
      <c r="I955" s="163"/>
      <c r="J955" s="163"/>
      <c r="K955" s="163"/>
    </row>
    <row r="956" spans="1:11" ht="15.75" customHeight="1">
      <c r="A956" s="165"/>
      <c r="B956" s="163"/>
      <c r="C956" s="163"/>
      <c r="D956" s="163"/>
      <c r="E956" s="163"/>
      <c r="F956" s="163"/>
      <c r="G956" s="163"/>
      <c r="H956" s="163"/>
      <c r="I956" s="163"/>
      <c r="J956" s="163"/>
      <c r="K956" s="163"/>
    </row>
    <row r="957" spans="1:11" ht="15.75" customHeight="1">
      <c r="A957" s="165"/>
      <c r="B957" s="163"/>
      <c r="C957" s="163"/>
      <c r="D957" s="163"/>
      <c r="E957" s="163"/>
      <c r="F957" s="163"/>
      <c r="G957" s="163"/>
      <c r="H957" s="163"/>
      <c r="I957" s="163"/>
      <c r="J957" s="163"/>
      <c r="K957" s="163"/>
    </row>
    <row r="958" spans="1:11" ht="15.75" customHeight="1">
      <c r="A958" s="165"/>
      <c r="B958" s="163"/>
      <c r="C958" s="163"/>
      <c r="D958" s="163"/>
      <c r="E958" s="163"/>
      <c r="F958" s="163"/>
      <c r="G958" s="163"/>
      <c r="H958" s="163"/>
      <c r="I958" s="163"/>
      <c r="J958" s="163"/>
      <c r="K958" s="163"/>
    </row>
    <row r="959" spans="1:11" ht="15.75" customHeight="1">
      <c r="A959" s="165"/>
      <c r="B959" s="163"/>
      <c r="C959" s="163"/>
      <c r="D959" s="163"/>
      <c r="E959" s="163"/>
      <c r="F959" s="163"/>
      <c r="G959" s="163"/>
      <c r="H959" s="163"/>
      <c r="I959" s="163"/>
      <c r="J959" s="163"/>
      <c r="K959" s="163"/>
    </row>
    <row r="960" spans="1:11" ht="15.75" customHeight="1">
      <c r="A960" s="165"/>
      <c r="B960" s="163"/>
      <c r="C960" s="163"/>
      <c r="D960" s="163"/>
      <c r="E960" s="163"/>
      <c r="F960" s="163"/>
      <c r="G960" s="163"/>
      <c r="H960" s="163"/>
      <c r="I960" s="163"/>
      <c r="J960" s="163"/>
      <c r="K960" s="163"/>
    </row>
    <row r="961" spans="1:11" ht="15.75" customHeight="1">
      <c r="A961" s="165"/>
      <c r="B961" s="163"/>
      <c r="C961" s="163"/>
      <c r="D961" s="163"/>
      <c r="E961" s="163"/>
      <c r="F961" s="163"/>
      <c r="G961" s="163"/>
      <c r="H961" s="163"/>
      <c r="I961" s="163"/>
      <c r="J961" s="163"/>
      <c r="K961" s="163"/>
    </row>
    <row r="962" spans="1:11" ht="15.75" customHeight="1">
      <c r="A962" s="165"/>
      <c r="B962" s="163"/>
      <c r="C962" s="163"/>
      <c r="D962" s="163"/>
      <c r="E962" s="163"/>
      <c r="F962" s="163"/>
      <c r="G962" s="163"/>
      <c r="H962" s="163"/>
      <c r="I962" s="163"/>
      <c r="J962" s="163"/>
      <c r="K962" s="163"/>
    </row>
    <row r="963" spans="1:11" ht="15.75" customHeight="1">
      <c r="A963" s="165"/>
      <c r="B963" s="163"/>
      <c r="C963" s="163"/>
      <c r="D963" s="163"/>
      <c r="E963" s="163"/>
      <c r="F963" s="163"/>
      <c r="G963" s="163"/>
      <c r="H963" s="163"/>
      <c r="I963" s="163"/>
      <c r="J963" s="163"/>
      <c r="K963" s="163"/>
    </row>
    <row r="964" spans="1:11" ht="15.75" customHeight="1">
      <c r="A964" s="165"/>
      <c r="B964" s="163"/>
      <c r="C964" s="163"/>
      <c r="D964" s="163"/>
      <c r="E964" s="163"/>
      <c r="F964" s="163"/>
      <c r="G964" s="163"/>
      <c r="H964" s="163"/>
      <c r="I964" s="163"/>
      <c r="J964" s="163"/>
      <c r="K964" s="163"/>
    </row>
    <row r="965" spans="1:11" ht="15.75" customHeight="1">
      <c r="A965" s="165"/>
      <c r="B965" s="163"/>
      <c r="C965" s="163"/>
      <c r="D965" s="163"/>
      <c r="E965" s="163"/>
      <c r="F965" s="163"/>
      <c r="G965" s="163"/>
      <c r="H965" s="163"/>
      <c r="I965" s="163"/>
      <c r="J965" s="163"/>
      <c r="K965" s="163"/>
    </row>
    <row r="966" spans="1:11" ht="15.75" customHeight="1">
      <c r="A966" s="165"/>
      <c r="B966" s="163"/>
      <c r="C966" s="163"/>
      <c r="D966" s="163"/>
      <c r="E966" s="163"/>
      <c r="F966" s="163"/>
      <c r="G966" s="163"/>
      <c r="H966" s="163"/>
      <c r="I966" s="163"/>
      <c r="J966" s="163"/>
      <c r="K966" s="163"/>
    </row>
    <row r="967" spans="1:11" ht="15.75" customHeight="1">
      <c r="A967" s="165"/>
      <c r="B967" s="163"/>
      <c r="C967" s="163"/>
      <c r="D967" s="163"/>
      <c r="E967" s="163"/>
      <c r="F967" s="163"/>
      <c r="G967" s="163"/>
      <c r="H967" s="163"/>
      <c r="I967" s="163"/>
      <c r="J967" s="163"/>
      <c r="K967" s="163"/>
    </row>
    <row r="968" spans="1:11" ht="15.75" customHeight="1">
      <c r="A968" s="165"/>
      <c r="B968" s="163"/>
      <c r="C968" s="163"/>
      <c r="D968" s="163"/>
      <c r="E968" s="163"/>
      <c r="F968" s="163"/>
      <c r="G968" s="163"/>
      <c r="H968" s="163"/>
      <c r="I968" s="163"/>
      <c r="J968" s="163"/>
      <c r="K968" s="163"/>
    </row>
    <row r="969" spans="1:11" ht="15.75" customHeight="1">
      <c r="A969" s="165"/>
      <c r="B969" s="163"/>
      <c r="C969" s="163"/>
      <c r="D969" s="163"/>
      <c r="E969" s="163"/>
      <c r="F969" s="163"/>
      <c r="G969" s="163"/>
      <c r="H969" s="163"/>
      <c r="I969" s="163"/>
      <c r="J969" s="163"/>
      <c r="K969" s="163"/>
    </row>
    <row r="970" spans="1:11" ht="15.75" customHeight="1">
      <c r="A970" s="165"/>
      <c r="B970" s="163"/>
      <c r="C970" s="163"/>
      <c r="D970" s="163"/>
      <c r="E970" s="163"/>
      <c r="F970" s="163"/>
      <c r="G970" s="163"/>
      <c r="H970" s="163"/>
      <c r="I970" s="163"/>
      <c r="J970" s="163"/>
      <c r="K970" s="163"/>
    </row>
    <row r="971" spans="1:11" ht="15.75" customHeight="1">
      <c r="A971" s="165"/>
      <c r="B971" s="163"/>
      <c r="C971" s="163"/>
      <c r="D971" s="163"/>
      <c r="E971" s="163"/>
      <c r="F971" s="163"/>
      <c r="G971" s="163"/>
      <c r="H971" s="163"/>
      <c r="I971" s="163"/>
      <c r="J971" s="163"/>
      <c r="K971" s="163"/>
    </row>
    <row r="972" spans="1:11" ht="15.75" customHeight="1">
      <c r="A972" s="165"/>
      <c r="B972" s="163"/>
      <c r="C972" s="163"/>
      <c r="D972" s="163"/>
      <c r="E972" s="163"/>
      <c r="F972" s="163"/>
      <c r="G972" s="163"/>
      <c r="H972" s="163"/>
      <c r="I972" s="163"/>
      <c r="J972" s="163"/>
      <c r="K972" s="163"/>
    </row>
    <row r="973" spans="1:11" ht="15.75" customHeight="1">
      <c r="A973" s="165"/>
      <c r="B973" s="163"/>
      <c r="C973" s="163"/>
      <c r="D973" s="163"/>
      <c r="E973" s="163"/>
      <c r="F973" s="163"/>
      <c r="G973" s="163"/>
      <c r="H973" s="163"/>
      <c r="I973" s="163"/>
      <c r="J973" s="163"/>
      <c r="K973" s="163"/>
    </row>
    <row r="974" spans="1:11" ht="15.75" customHeight="1">
      <c r="A974" s="165"/>
      <c r="B974" s="163"/>
      <c r="C974" s="163"/>
      <c r="D974" s="163"/>
      <c r="E974" s="163"/>
      <c r="F974" s="163"/>
      <c r="G974" s="163"/>
      <c r="H974" s="163"/>
      <c r="I974" s="163"/>
      <c r="J974" s="163"/>
      <c r="K974" s="163"/>
    </row>
    <row r="975" spans="1:11" ht="15.75" customHeight="1">
      <c r="A975" s="165"/>
      <c r="B975" s="163"/>
      <c r="C975" s="163"/>
      <c r="D975" s="163"/>
      <c r="E975" s="163"/>
      <c r="F975" s="163"/>
      <c r="G975" s="163"/>
      <c r="H975" s="163"/>
      <c r="I975" s="163"/>
      <c r="J975" s="163"/>
      <c r="K975" s="163"/>
    </row>
    <row r="976" spans="1:11" ht="15.75" customHeight="1">
      <c r="A976" s="165"/>
      <c r="B976" s="163"/>
      <c r="C976" s="163"/>
      <c r="D976" s="163"/>
      <c r="E976" s="163"/>
      <c r="F976" s="163"/>
      <c r="G976" s="163"/>
      <c r="H976" s="163"/>
      <c r="I976" s="163"/>
      <c r="J976" s="163"/>
      <c r="K976" s="163"/>
    </row>
    <row r="977" spans="1:11" ht="15.75" customHeight="1">
      <c r="A977" s="165"/>
      <c r="B977" s="163"/>
      <c r="C977" s="163"/>
      <c r="D977" s="163"/>
      <c r="E977" s="163"/>
      <c r="F977" s="163"/>
      <c r="G977" s="163"/>
      <c r="H977" s="163"/>
      <c r="I977" s="163"/>
      <c r="J977" s="163"/>
      <c r="K977" s="163"/>
    </row>
    <row r="978" spans="1:11" ht="15.75" customHeight="1">
      <c r="A978" s="165"/>
      <c r="B978" s="163"/>
      <c r="C978" s="163"/>
      <c r="D978" s="163"/>
      <c r="E978" s="163"/>
      <c r="F978" s="163"/>
      <c r="G978" s="163"/>
      <c r="H978" s="163"/>
      <c r="I978" s="163"/>
      <c r="J978" s="163"/>
      <c r="K978" s="163"/>
    </row>
    <row r="979" spans="1:11" ht="15.75" customHeight="1">
      <c r="A979" s="165"/>
      <c r="B979" s="163"/>
      <c r="C979" s="163"/>
      <c r="D979" s="163"/>
      <c r="E979" s="163"/>
      <c r="F979" s="163"/>
      <c r="G979" s="163"/>
      <c r="H979" s="163"/>
      <c r="I979" s="163"/>
      <c r="J979" s="163"/>
      <c r="K979" s="163"/>
    </row>
    <row r="980" spans="1:11" ht="15.75" customHeight="1">
      <c r="A980" s="165"/>
      <c r="B980" s="163"/>
      <c r="C980" s="163"/>
      <c r="D980" s="163"/>
      <c r="E980" s="163"/>
      <c r="F980" s="163"/>
      <c r="G980" s="163"/>
      <c r="H980" s="163"/>
      <c r="I980" s="163"/>
      <c r="J980" s="163"/>
      <c r="K980" s="163"/>
    </row>
    <row r="981" spans="1:11" ht="15.75" customHeight="1">
      <c r="A981" s="165"/>
      <c r="B981" s="163"/>
      <c r="C981" s="163"/>
      <c r="D981" s="163"/>
      <c r="E981" s="163"/>
      <c r="F981" s="163"/>
      <c r="G981" s="163"/>
      <c r="H981" s="163"/>
      <c r="I981" s="163"/>
      <c r="J981" s="163"/>
      <c r="K981" s="163"/>
    </row>
    <row r="982" spans="1:11" ht="15.75" customHeight="1">
      <c r="A982" s="165"/>
      <c r="B982" s="163"/>
      <c r="C982" s="163"/>
      <c r="D982" s="163"/>
      <c r="E982" s="163"/>
      <c r="F982" s="163"/>
      <c r="G982" s="163"/>
      <c r="H982" s="163"/>
      <c r="I982" s="163"/>
      <c r="J982" s="163"/>
      <c r="K982" s="163"/>
    </row>
    <row r="983" spans="1:11" ht="15.75" customHeight="1">
      <c r="A983" s="165"/>
      <c r="B983" s="163"/>
      <c r="C983" s="163"/>
      <c r="D983" s="163"/>
      <c r="E983" s="163"/>
      <c r="F983" s="163"/>
      <c r="G983" s="163"/>
      <c r="H983" s="163"/>
      <c r="I983" s="163"/>
      <c r="J983" s="163"/>
      <c r="K983" s="163"/>
    </row>
    <row r="984" spans="1:11" ht="15.75" customHeight="1">
      <c r="A984" s="165"/>
      <c r="B984" s="163"/>
      <c r="C984" s="163"/>
      <c r="D984" s="163"/>
      <c r="E984" s="163"/>
      <c r="F984" s="163"/>
      <c r="G984" s="163"/>
      <c r="H984" s="163"/>
      <c r="I984" s="163"/>
      <c r="J984" s="163"/>
      <c r="K984" s="163"/>
    </row>
    <row r="985" spans="1:11" ht="15.75" customHeight="1">
      <c r="A985" s="165"/>
      <c r="B985" s="163"/>
      <c r="C985" s="163"/>
      <c r="D985" s="163"/>
      <c r="E985" s="163"/>
      <c r="F985" s="163"/>
      <c r="G985" s="163"/>
      <c r="H985" s="163"/>
      <c r="I985" s="163"/>
      <c r="J985" s="163"/>
      <c r="K985" s="163"/>
    </row>
    <row r="986" spans="1:11" ht="15.75" customHeight="1">
      <c r="A986" s="165"/>
      <c r="B986" s="163"/>
      <c r="C986" s="163"/>
      <c r="D986" s="163"/>
      <c r="E986" s="163"/>
      <c r="F986" s="163"/>
      <c r="G986" s="163"/>
      <c r="H986" s="163"/>
      <c r="I986" s="163"/>
      <c r="J986" s="163"/>
      <c r="K986" s="163"/>
    </row>
    <row r="987" spans="1:11" ht="15.75" customHeight="1">
      <c r="A987" s="165"/>
      <c r="B987" s="163"/>
      <c r="C987" s="163"/>
      <c r="D987" s="163"/>
      <c r="E987" s="163"/>
      <c r="F987" s="163"/>
      <c r="G987" s="163"/>
      <c r="H987" s="163"/>
      <c r="I987" s="163"/>
      <c r="J987" s="163"/>
      <c r="K987" s="163"/>
    </row>
    <row r="988" spans="1:11" ht="15.75" customHeight="1">
      <c r="A988" s="165"/>
      <c r="B988" s="163"/>
      <c r="C988" s="163"/>
      <c r="D988" s="163"/>
      <c r="E988" s="163"/>
      <c r="F988" s="163"/>
      <c r="G988" s="163"/>
      <c r="H988" s="163"/>
      <c r="I988" s="163"/>
      <c r="J988" s="163"/>
      <c r="K988" s="163"/>
    </row>
    <row r="989" spans="1:11" ht="15.75" customHeight="1">
      <c r="A989" s="165"/>
      <c r="B989" s="163"/>
      <c r="C989" s="163"/>
      <c r="D989" s="163"/>
      <c r="E989" s="163"/>
      <c r="F989" s="163"/>
      <c r="G989" s="163"/>
      <c r="H989" s="163"/>
      <c r="I989" s="163"/>
      <c r="J989" s="163"/>
      <c r="K989" s="163"/>
    </row>
    <row r="990" spans="1:11" ht="15.75" customHeight="1">
      <c r="A990" s="165"/>
      <c r="B990" s="163"/>
      <c r="C990" s="163"/>
      <c r="D990" s="163"/>
      <c r="E990" s="163"/>
      <c r="F990" s="163"/>
      <c r="G990" s="163"/>
      <c r="H990" s="163"/>
      <c r="I990" s="163"/>
      <c r="J990" s="163"/>
      <c r="K990" s="163"/>
    </row>
    <row r="991" spans="1:11" ht="15.75" customHeight="1">
      <c r="A991" s="165"/>
      <c r="B991" s="163"/>
      <c r="C991" s="163"/>
      <c r="D991" s="163"/>
      <c r="E991" s="163"/>
      <c r="F991" s="163"/>
      <c r="G991" s="163"/>
      <c r="H991" s="163"/>
      <c r="I991" s="163"/>
      <c r="J991" s="163"/>
      <c r="K991" s="163"/>
    </row>
    <row r="992" spans="1:11" ht="15.75" customHeight="1">
      <c r="A992" s="165"/>
      <c r="B992" s="163"/>
      <c r="C992" s="163"/>
      <c r="D992" s="163"/>
      <c r="E992" s="163"/>
      <c r="F992" s="163"/>
      <c r="G992" s="163"/>
      <c r="H992" s="163"/>
      <c r="I992" s="163"/>
      <c r="J992" s="163"/>
      <c r="K992" s="163"/>
    </row>
    <row r="993" spans="1:11" ht="15.75" customHeight="1">
      <c r="A993" s="165"/>
      <c r="B993" s="163"/>
      <c r="C993" s="163"/>
      <c r="D993" s="163"/>
      <c r="E993" s="163"/>
      <c r="F993" s="163"/>
      <c r="G993" s="163"/>
      <c r="H993" s="163"/>
      <c r="I993" s="163"/>
      <c r="J993" s="163"/>
      <c r="K993" s="163"/>
    </row>
    <row r="994" spans="1:11" ht="15.75" customHeight="1">
      <c r="A994" s="165"/>
      <c r="B994" s="163"/>
      <c r="C994" s="163"/>
      <c r="D994" s="163"/>
      <c r="E994" s="163"/>
      <c r="F994" s="163"/>
      <c r="G994" s="163"/>
      <c r="H994" s="163"/>
      <c r="I994" s="163"/>
      <c r="J994" s="163"/>
      <c r="K994" s="163"/>
    </row>
    <row r="995" spans="1:11" ht="15.75" customHeight="1">
      <c r="A995" s="165"/>
      <c r="B995" s="163"/>
      <c r="C995" s="163"/>
      <c r="D995" s="163"/>
      <c r="E995" s="163"/>
      <c r="F995" s="163"/>
      <c r="G995" s="163"/>
      <c r="H995" s="163"/>
      <c r="I995" s="163"/>
      <c r="J995" s="163"/>
      <c r="K995" s="163"/>
    </row>
    <row r="996" spans="1:11" ht="15.75" customHeight="1">
      <c r="A996" s="165"/>
      <c r="B996" s="163"/>
      <c r="C996" s="163"/>
      <c r="D996" s="163"/>
      <c r="E996" s="163"/>
      <c r="F996" s="163"/>
      <c r="G996" s="163"/>
      <c r="H996" s="163"/>
      <c r="I996" s="163"/>
      <c r="J996" s="163"/>
      <c r="K996" s="163"/>
    </row>
    <row r="997" spans="1:11" ht="15.75" customHeight="1">
      <c r="A997" s="165"/>
      <c r="B997" s="163"/>
      <c r="C997" s="163"/>
      <c r="D997" s="163"/>
      <c r="E997" s="163"/>
      <c r="F997" s="163"/>
      <c r="G997" s="163"/>
      <c r="H997" s="163"/>
      <c r="I997" s="163"/>
      <c r="J997" s="163"/>
      <c r="K997" s="163"/>
    </row>
    <row r="998" spans="1:11" ht="15.75" customHeight="1">
      <c r="A998" s="165"/>
      <c r="B998" s="163"/>
      <c r="C998" s="163"/>
      <c r="D998" s="163"/>
      <c r="E998" s="163"/>
      <c r="F998" s="163"/>
      <c r="G998" s="163"/>
      <c r="H998" s="163"/>
      <c r="I998" s="163"/>
      <c r="J998" s="163"/>
      <c r="K998" s="163"/>
    </row>
    <row r="999" spans="1:11" ht="15.75" customHeight="1">
      <c r="A999" s="165"/>
      <c r="B999" s="163"/>
      <c r="C999" s="163"/>
      <c r="D999" s="163"/>
      <c r="E999" s="163"/>
      <c r="F999" s="163"/>
      <c r="G999" s="163"/>
      <c r="H999" s="163"/>
      <c r="I999" s="163"/>
      <c r="J999" s="163"/>
      <c r="K999" s="163"/>
    </row>
    <row r="1000" spans="1:11" ht="15.75" customHeight="1">
      <c r="A1000" s="165"/>
      <c r="B1000" s="163"/>
      <c r="C1000" s="163"/>
      <c r="D1000" s="163"/>
      <c r="E1000" s="163"/>
      <c r="F1000" s="163"/>
      <c r="G1000" s="163"/>
      <c r="H1000" s="163"/>
      <c r="I1000" s="163"/>
      <c r="J1000" s="163"/>
      <c r="K1000" s="163"/>
    </row>
    <row r="1001" spans="1:11" ht="15.75" customHeight="1">
      <c r="A1001" s="165"/>
      <c r="B1001" s="163"/>
      <c r="C1001" s="163"/>
      <c r="D1001" s="163"/>
      <c r="E1001" s="163"/>
      <c r="F1001" s="163"/>
      <c r="G1001" s="163"/>
      <c r="H1001" s="163"/>
      <c r="I1001" s="163"/>
      <c r="J1001" s="163"/>
      <c r="K1001" s="163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74D7DF-65FF-4A52-A037-E70C829322B0}">
  <sheetPr>
    <tabColor theme="0" tint="-0.14999847407452621"/>
  </sheetPr>
  <dimension ref="A1:W741"/>
  <sheetViews>
    <sheetView workbookViewId="0">
      <selection activeCell="B4" sqref="B4"/>
    </sheetView>
  </sheetViews>
  <sheetFormatPr defaultColWidth="12.625" defaultRowHeight="15"/>
  <cols>
    <col min="1" max="1" width="15.625" style="162" customWidth="1"/>
    <col min="2" max="9" width="10.125" style="162" customWidth="1"/>
    <col min="10" max="11" width="9.125" style="162" customWidth="1"/>
    <col min="12" max="14" width="8" style="162" customWidth="1"/>
    <col min="15" max="17" width="9.125" style="162" customWidth="1"/>
    <col min="18" max="18" width="8" style="162" customWidth="1"/>
    <col min="19" max="19" width="8.375" style="162" customWidth="1"/>
    <col min="20" max="20" width="10.875" style="162" customWidth="1"/>
    <col min="21" max="21" width="10" style="162" customWidth="1"/>
    <col min="22" max="25" width="8" style="162" customWidth="1"/>
    <col min="26" max="26" width="9.125" style="162" customWidth="1"/>
    <col min="27" max="27" width="9" style="162" customWidth="1"/>
    <col min="28" max="29" width="9.125" style="162" bestFit="1" customWidth="1"/>
    <col min="30" max="30" width="10.375" style="162" customWidth="1"/>
    <col min="31" max="31" width="9.125" style="162" bestFit="1" customWidth="1"/>
    <col min="32" max="32" width="10.125" style="162" customWidth="1"/>
    <col min="33" max="33" width="9.125" style="162" bestFit="1" customWidth="1"/>
    <col min="34" max="48" width="7" style="162" customWidth="1"/>
    <col min="49" max="16384" width="12.625" style="162"/>
  </cols>
  <sheetData>
    <row r="1" spans="1:23" ht="15.75" customHeight="1">
      <c r="A1" s="717" t="s">
        <v>515</v>
      </c>
      <c r="B1" s="718">
        <v>12</v>
      </c>
      <c r="C1" s="717" t="s">
        <v>1438</v>
      </c>
      <c r="D1" s="717"/>
      <c r="E1" s="714" t="s">
        <v>517</v>
      </c>
      <c r="F1" s="714"/>
      <c r="G1" s="714"/>
      <c r="H1" s="714"/>
      <c r="I1" s="717"/>
      <c r="J1" s="717"/>
      <c r="K1" s="717"/>
      <c r="L1" s="163"/>
      <c r="M1" s="163"/>
      <c r="N1" s="163"/>
      <c r="O1" s="163"/>
      <c r="P1" s="163"/>
      <c r="Q1" s="163"/>
      <c r="R1" s="163"/>
      <c r="S1" s="164"/>
      <c r="T1" s="163"/>
      <c r="U1" s="164"/>
      <c r="V1" s="163"/>
      <c r="W1" s="163"/>
    </row>
    <row r="2" spans="1:23" ht="15.75" customHeight="1">
      <c r="A2" s="717"/>
      <c r="B2" s="717"/>
      <c r="C2" s="717"/>
      <c r="D2" s="717"/>
      <c r="E2" s="717"/>
      <c r="F2" s="717"/>
      <c r="G2" s="717"/>
      <c r="H2" s="717"/>
      <c r="I2" s="717"/>
      <c r="J2" s="717"/>
      <c r="K2" s="717"/>
      <c r="L2" s="163"/>
      <c r="M2" s="163"/>
      <c r="N2" s="163"/>
      <c r="O2" s="163"/>
      <c r="P2" s="163"/>
      <c r="Q2" s="163"/>
      <c r="R2" s="163"/>
      <c r="S2" s="164"/>
      <c r="T2" s="163"/>
      <c r="U2" s="164"/>
      <c r="V2" s="163"/>
      <c r="W2" s="163"/>
    </row>
    <row r="3" spans="1:23" ht="15.75" customHeight="1">
      <c r="A3" s="718" t="s">
        <v>519</v>
      </c>
      <c r="B3" s="718">
        <v>5500</v>
      </c>
      <c r="C3" s="718">
        <v>5501</v>
      </c>
      <c r="D3" s="718">
        <v>5510</v>
      </c>
      <c r="E3" s="718">
        <v>5511</v>
      </c>
      <c r="F3" s="718" t="s">
        <v>520</v>
      </c>
      <c r="G3" s="718" t="s">
        <v>520</v>
      </c>
      <c r="H3" s="718" t="s">
        <v>520</v>
      </c>
      <c r="I3" s="718" t="s">
        <v>520</v>
      </c>
      <c r="J3" s="718" t="s">
        <v>520</v>
      </c>
      <c r="K3" s="718" t="s">
        <v>520</v>
      </c>
      <c r="L3" s="163"/>
      <c r="M3" s="163"/>
      <c r="N3" s="163"/>
      <c r="O3" s="163"/>
      <c r="P3" s="163"/>
      <c r="Q3" s="163"/>
      <c r="R3" s="163"/>
      <c r="S3" s="164"/>
      <c r="T3" s="163"/>
      <c r="U3" s="164"/>
      <c r="V3" s="163"/>
      <c r="W3" s="163"/>
    </row>
    <row r="4" spans="1:23" ht="15.75" customHeight="1">
      <c r="A4" s="718" t="s">
        <v>51</v>
      </c>
      <c r="B4" s="718">
        <v>2</v>
      </c>
      <c r="C4" s="718">
        <v>1</v>
      </c>
      <c r="D4" s="718">
        <v>2</v>
      </c>
      <c r="E4" s="718">
        <v>1</v>
      </c>
      <c r="F4" s="718" t="s">
        <v>520</v>
      </c>
      <c r="G4" s="718" t="s">
        <v>520</v>
      </c>
      <c r="H4" s="718" t="s">
        <v>520</v>
      </c>
      <c r="I4" s="718" t="s">
        <v>520</v>
      </c>
      <c r="J4" s="718" t="s">
        <v>520</v>
      </c>
      <c r="K4" s="718" t="s">
        <v>520</v>
      </c>
      <c r="L4" s="163"/>
      <c r="M4" s="163"/>
      <c r="N4" s="163"/>
      <c r="O4" s="163"/>
      <c r="P4" s="163"/>
      <c r="Q4" s="163"/>
      <c r="R4" s="163"/>
      <c r="S4" s="164"/>
      <c r="T4" s="163"/>
      <c r="U4" s="164"/>
      <c r="V4" s="163"/>
      <c r="W4" s="163"/>
    </row>
    <row r="5" spans="1:23" ht="15.75" customHeight="1">
      <c r="A5" s="719" t="s">
        <v>521</v>
      </c>
      <c r="B5" s="720" t="s">
        <v>522</v>
      </c>
      <c r="C5" s="720" t="s">
        <v>522</v>
      </c>
      <c r="D5" s="720" t="s">
        <v>523</v>
      </c>
      <c r="E5" s="720" t="s">
        <v>523</v>
      </c>
      <c r="F5" s="720" t="s">
        <v>520</v>
      </c>
      <c r="G5" s="720" t="s">
        <v>520</v>
      </c>
      <c r="H5" s="720" t="s">
        <v>520</v>
      </c>
      <c r="I5" s="720" t="s">
        <v>520</v>
      </c>
      <c r="J5" s="720" t="s">
        <v>520</v>
      </c>
      <c r="K5" s="720" t="s">
        <v>520</v>
      </c>
      <c r="L5" s="163"/>
      <c r="M5" s="163"/>
      <c r="N5" s="163"/>
      <c r="O5" s="163"/>
      <c r="P5" s="163"/>
      <c r="Q5" s="163"/>
      <c r="R5" s="163"/>
      <c r="S5" s="164"/>
      <c r="T5" s="163"/>
      <c r="U5" s="164"/>
      <c r="V5" s="163"/>
      <c r="W5" s="163"/>
    </row>
    <row r="6" spans="1:23" ht="15.75" customHeight="1">
      <c r="A6" s="719">
        <v>0</v>
      </c>
      <c r="B6" s="719" t="s">
        <v>524</v>
      </c>
      <c r="C6" s="719" t="s">
        <v>524</v>
      </c>
      <c r="D6" s="719" t="s">
        <v>525</v>
      </c>
      <c r="E6" s="719" t="s">
        <v>1440</v>
      </c>
      <c r="F6" s="719"/>
      <c r="G6" s="719"/>
      <c r="H6" s="719"/>
      <c r="I6" s="719"/>
      <c r="J6" s="719"/>
      <c r="K6" s="719"/>
      <c r="L6" s="163"/>
      <c r="M6" s="163"/>
      <c r="N6" s="163"/>
      <c r="O6" s="163"/>
      <c r="P6" s="163"/>
      <c r="Q6" s="163"/>
      <c r="R6" s="163"/>
      <c r="S6" s="164"/>
      <c r="T6" s="163"/>
      <c r="U6" s="164"/>
      <c r="V6" s="163"/>
      <c r="W6" s="163"/>
    </row>
    <row r="7" spans="1:23" ht="15.75" customHeight="1">
      <c r="A7" s="717">
        <v>1</v>
      </c>
      <c r="B7" s="717" t="s">
        <v>526</v>
      </c>
      <c r="C7" s="717" t="s">
        <v>1441</v>
      </c>
      <c r="D7" s="719" t="s">
        <v>525</v>
      </c>
      <c r="E7" s="719" t="s">
        <v>1440</v>
      </c>
      <c r="F7" s="717"/>
      <c r="G7" s="717"/>
      <c r="H7" s="717"/>
      <c r="I7" s="717"/>
      <c r="J7" s="717"/>
      <c r="K7" s="717"/>
      <c r="L7" s="163"/>
      <c r="M7" s="163"/>
      <c r="N7" s="163"/>
      <c r="O7" s="163"/>
      <c r="P7" s="163"/>
      <c r="Q7" s="163"/>
      <c r="R7" s="163"/>
      <c r="S7" s="164"/>
      <c r="T7" s="163"/>
      <c r="U7" s="164"/>
      <c r="V7" s="163"/>
      <c r="W7" s="163"/>
    </row>
    <row r="8" spans="1:23" ht="15.75" customHeight="1">
      <c r="A8" s="717">
        <v>2</v>
      </c>
      <c r="B8" s="717" t="s">
        <v>1443</v>
      </c>
      <c r="C8" s="717" t="s">
        <v>1442</v>
      </c>
      <c r="D8" s="719" t="s">
        <v>1444</v>
      </c>
      <c r="E8" s="719" t="s">
        <v>1445</v>
      </c>
      <c r="F8" s="717"/>
      <c r="G8" s="717"/>
      <c r="H8" s="717"/>
      <c r="I8" s="717"/>
      <c r="J8" s="717"/>
      <c r="K8" s="717"/>
      <c r="L8" s="163"/>
      <c r="M8" s="163"/>
      <c r="N8" s="163"/>
      <c r="O8" s="163"/>
      <c r="P8" s="163"/>
      <c r="Q8" s="163"/>
      <c r="R8" s="163"/>
      <c r="S8" s="164"/>
      <c r="T8" s="163"/>
      <c r="U8" s="164"/>
      <c r="V8" s="163"/>
      <c r="W8" s="163"/>
    </row>
    <row r="9" spans="1:23" ht="15.75" customHeight="1">
      <c r="A9" s="717">
        <v>3</v>
      </c>
      <c r="B9" s="717" t="s">
        <v>1447</v>
      </c>
      <c r="C9" s="717" t="s">
        <v>1446</v>
      </c>
      <c r="D9" s="719" t="s">
        <v>1448</v>
      </c>
      <c r="E9" s="719" t="s">
        <v>1449</v>
      </c>
      <c r="F9" s="717"/>
      <c r="G9" s="717"/>
      <c r="H9" s="717"/>
      <c r="I9" s="717"/>
      <c r="J9" s="717"/>
      <c r="K9" s="717"/>
      <c r="L9" s="163"/>
      <c r="M9" s="163"/>
      <c r="N9" s="163"/>
      <c r="O9" s="163"/>
      <c r="P9" s="163"/>
      <c r="Q9" s="163"/>
      <c r="R9" s="163"/>
      <c r="S9" s="164"/>
      <c r="T9" s="163"/>
      <c r="U9" s="164"/>
      <c r="V9" s="163"/>
      <c r="W9" s="163"/>
    </row>
    <row r="10" spans="1:23" ht="15.75" customHeight="1">
      <c r="A10" s="717">
        <v>4</v>
      </c>
      <c r="B10" s="717" t="s">
        <v>1451</v>
      </c>
      <c r="C10" s="717" t="s">
        <v>1450</v>
      </c>
      <c r="D10" s="719" t="s">
        <v>1452</v>
      </c>
      <c r="E10" s="719" t="s">
        <v>1453</v>
      </c>
      <c r="F10" s="717"/>
      <c r="G10" s="717"/>
      <c r="H10" s="717"/>
      <c r="I10" s="717"/>
      <c r="J10" s="717"/>
      <c r="K10" s="717"/>
      <c r="L10" s="163"/>
      <c r="M10" s="163"/>
      <c r="N10" s="163"/>
      <c r="O10" s="163"/>
      <c r="P10" s="163"/>
      <c r="Q10" s="163"/>
      <c r="R10" s="163"/>
      <c r="S10" s="164"/>
      <c r="T10" s="163"/>
      <c r="U10" s="164"/>
      <c r="V10" s="163"/>
      <c r="W10" s="163"/>
    </row>
    <row r="11" spans="1:23" ht="15.75" customHeight="1">
      <c r="A11" s="717">
        <v>5</v>
      </c>
      <c r="B11" s="717" t="s">
        <v>1455</v>
      </c>
      <c r="C11" s="717" t="s">
        <v>1454</v>
      </c>
      <c r="D11" s="719" t="s">
        <v>1456</v>
      </c>
      <c r="E11" s="719" t="s">
        <v>1457</v>
      </c>
      <c r="F11" s="717"/>
      <c r="G11" s="717"/>
      <c r="H11" s="717"/>
      <c r="I11" s="717"/>
      <c r="J11" s="717"/>
      <c r="K11" s="717"/>
      <c r="L11" s="163"/>
      <c r="M11" s="163"/>
      <c r="N11" s="163"/>
      <c r="O11" s="163"/>
      <c r="P11" s="163"/>
      <c r="Q11" s="163"/>
      <c r="R11" s="163"/>
      <c r="S11" s="164"/>
      <c r="T11" s="163"/>
      <c r="U11" s="164"/>
      <c r="V11" s="163"/>
      <c r="W11" s="163"/>
    </row>
    <row r="12" spans="1:23" ht="15.75" customHeight="1">
      <c r="A12" s="717">
        <v>6</v>
      </c>
      <c r="B12" s="717" t="s">
        <v>1459</v>
      </c>
      <c r="C12" s="717" t="s">
        <v>1458</v>
      </c>
      <c r="D12" s="719" t="s">
        <v>1460</v>
      </c>
      <c r="E12" s="719" t="s">
        <v>1461</v>
      </c>
      <c r="F12" s="717"/>
      <c r="G12" s="717"/>
      <c r="H12" s="717"/>
      <c r="I12" s="717"/>
      <c r="J12" s="717"/>
      <c r="K12" s="717"/>
      <c r="L12" s="163"/>
      <c r="M12" s="163"/>
      <c r="N12" s="163"/>
      <c r="O12" s="163"/>
      <c r="P12" s="163"/>
      <c r="Q12" s="163"/>
      <c r="R12" s="163"/>
      <c r="S12" s="164"/>
      <c r="T12" s="163"/>
      <c r="U12" s="164"/>
      <c r="V12" s="163"/>
      <c r="W12" s="163"/>
    </row>
    <row r="13" spans="1:23" ht="15.75" customHeight="1">
      <c r="A13" s="717">
        <v>7</v>
      </c>
      <c r="B13" s="717" t="s">
        <v>1463</v>
      </c>
      <c r="C13" s="717" t="s">
        <v>1462</v>
      </c>
      <c r="D13" s="719" t="s">
        <v>1464</v>
      </c>
      <c r="E13" s="719" t="s">
        <v>1465</v>
      </c>
      <c r="F13" s="717"/>
      <c r="G13" s="717"/>
      <c r="H13" s="717"/>
      <c r="I13" s="717"/>
      <c r="J13" s="717"/>
      <c r="K13" s="717"/>
      <c r="L13" s="163"/>
      <c r="M13" s="163"/>
      <c r="N13" s="163"/>
      <c r="O13" s="163"/>
      <c r="P13" s="163"/>
      <c r="Q13" s="163"/>
      <c r="R13" s="163"/>
      <c r="S13" s="164"/>
      <c r="T13" s="163"/>
      <c r="U13" s="164"/>
      <c r="V13" s="163"/>
      <c r="W13" s="163"/>
    </row>
    <row r="14" spans="1:23" ht="15.75" customHeight="1">
      <c r="A14" s="717">
        <v>8</v>
      </c>
      <c r="B14" s="717" t="s">
        <v>1467</v>
      </c>
      <c r="C14" s="717" t="s">
        <v>1466</v>
      </c>
      <c r="D14" s="719" t="s">
        <v>1468</v>
      </c>
      <c r="E14" s="719" t="s">
        <v>1469</v>
      </c>
      <c r="F14" s="717"/>
      <c r="G14" s="717"/>
      <c r="H14" s="717"/>
      <c r="I14" s="717"/>
      <c r="J14" s="717"/>
      <c r="K14" s="717"/>
      <c r="L14" s="163"/>
      <c r="M14" s="163"/>
      <c r="N14" s="163"/>
      <c r="O14" s="163"/>
      <c r="P14" s="163"/>
      <c r="Q14" s="163"/>
      <c r="R14" s="163"/>
      <c r="S14" s="164"/>
      <c r="T14" s="163"/>
      <c r="U14" s="164"/>
      <c r="V14" s="163"/>
      <c r="W14" s="163"/>
    </row>
    <row r="15" spans="1:23" ht="15.75" customHeight="1">
      <c r="A15" s="717">
        <v>9</v>
      </c>
      <c r="B15" s="717" t="s">
        <v>1471</v>
      </c>
      <c r="C15" s="717" t="s">
        <v>1470</v>
      </c>
      <c r="D15" s="719" t="s">
        <v>1472</v>
      </c>
      <c r="E15" s="719" t="s">
        <v>1473</v>
      </c>
      <c r="F15" s="717"/>
      <c r="G15" s="717"/>
      <c r="H15" s="717"/>
      <c r="I15" s="717"/>
      <c r="J15" s="717"/>
      <c r="K15" s="717"/>
      <c r="L15" s="163"/>
      <c r="M15" s="163"/>
      <c r="N15" s="163"/>
      <c r="O15" s="163"/>
      <c r="P15" s="163"/>
      <c r="Q15" s="163"/>
      <c r="R15" s="163"/>
      <c r="S15" s="164"/>
      <c r="T15" s="163"/>
      <c r="U15" s="164"/>
      <c r="V15" s="163"/>
      <c r="W15" s="163"/>
    </row>
    <row r="16" spans="1:23" ht="15.75" customHeight="1">
      <c r="A16" s="717">
        <v>10</v>
      </c>
      <c r="B16" s="717" t="s">
        <v>872</v>
      </c>
      <c r="C16" s="717" t="s">
        <v>1474</v>
      </c>
      <c r="D16" s="719" t="s">
        <v>874</v>
      </c>
      <c r="E16" s="719" t="s">
        <v>1475</v>
      </c>
      <c r="F16" s="717"/>
      <c r="G16" s="717"/>
      <c r="H16" s="717"/>
      <c r="I16" s="717"/>
      <c r="J16" s="717"/>
      <c r="K16" s="717"/>
      <c r="L16" s="163"/>
      <c r="M16" s="163"/>
      <c r="N16" s="163"/>
      <c r="O16" s="163"/>
      <c r="P16" s="163"/>
      <c r="Q16" s="163"/>
      <c r="R16" s="163"/>
      <c r="S16" s="164"/>
      <c r="T16" s="163"/>
      <c r="U16" s="164"/>
      <c r="V16" s="163"/>
      <c r="W16" s="163"/>
    </row>
    <row r="17" spans="1:23" ht="15.75" customHeight="1">
      <c r="A17" s="717">
        <v>11</v>
      </c>
      <c r="B17" s="717" t="s">
        <v>1476</v>
      </c>
      <c r="C17" s="717" t="s">
        <v>877</v>
      </c>
      <c r="D17" s="719" t="s">
        <v>1477</v>
      </c>
      <c r="E17" s="719" t="s">
        <v>879</v>
      </c>
      <c r="F17" s="717"/>
      <c r="G17" s="717"/>
      <c r="H17" s="717"/>
      <c r="I17" s="717"/>
      <c r="J17" s="717"/>
      <c r="K17" s="717"/>
      <c r="L17" s="163"/>
      <c r="M17" s="163"/>
      <c r="N17" s="163"/>
      <c r="O17" s="163"/>
      <c r="P17" s="163"/>
      <c r="Q17" s="163"/>
      <c r="R17" s="163"/>
      <c r="S17" s="164"/>
      <c r="T17" s="163"/>
      <c r="U17" s="164"/>
      <c r="V17" s="163"/>
      <c r="W17" s="163"/>
    </row>
    <row r="18" spans="1:23" ht="15.75" customHeight="1">
      <c r="A18" s="717">
        <v>12</v>
      </c>
      <c r="B18" s="717" t="s">
        <v>1479</v>
      </c>
      <c r="C18" s="717" t="s">
        <v>1478</v>
      </c>
      <c r="D18" s="719" t="s">
        <v>1480</v>
      </c>
      <c r="E18" s="719" t="s">
        <v>1481</v>
      </c>
      <c r="F18" s="717"/>
      <c r="G18" s="717"/>
      <c r="H18" s="717"/>
      <c r="I18" s="717"/>
      <c r="J18" s="717"/>
      <c r="K18" s="717"/>
      <c r="L18" s="163"/>
      <c r="M18" s="163"/>
      <c r="N18" s="163"/>
      <c r="O18" s="163"/>
      <c r="P18" s="163"/>
      <c r="Q18" s="163"/>
      <c r="R18" s="163"/>
      <c r="S18" s="164"/>
      <c r="T18" s="163"/>
      <c r="U18" s="164"/>
      <c r="V18" s="163"/>
      <c r="W18" s="163"/>
    </row>
    <row r="19" spans="1:23" ht="15.75" customHeight="1">
      <c r="A19" s="717">
        <v>13</v>
      </c>
      <c r="B19" s="717" t="s">
        <v>1483</v>
      </c>
      <c r="C19" s="717" t="s">
        <v>1482</v>
      </c>
      <c r="D19" s="719" t="s">
        <v>1484</v>
      </c>
      <c r="E19" s="719" t="s">
        <v>1485</v>
      </c>
      <c r="F19" s="717"/>
      <c r="G19" s="717"/>
      <c r="H19" s="717"/>
      <c r="I19" s="717"/>
      <c r="J19" s="717"/>
      <c r="K19" s="717"/>
      <c r="L19" s="163"/>
      <c r="M19" s="163"/>
      <c r="N19" s="163"/>
      <c r="O19" s="163"/>
      <c r="P19" s="163"/>
      <c r="Q19" s="163"/>
      <c r="R19" s="163"/>
      <c r="S19" s="164"/>
      <c r="T19" s="163"/>
      <c r="U19" s="164"/>
      <c r="V19" s="163"/>
      <c r="W19" s="163"/>
    </row>
    <row r="20" spans="1:23" ht="15.75" customHeight="1">
      <c r="A20" s="717">
        <v>14</v>
      </c>
      <c r="B20" s="717" t="s">
        <v>1487</v>
      </c>
      <c r="C20" s="717" t="s">
        <v>1486</v>
      </c>
      <c r="D20" s="719" t="s">
        <v>1488</v>
      </c>
      <c r="E20" s="719" t="s">
        <v>1489</v>
      </c>
      <c r="F20" s="717"/>
      <c r="G20" s="717"/>
      <c r="H20" s="717"/>
      <c r="I20" s="717"/>
      <c r="J20" s="717"/>
      <c r="K20" s="717"/>
      <c r="L20" s="163"/>
      <c r="M20" s="163"/>
      <c r="N20" s="163"/>
      <c r="O20" s="163"/>
      <c r="P20" s="163"/>
      <c r="Q20" s="163"/>
      <c r="R20" s="163"/>
      <c r="S20" s="164"/>
      <c r="T20" s="163"/>
      <c r="U20" s="164"/>
      <c r="V20" s="163"/>
      <c r="W20" s="163"/>
    </row>
    <row r="21" spans="1:23" ht="15.75" customHeight="1">
      <c r="A21" s="717">
        <v>15</v>
      </c>
      <c r="B21" s="717" t="s">
        <v>1490</v>
      </c>
      <c r="C21" s="717" t="s">
        <v>936</v>
      </c>
      <c r="D21" s="719" t="s">
        <v>1491</v>
      </c>
      <c r="E21" s="719" t="s">
        <v>938</v>
      </c>
      <c r="F21" s="717"/>
      <c r="G21" s="717"/>
      <c r="H21" s="717"/>
      <c r="I21" s="717"/>
      <c r="J21" s="717"/>
      <c r="K21" s="717"/>
      <c r="L21" s="163"/>
      <c r="M21" s="163"/>
      <c r="N21" s="163"/>
      <c r="O21" s="163"/>
      <c r="P21" s="163"/>
      <c r="Q21" s="163"/>
      <c r="R21" s="163"/>
      <c r="S21" s="164"/>
      <c r="T21" s="163"/>
      <c r="U21" s="164"/>
      <c r="V21" s="163"/>
      <c r="W21" s="163"/>
    </row>
    <row r="22" spans="1:23" ht="15.75" customHeight="1">
      <c r="A22" s="717">
        <v>16</v>
      </c>
      <c r="B22" s="717" t="s">
        <v>1493</v>
      </c>
      <c r="C22" s="717" t="s">
        <v>1492</v>
      </c>
      <c r="D22" s="719" t="s">
        <v>1494</v>
      </c>
      <c r="E22" s="719" t="s">
        <v>1495</v>
      </c>
      <c r="F22" s="717"/>
      <c r="G22" s="717"/>
      <c r="H22" s="717"/>
      <c r="I22" s="717"/>
      <c r="J22" s="717"/>
      <c r="K22" s="717"/>
      <c r="L22" s="163"/>
      <c r="M22" s="163"/>
      <c r="N22" s="163"/>
      <c r="O22" s="163"/>
      <c r="P22" s="163"/>
      <c r="Q22" s="163"/>
      <c r="R22" s="163"/>
      <c r="S22" s="164"/>
      <c r="T22" s="163"/>
      <c r="U22" s="164"/>
      <c r="V22" s="163"/>
      <c r="W22" s="163"/>
    </row>
    <row r="23" spans="1:23" ht="15.75" customHeight="1">
      <c r="A23" s="717">
        <v>17</v>
      </c>
      <c r="B23" s="717" t="s">
        <v>1474</v>
      </c>
      <c r="C23" s="717" t="s">
        <v>1496</v>
      </c>
      <c r="D23" s="719" t="s">
        <v>1475</v>
      </c>
      <c r="E23" s="719" t="s">
        <v>1497</v>
      </c>
      <c r="F23" s="717"/>
      <c r="G23" s="717"/>
      <c r="H23" s="717"/>
      <c r="I23" s="717"/>
      <c r="J23" s="717"/>
      <c r="K23" s="717"/>
      <c r="L23" s="163"/>
      <c r="M23" s="163"/>
      <c r="N23" s="163"/>
      <c r="O23" s="163"/>
      <c r="P23" s="163"/>
      <c r="Q23" s="163"/>
      <c r="R23" s="163"/>
      <c r="S23" s="164"/>
      <c r="T23" s="163"/>
      <c r="U23" s="164"/>
      <c r="V23" s="163"/>
      <c r="W23" s="163"/>
    </row>
    <row r="24" spans="1:23" ht="15.75" customHeight="1">
      <c r="A24" s="717">
        <v>18</v>
      </c>
      <c r="B24" s="717" t="s">
        <v>1499</v>
      </c>
      <c r="C24" s="717" t="s">
        <v>1498</v>
      </c>
      <c r="D24" s="719" t="s">
        <v>1500</v>
      </c>
      <c r="E24" s="719" t="s">
        <v>1501</v>
      </c>
      <c r="F24" s="717"/>
      <c r="G24" s="717"/>
      <c r="H24" s="717"/>
      <c r="I24" s="717"/>
      <c r="J24" s="717"/>
      <c r="K24" s="717"/>
      <c r="L24" s="163"/>
      <c r="M24" s="163"/>
      <c r="N24" s="163"/>
      <c r="O24" s="163"/>
      <c r="P24" s="163"/>
      <c r="Q24" s="163"/>
      <c r="R24" s="163"/>
      <c r="S24" s="164"/>
      <c r="T24" s="163"/>
      <c r="U24" s="164"/>
      <c r="V24" s="163"/>
      <c r="W24" s="163"/>
    </row>
    <row r="25" spans="1:23" ht="15.75" customHeight="1">
      <c r="A25" s="717">
        <v>19</v>
      </c>
      <c r="B25" s="717" t="s">
        <v>1503</v>
      </c>
      <c r="C25" s="717" t="s">
        <v>1502</v>
      </c>
      <c r="D25" s="719" t="s">
        <v>1504</v>
      </c>
      <c r="E25" s="719" t="s">
        <v>1505</v>
      </c>
      <c r="F25" s="717"/>
      <c r="G25" s="717"/>
      <c r="H25" s="717"/>
      <c r="I25" s="717"/>
      <c r="J25" s="717"/>
      <c r="K25" s="717"/>
      <c r="L25" s="163"/>
      <c r="M25" s="163"/>
      <c r="N25" s="163"/>
      <c r="O25" s="163"/>
      <c r="P25" s="163"/>
      <c r="Q25" s="163"/>
      <c r="R25" s="163"/>
      <c r="S25" s="164"/>
      <c r="T25" s="163"/>
      <c r="U25" s="164"/>
      <c r="V25" s="163"/>
      <c r="W25" s="163"/>
    </row>
    <row r="26" spans="1:23" ht="15.75" customHeight="1">
      <c r="A26" s="717">
        <v>20</v>
      </c>
      <c r="B26" s="717" t="s">
        <v>1507</v>
      </c>
      <c r="C26" s="717" t="s">
        <v>1506</v>
      </c>
      <c r="D26" s="719" t="s">
        <v>1508</v>
      </c>
      <c r="E26" s="719" t="s">
        <v>1509</v>
      </c>
      <c r="F26" s="717"/>
      <c r="G26" s="717"/>
      <c r="H26" s="717"/>
      <c r="I26" s="717"/>
      <c r="J26" s="717"/>
      <c r="K26" s="717"/>
      <c r="L26" s="163"/>
      <c r="M26" s="163"/>
      <c r="N26" s="163"/>
      <c r="O26" s="163"/>
      <c r="P26" s="163"/>
      <c r="Q26" s="163"/>
      <c r="R26" s="163"/>
      <c r="S26" s="164"/>
      <c r="T26" s="163"/>
      <c r="U26" s="164"/>
      <c r="V26" s="163"/>
      <c r="W26" s="163"/>
    </row>
    <row r="27" spans="1:23" ht="15.75" customHeight="1">
      <c r="A27" s="717">
        <v>21</v>
      </c>
      <c r="B27" s="717" t="s">
        <v>1511</v>
      </c>
      <c r="C27" s="717" t="s">
        <v>1510</v>
      </c>
      <c r="D27" s="719" t="s">
        <v>1512</v>
      </c>
      <c r="E27" s="719" t="s">
        <v>1513</v>
      </c>
      <c r="F27" s="717"/>
      <c r="G27" s="717"/>
      <c r="H27" s="717"/>
      <c r="I27" s="717"/>
      <c r="J27" s="717"/>
      <c r="K27" s="717"/>
      <c r="L27" s="163"/>
      <c r="M27" s="163"/>
      <c r="N27" s="163"/>
      <c r="O27" s="163"/>
      <c r="P27" s="163"/>
      <c r="Q27" s="163"/>
      <c r="R27" s="163"/>
      <c r="S27" s="164"/>
      <c r="T27" s="163"/>
      <c r="U27" s="164"/>
      <c r="V27" s="163"/>
      <c r="W27" s="163"/>
    </row>
    <row r="28" spans="1:23" ht="15.75" customHeight="1">
      <c r="A28" s="717">
        <v>22</v>
      </c>
      <c r="B28" s="717" t="s">
        <v>1515</v>
      </c>
      <c r="C28" s="717" t="s">
        <v>1514</v>
      </c>
      <c r="D28" s="719" t="s">
        <v>1516</v>
      </c>
      <c r="E28" s="719" t="s">
        <v>1517</v>
      </c>
      <c r="F28" s="717"/>
      <c r="G28" s="717"/>
      <c r="H28" s="717"/>
      <c r="I28" s="717"/>
      <c r="J28" s="717"/>
      <c r="K28" s="717"/>
      <c r="L28" s="163"/>
      <c r="M28" s="163"/>
      <c r="N28" s="163"/>
      <c r="O28" s="163"/>
      <c r="P28" s="163"/>
      <c r="Q28" s="163"/>
      <c r="R28" s="163"/>
      <c r="S28" s="164"/>
      <c r="T28" s="163"/>
      <c r="U28" s="164"/>
      <c r="V28" s="163"/>
      <c r="W28" s="163"/>
    </row>
    <row r="29" spans="1:23" ht="15.75" customHeight="1">
      <c r="A29" s="717">
        <v>23</v>
      </c>
      <c r="B29" s="717" t="s">
        <v>1519</v>
      </c>
      <c r="C29" s="717" t="s">
        <v>1518</v>
      </c>
      <c r="D29" s="719" t="s">
        <v>1520</v>
      </c>
      <c r="E29" s="719" t="s">
        <v>1521</v>
      </c>
      <c r="F29" s="717"/>
      <c r="G29" s="717"/>
      <c r="H29" s="717"/>
      <c r="I29" s="717"/>
      <c r="J29" s="717"/>
      <c r="K29" s="717"/>
      <c r="L29" s="163"/>
      <c r="M29" s="163"/>
      <c r="N29" s="163"/>
      <c r="O29" s="163"/>
      <c r="P29" s="163"/>
      <c r="Q29" s="163"/>
      <c r="R29" s="163"/>
      <c r="S29" s="164"/>
      <c r="T29" s="163"/>
      <c r="U29" s="164"/>
      <c r="V29" s="163"/>
      <c r="W29" s="163"/>
    </row>
    <row r="30" spans="1:23" ht="15.75" customHeight="1">
      <c r="A30" s="717">
        <v>24</v>
      </c>
      <c r="B30" s="717" t="s">
        <v>1523</v>
      </c>
      <c r="C30" s="717" t="s">
        <v>1522</v>
      </c>
      <c r="D30" s="719" t="s">
        <v>1524</v>
      </c>
      <c r="E30" s="719" t="s">
        <v>1525</v>
      </c>
      <c r="F30" s="717"/>
      <c r="G30" s="717"/>
      <c r="H30" s="717"/>
      <c r="I30" s="717"/>
      <c r="J30" s="717"/>
      <c r="K30" s="717"/>
      <c r="L30" s="163"/>
      <c r="M30" s="163"/>
      <c r="N30" s="163"/>
      <c r="O30" s="163"/>
      <c r="P30" s="163"/>
      <c r="Q30" s="163"/>
      <c r="R30" s="163"/>
      <c r="S30" s="164"/>
      <c r="T30" s="163"/>
      <c r="U30" s="164"/>
      <c r="V30" s="163"/>
      <c r="W30" s="163"/>
    </row>
    <row r="31" spans="1:23" ht="15.75" customHeight="1">
      <c r="A31" s="717">
        <v>25</v>
      </c>
      <c r="B31" s="717" t="s">
        <v>1527</v>
      </c>
      <c r="C31" s="717" t="s">
        <v>1526</v>
      </c>
      <c r="D31" s="719" t="s">
        <v>1528</v>
      </c>
      <c r="E31" s="719" t="s">
        <v>1529</v>
      </c>
      <c r="F31" s="717"/>
      <c r="G31" s="717"/>
      <c r="H31" s="717"/>
      <c r="I31" s="717"/>
      <c r="J31" s="717"/>
      <c r="K31" s="717"/>
      <c r="L31" s="163"/>
      <c r="M31" s="163"/>
      <c r="N31" s="163"/>
      <c r="O31" s="163"/>
      <c r="P31" s="163"/>
      <c r="Q31" s="163"/>
      <c r="R31" s="163"/>
      <c r="S31" s="164"/>
      <c r="T31" s="163"/>
      <c r="U31" s="164"/>
      <c r="V31" s="163"/>
      <c r="W31" s="163"/>
    </row>
    <row r="32" spans="1:23" ht="15.75" customHeight="1">
      <c r="A32" s="717">
        <v>26</v>
      </c>
      <c r="B32" s="717" t="s">
        <v>1531</v>
      </c>
      <c r="C32" s="717" t="s">
        <v>1530</v>
      </c>
      <c r="D32" s="719" t="s">
        <v>1532</v>
      </c>
      <c r="E32" s="719" t="s">
        <v>1533</v>
      </c>
      <c r="F32" s="717"/>
      <c r="G32" s="717"/>
      <c r="H32" s="717"/>
      <c r="I32" s="717"/>
      <c r="J32" s="717"/>
      <c r="K32" s="717"/>
      <c r="L32" s="163"/>
      <c r="M32" s="163"/>
      <c r="N32" s="163"/>
      <c r="O32" s="163"/>
      <c r="P32" s="163"/>
      <c r="Q32" s="163"/>
      <c r="R32" s="163"/>
      <c r="S32" s="164"/>
      <c r="T32" s="163"/>
      <c r="U32" s="164"/>
      <c r="V32" s="163"/>
      <c r="W32" s="163"/>
    </row>
    <row r="33" spans="1:23" ht="15.75" customHeight="1">
      <c r="A33" s="717">
        <v>27</v>
      </c>
      <c r="B33" s="717" t="s">
        <v>1535</v>
      </c>
      <c r="C33" s="717" t="s">
        <v>1534</v>
      </c>
      <c r="D33" s="719" t="s">
        <v>1536</v>
      </c>
      <c r="E33" s="719" t="s">
        <v>1537</v>
      </c>
      <c r="F33" s="717"/>
      <c r="G33" s="717"/>
      <c r="H33" s="717"/>
      <c r="I33" s="717"/>
      <c r="J33" s="717"/>
      <c r="K33" s="717"/>
      <c r="L33" s="163"/>
      <c r="M33" s="163"/>
      <c r="N33" s="163"/>
      <c r="O33" s="163"/>
      <c r="P33" s="163"/>
      <c r="Q33" s="163"/>
      <c r="R33" s="163"/>
      <c r="S33" s="164"/>
      <c r="T33" s="163"/>
      <c r="U33" s="164"/>
      <c r="V33" s="163"/>
      <c r="W33" s="163"/>
    </row>
    <row r="34" spans="1:23" ht="15.75" customHeight="1">
      <c r="A34" s="717">
        <v>28</v>
      </c>
      <c r="B34" s="717" t="s">
        <v>1539</v>
      </c>
      <c r="C34" s="717" t="s">
        <v>1538</v>
      </c>
      <c r="D34" s="719" t="s">
        <v>1540</v>
      </c>
      <c r="E34" s="719" t="s">
        <v>1541</v>
      </c>
      <c r="F34" s="717"/>
      <c r="G34" s="717"/>
      <c r="H34" s="717"/>
      <c r="I34" s="717"/>
      <c r="J34" s="717"/>
      <c r="K34" s="717"/>
      <c r="L34" s="163"/>
      <c r="M34" s="163"/>
      <c r="N34" s="163"/>
      <c r="O34" s="163"/>
      <c r="P34" s="163"/>
      <c r="Q34" s="163"/>
      <c r="R34" s="163"/>
      <c r="S34" s="164"/>
      <c r="T34" s="163"/>
      <c r="U34" s="164"/>
      <c r="V34" s="163"/>
      <c r="W34" s="163"/>
    </row>
    <row r="35" spans="1:23" ht="15.75" customHeight="1">
      <c r="A35" s="717">
        <v>29</v>
      </c>
      <c r="B35" s="717" t="s">
        <v>1543</v>
      </c>
      <c r="C35" s="717" t="s">
        <v>1542</v>
      </c>
      <c r="D35" s="719" t="s">
        <v>1544</v>
      </c>
      <c r="E35" s="719" t="s">
        <v>1545</v>
      </c>
      <c r="F35" s="717"/>
      <c r="G35" s="717"/>
      <c r="H35" s="717"/>
      <c r="I35" s="717"/>
      <c r="J35" s="717"/>
      <c r="K35" s="717"/>
      <c r="L35" s="163"/>
      <c r="M35" s="163"/>
      <c r="N35" s="163"/>
      <c r="O35" s="163"/>
      <c r="P35" s="163"/>
      <c r="Q35" s="163"/>
      <c r="R35" s="163"/>
      <c r="S35" s="164"/>
      <c r="T35" s="163"/>
      <c r="U35" s="164"/>
      <c r="V35" s="163"/>
      <c r="W35" s="163"/>
    </row>
    <row r="36" spans="1:23" ht="15.75" customHeight="1">
      <c r="A36" s="717">
        <v>30</v>
      </c>
      <c r="B36" s="717" t="s">
        <v>1547</v>
      </c>
      <c r="C36" s="717" t="s">
        <v>1546</v>
      </c>
      <c r="D36" s="719" t="s">
        <v>1548</v>
      </c>
      <c r="E36" s="719" t="s">
        <v>1549</v>
      </c>
      <c r="F36" s="717"/>
      <c r="G36" s="717"/>
      <c r="H36" s="717"/>
      <c r="I36" s="717"/>
      <c r="J36" s="717"/>
      <c r="K36" s="717"/>
      <c r="L36" s="163"/>
      <c r="M36" s="163"/>
      <c r="N36" s="163"/>
      <c r="O36" s="163"/>
      <c r="P36" s="163"/>
      <c r="Q36" s="163"/>
      <c r="R36" s="163"/>
      <c r="S36" s="164"/>
      <c r="T36" s="163"/>
      <c r="U36" s="164"/>
      <c r="V36" s="163"/>
      <c r="W36" s="163"/>
    </row>
    <row r="37" spans="1:23" ht="15.75" customHeight="1">
      <c r="A37" s="717">
        <v>31</v>
      </c>
      <c r="B37" s="717" t="s">
        <v>1550</v>
      </c>
      <c r="C37" s="717" t="s">
        <v>1049</v>
      </c>
      <c r="D37" s="719" t="s">
        <v>1551</v>
      </c>
      <c r="E37" s="719" t="s">
        <v>1051</v>
      </c>
      <c r="F37" s="717"/>
      <c r="G37" s="717"/>
      <c r="H37" s="717"/>
      <c r="I37" s="717"/>
      <c r="J37" s="717"/>
      <c r="K37" s="717"/>
      <c r="L37" s="163"/>
      <c r="M37" s="163"/>
      <c r="N37" s="163"/>
      <c r="O37" s="163"/>
      <c r="P37" s="163"/>
      <c r="Q37" s="163"/>
      <c r="R37" s="163"/>
      <c r="S37" s="164"/>
      <c r="T37" s="163"/>
      <c r="U37" s="164"/>
      <c r="V37" s="163"/>
      <c r="W37" s="163"/>
    </row>
    <row r="38" spans="1:23" ht="15.75" customHeight="1">
      <c r="A38" s="717">
        <v>32</v>
      </c>
      <c r="B38" s="717" t="s">
        <v>1553</v>
      </c>
      <c r="C38" s="717" t="s">
        <v>1552</v>
      </c>
      <c r="D38" s="719" t="s">
        <v>1554</v>
      </c>
      <c r="E38" s="719" t="s">
        <v>1555</v>
      </c>
      <c r="F38" s="717"/>
      <c r="G38" s="717"/>
      <c r="H38" s="717"/>
      <c r="I38" s="717"/>
      <c r="J38" s="717"/>
      <c r="K38" s="717"/>
      <c r="L38" s="163"/>
      <c r="M38" s="163"/>
      <c r="N38" s="163"/>
      <c r="O38" s="163"/>
      <c r="P38" s="163"/>
      <c r="Q38" s="163"/>
      <c r="R38" s="163"/>
      <c r="S38" s="164"/>
      <c r="T38" s="163"/>
      <c r="U38" s="164"/>
      <c r="V38" s="163"/>
      <c r="W38" s="163"/>
    </row>
    <row r="39" spans="1:23" ht="15.75" customHeight="1">
      <c r="A39" s="717">
        <v>33</v>
      </c>
      <c r="B39" s="717" t="s">
        <v>1557</v>
      </c>
      <c r="C39" s="717" t="s">
        <v>1556</v>
      </c>
      <c r="D39" s="719" t="s">
        <v>1558</v>
      </c>
      <c r="E39" s="719" t="s">
        <v>1559</v>
      </c>
      <c r="F39" s="717"/>
      <c r="G39" s="717"/>
      <c r="H39" s="717"/>
      <c r="I39" s="717"/>
      <c r="J39" s="717"/>
      <c r="K39" s="717"/>
      <c r="L39" s="163"/>
      <c r="M39" s="163"/>
      <c r="N39" s="163"/>
      <c r="O39" s="163"/>
      <c r="P39" s="163"/>
      <c r="Q39" s="163"/>
      <c r="R39" s="163"/>
      <c r="S39" s="164"/>
      <c r="T39" s="163"/>
      <c r="U39" s="164"/>
      <c r="V39" s="163"/>
      <c r="W39" s="163"/>
    </row>
    <row r="40" spans="1:23" ht="15.75" customHeight="1">
      <c r="A40" s="717">
        <v>34</v>
      </c>
      <c r="B40" s="717" t="s">
        <v>1561</v>
      </c>
      <c r="C40" s="717" t="s">
        <v>1560</v>
      </c>
      <c r="D40" s="719" t="s">
        <v>1562</v>
      </c>
      <c r="E40" s="719" t="s">
        <v>1563</v>
      </c>
      <c r="F40" s="717"/>
      <c r="G40" s="717"/>
      <c r="H40" s="717"/>
      <c r="I40" s="717"/>
      <c r="J40" s="717"/>
      <c r="K40" s="717"/>
      <c r="L40" s="163"/>
      <c r="M40" s="163"/>
      <c r="N40" s="163"/>
      <c r="O40" s="163"/>
      <c r="P40" s="163"/>
      <c r="Q40" s="163"/>
      <c r="R40" s="163"/>
      <c r="S40" s="164"/>
      <c r="T40" s="163"/>
      <c r="U40" s="164"/>
      <c r="V40" s="163"/>
      <c r="W40" s="163"/>
    </row>
    <row r="41" spans="1:23" ht="15.75" customHeight="1">
      <c r="A41" s="717">
        <v>35</v>
      </c>
      <c r="B41" s="717" t="s">
        <v>1565</v>
      </c>
      <c r="C41" s="717" t="s">
        <v>1564</v>
      </c>
      <c r="D41" s="719" t="s">
        <v>1566</v>
      </c>
      <c r="E41" s="719" t="s">
        <v>1567</v>
      </c>
      <c r="F41" s="717"/>
      <c r="G41" s="717"/>
      <c r="H41" s="717"/>
      <c r="I41" s="717"/>
      <c r="J41" s="717"/>
      <c r="K41" s="717"/>
      <c r="L41" s="163"/>
      <c r="M41" s="163"/>
      <c r="N41" s="163"/>
      <c r="O41" s="163"/>
      <c r="P41" s="163"/>
      <c r="Q41" s="163"/>
      <c r="R41" s="163"/>
      <c r="S41" s="164"/>
      <c r="T41" s="163"/>
      <c r="U41" s="164"/>
      <c r="V41" s="163"/>
      <c r="W41" s="163"/>
    </row>
    <row r="42" spans="1:23" ht="15.75" customHeight="1">
      <c r="A42" s="717">
        <v>36</v>
      </c>
      <c r="B42" s="717" t="s">
        <v>1569</v>
      </c>
      <c r="C42" s="717" t="s">
        <v>1568</v>
      </c>
      <c r="D42" s="719" t="s">
        <v>1570</v>
      </c>
      <c r="E42" s="719" t="s">
        <v>1571</v>
      </c>
      <c r="F42" s="717"/>
      <c r="G42" s="717"/>
      <c r="H42" s="717"/>
      <c r="I42" s="717"/>
      <c r="J42" s="717"/>
      <c r="K42" s="717"/>
      <c r="L42" s="163"/>
      <c r="M42" s="163"/>
      <c r="N42" s="163"/>
      <c r="O42" s="163"/>
      <c r="P42" s="163"/>
      <c r="Q42" s="163"/>
      <c r="R42" s="163"/>
      <c r="S42" s="164"/>
      <c r="T42" s="163"/>
      <c r="U42" s="164"/>
      <c r="V42" s="163"/>
      <c r="W42" s="163"/>
    </row>
    <row r="43" spans="1:23" ht="15.75" customHeight="1">
      <c r="A43" s="717">
        <v>37</v>
      </c>
      <c r="B43" s="717" t="s">
        <v>1573</v>
      </c>
      <c r="C43" s="717" t="s">
        <v>1572</v>
      </c>
      <c r="D43" s="719" t="s">
        <v>1574</v>
      </c>
      <c r="E43" s="719" t="s">
        <v>1575</v>
      </c>
      <c r="F43" s="717"/>
      <c r="G43" s="717"/>
      <c r="H43" s="717"/>
      <c r="I43" s="717"/>
      <c r="J43" s="717"/>
      <c r="K43" s="717"/>
      <c r="L43" s="163"/>
      <c r="M43" s="163"/>
      <c r="N43" s="163"/>
      <c r="O43" s="163"/>
      <c r="P43" s="163"/>
      <c r="Q43" s="163"/>
      <c r="R43" s="163"/>
      <c r="S43" s="164"/>
      <c r="T43" s="163"/>
      <c r="U43" s="164"/>
      <c r="V43" s="163"/>
      <c r="W43" s="163"/>
    </row>
    <row r="44" spans="1:23" ht="15.75" customHeight="1">
      <c r="A44" s="717">
        <v>38</v>
      </c>
      <c r="B44" s="717" t="s">
        <v>597</v>
      </c>
      <c r="C44" s="717" t="s">
        <v>1576</v>
      </c>
      <c r="D44" s="719" t="s">
        <v>598</v>
      </c>
      <c r="E44" s="719" t="s">
        <v>1577</v>
      </c>
      <c r="F44" s="717"/>
      <c r="G44" s="717"/>
      <c r="H44" s="717"/>
      <c r="I44" s="717"/>
      <c r="J44" s="717"/>
      <c r="K44" s="717"/>
      <c r="L44" s="163"/>
      <c r="M44" s="163"/>
      <c r="N44" s="163"/>
      <c r="O44" s="163"/>
      <c r="P44" s="163"/>
      <c r="Q44" s="163"/>
      <c r="R44" s="163"/>
      <c r="S44" s="164"/>
      <c r="T44" s="163"/>
      <c r="U44" s="164"/>
      <c r="V44" s="163"/>
      <c r="W44" s="163"/>
    </row>
    <row r="45" spans="1:23" ht="15.75" customHeight="1">
      <c r="A45" s="717">
        <v>39</v>
      </c>
      <c r="B45" s="717" t="s">
        <v>599</v>
      </c>
      <c r="C45" s="717" t="s">
        <v>1578</v>
      </c>
      <c r="D45" s="719" t="s">
        <v>600</v>
      </c>
      <c r="E45" s="719" t="s">
        <v>1579</v>
      </c>
      <c r="F45" s="717"/>
      <c r="G45" s="717"/>
      <c r="H45" s="717"/>
      <c r="I45" s="717"/>
      <c r="J45" s="717"/>
      <c r="K45" s="717"/>
      <c r="L45" s="163"/>
      <c r="M45" s="163"/>
      <c r="N45" s="163"/>
      <c r="O45" s="163"/>
      <c r="P45" s="163"/>
      <c r="Q45" s="163"/>
      <c r="R45" s="163"/>
      <c r="S45" s="164"/>
      <c r="T45" s="163"/>
      <c r="U45" s="164"/>
      <c r="V45" s="163"/>
      <c r="W45" s="163"/>
    </row>
    <row r="46" spans="1:23" ht="15.75" customHeight="1">
      <c r="A46" s="717">
        <v>40</v>
      </c>
      <c r="B46" s="717" t="s">
        <v>1581</v>
      </c>
      <c r="C46" s="717" t="s">
        <v>1580</v>
      </c>
      <c r="D46" s="719" t="s">
        <v>1582</v>
      </c>
      <c r="E46" s="719" t="s">
        <v>1583</v>
      </c>
      <c r="F46" s="717"/>
      <c r="G46" s="717"/>
      <c r="H46" s="717"/>
      <c r="I46" s="717"/>
      <c r="J46" s="717"/>
      <c r="K46" s="717"/>
      <c r="L46" s="163"/>
      <c r="M46" s="163"/>
      <c r="N46" s="163"/>
      <c r="O46" s="163"/>
      <c r="P46" s="163"/>
      <c r="Q46" s="163"/>
      <c r="R46" s="163"/>
      <c r="S46" s="164"/>
      <c r="T46" s="163"/>
      <c r="U46" s="164"/>
      <c r="V46" s="163"/>
      <c r="W46" s="163"/>
    </row>
    <row r="47" spans="1:23" ht="15.75" customHeight="1">
      <c r="A47" s="717">
        <v>41</v>
      </c>
      <c r="B47" s="717" t="s">
        <v>998</v>
      </c>
      <c r="C47" s="717" t="s">
        <v>1584</v>
      </c>
      <c r="D47" s="719" t="s">
        <v>1000</v>
      </c>
      <c r="E47" s="719" t="s">
        <v>1585</v>
      </c>
      <c r="F47" s="717"/>
      <c r="G47" s="717"/>
      <c r="H47" s="717"/>
      <c r="I47" s="717"/>
      <c r="J47" s="717"/>
      <c r="K47" s="717"/>
      <c r="L47" s="163"/>
      <c r="M47" s="163"/>
      <c r="N47" s="163"/>
      <c r="O47" s="163"/>
      <c r="P47" s="163"/>
      <c r="Q47" s="163"/>
      <c r="R47" s="163"/>
      <c r="S47" s="164"/>
      <c r="T47" s="163"/>
      <c r="U47" s="164"/>
      <c r="V47" s="163"/>
      <c r="W47" s="163"/>
    </row>
    <row r="48" spans="1:23" ht="15.75" customHeight="1">
      <c r="A48" s="717">
        <v>42</v>
      </c>
      <c r="B48" s="717" t="s">
        <v>1587</v>
      </c>
      <c r="C48" s="717" t="s">
        <v>1586</v>
      </c>
      <c r="D48" s="719" t="s">
        <v>1588</v>
      </c>
      <c r="E48" s="719" t="s">
        <v>1589</v>
      </c>
      <c r="F48" s="717"/>
      <c r="G48" s="717"/>
      <c r="H48" s="717"/>
      <c r="I48" s="717"/>
      <c r="J48" s="717"/>
      <c r="K48" s="717"/>
      <c r="L48" s="163"/>
      <c r="M48" s="163"/>
      <c r="N48" s="163"/>
      <c r="O48" s="163"/>
      <c r="P48" s="163"/>
      <c r="Q48" s="163"/>
      <c r="R48" s="163"/>
      <c r="S48" s="164"/>
      <c r="T48" s="163"/>
      <c r="U48" s="164"/>
      <c r="V48" s="163"/>
      <c r="W48" s="163"/>
    </row>
    <row r="49" spans="1:23" ht="15.75" customHeight="1">
      <c r="A49" s="717">
        <v>43</v>
      </c>
      <c r="B49" s="717" t="s">
        <v>1591</v>
      </c>
      <c r="C49" s="717" t="s">
        <v>1590</v>
      </c>
      <c r="D49" s="719" t="s">
        <v>1592</v>
      </c>
      <c r="E49" s="719" t="s">
        <v>1593</v>
      </c>
      <c r="F49" s="717"/>
      <c r="G49" s="717"/>
      <c r="H49" s="717"/>
      <c r="I49" s="717"/>
      <c r="J49" s="717"/>
      <c r="K49" s="717"/>
      <c r="L49" s="163"/>
      <c r="M49" s="163"/>
      <c r="N49" s="163"/>
      <c r="O49" s="163"/>
      <c r="P49" s="163"/>
      <c r="Q49" s="163"/>
      <c r="R49" s="163"/>
      <c r="S49" s="164"/>
      <c r="T49" s="163"/>
      <c r="U49" s="164"/>
      <c r="V49" s="163"/>
      <c r="W49" s="163"/>
    </row>
    <row r="50" spans="1:23" ht="15.75" customHeight="1">
      <c r="A50" s="717">
        <v>44</v>
      </c>
      <c r="B50" s="717" t="s">
        <v>1595</v>
      </c>
      <c r="C50" s="717" t="s">
        <v>1594</v>
      </c>
      <c r="D50" s="719" t="s">
        <v>1596</v>
      </c>
      <c r="E50" s="719" t="s">
        <v>1597</v>
      </c>
      <c r="F50" s="717"/>
      <c r="G50" s="717"/>
      <c r="H50" s="717"/>
      <c r="I50" s="717"/>
      <c r="J50" s="717"/>
      <c r="K50" s="717"/>
      <c r="L50" s="163"/>
      <c r="M50" s="163"/>
      <c r="N50" s="163"/>
      <c r="O50" s="163"/>
      <c r="P50" s="163"/>
      <c r="Q50" s="163"/>
      <c r="R50" s="163"/>
      <c r="S50" s="164"/>
      <c r="T50" s="163"/>
      <c r="U50" s="164"/>
      <c r="V50" s="163"/>
      <c r="W50" s="163"/>
    </row>
    <row r="51" spans="1:23" ht="15.75" customHeight="1">
      <c r="A51" s="717">
        <v>45</v>
      </c>
      <c r="B51" s="717" t="s">
        <v>1598</v>
      </c>
      <c r="C51" s="717" t="s">
        <v>1127</v>
      </c>
      <c r="D51" s="719" t="s">
        <v>1599</v>
      </c>
      <c r="E51" s="719" t="s">
        <v>1600</v>
      </c>
      <c r="F51" s="717"/>
      <c r="G51" s="717"/>
      <c r="H51" s="717"/>
      <c r="I51" s="717"/>
      <c r="J51" s="717"/>
      <c r="K51" s="717"/>
      <c r="L51" s="163"/>
      <c r="M51" s="163"/>
      <c r="N51" s="163"/>
      <c r="O51" s="163"/>
      <c r="P51" s="163"/>
      <c r="Q51" s="163"/>
      <c r="R51" s="163"/>
      <c r="S51" s="164"/>
      <c r="T51" s="163"/>
      <c r="U51" s="164"/>
      <c r="V51" s="163"/>
      <c r="W51" s="163"/>
    </row>
    <row r="52" spans="1:23" ht="15.75" customHeight="1">
      <c r="A52" s="717">
        <v>46</v>
      </c>
      <c r="B52" s="717" t="s">
        <v>1602</v>
      </c>
      <c r="C52" s="717" t="s">
        <v>1601</v>
      </c>
      <c r="D52" s="719" t="s">
        <v>1603</v>
      </c>
      <c r="E52" s="719" t="s">
        <v>1604</v>
      </c>
      <c r="F52" s="717"/>
      <c r="G52" s="717"/>
      <c r="H52" s="717"/>
      <c r="I52" s="717"/>
      <c r="J52" s="717"/>
      <c r="K52" s="717"/>
      <c r="L52" s="163"/>
      <c r="M52" s="163"/>
      <c r="N52" s="163"/>
      <c r="O52" s="163"/>
      <c r="P52" s="163"/>
      <c r="Q52" s="163"/>
      <c r="R52" s="163"/>
      <c r="S52" s="164"/>
      <c r="T52" s="163"/>
      <c r="U52" s="164"/>
      <c r="V52" s="163"/>
      <c r="W52" s="163"/>
    </row>
    <row r="53" spans="1:23" ht="15.75" customHeight="1">
      <c r="A53" s="717">
        <v>47</v>
      </c>
      <c r="B53" s="717" t="s">
        <v>1606</v>
      </c>
      <c r="C53" s="717" t="s">
        <v>1605</v>
      </c>
      <c r="D53" s="719" t="s">
        <v>1607</v>
      </c>
      <c r="E53" s="719" t="s">
        <v>1608</v>
      </c>
      <c r="F53" s="717"/>
      <c r="G53" s="717"/>
      <c r="H53" s="717"/>
      <c r="I53" s="717"/>
      <c r="J53" s="717"/>
      <c r="K53" s="717"/>
      <c r="L53" s="163"/>
      <c r="M53" s="163"/>
      <c r="N53" s="163"/>
      <c r="O53" s="163"/>
      <c r="P53" s="163"/>
      <c r="Q53" s="163"/>
      <c r="R53" s="163"/>
      <c r="S53" s="164"/>
      <c r="T53" s="163"/>
      <c r="U53" s="164"/>
      <c r="V53" s="163"/>
      <c r="W53" s="163"/>
    </row>
    <row r="54" spans="1:23" ht="15.75" customHeight="1">
      <c r="A54" s="717">
        <v>48</v>
      </c>
      <c r="B54" s="717" t="s">
        <v>1610</v>
      </c>
      <c r="C54" s="717" t="s">
        <v>1609</v>
      </c>
      <c r="D54" s="719" t="s">
        <v>1611</v>
      </c>
      <c r="E54" s="719" t="s">
        <v>1612</v>
      </c>
      <c r="F54" s="717"/>
      <c r="G54" s="717"/>
      <c r="H54" s="717"/>
      <c r="I54" s="717"/>
      <c r="J54" s="717"/>
      <c r="K54" s="717"/>
      <c r="L54" s="163"/>
      <c r="M54" s="163"/>
      <c r="N54" s="163"/>
      <c r="O54" s="163"/>
      <c r="P54" s="163"/>
      <c r="Q54" s="163"/>
      <c r="R54" s="163"/>
      <c r="S54" s="164"/>
      <c r="T54" s="163"/>
      <c r="U54" s="164"/>
      <c r="V54" s="163"/>
      <c r="W54" s="163"/>
    </row>
    <row r="55" spans="1:23" ht="15.75" customHeight="1">
      <c r="A55" s="717">
        <v>49</v>
      </c>
      <c r="B55" s="717" t="s">
        <v>1614</v>
      </c>
      <c r="C55" s="717" t="s">
        <v>1613</v>
      </c>
      <c r="D55" s="719" t="s">
        <v>1615</v>
      </c>
      <c r="E55" s="719" t="s">
        <v>1616</v>
      </c>
      <c r="F55" s="717"/>
      <c r="G55" s="717"/>
      <c r="H55" s="717"/>
      <c r="I55" s="717"/>
      <c r="J55" s="717"/>
      <c r="K55" s="717"/>
      <c r="L55" s="163"/>
      <c r="M55" s="163"/>
      <c r="N55" s="163"/>
      <c r="O55" s="163"/>
      <c r="P55" s="163"/>
      <c r="Q55" s="163"/>
      <c r="R55" s="163"/>
      <c r="S55" s="164"/>
      <c r="T55" s="163"/>
      <c r="U55" s="164"/>
      <c r="V55" s="163"/>
      <c r="W55" s="163"/>
    </row>
    <row r="56" spans="1:23" ht="15.75" customHeight="1">
      <c r="A56" s="717">
        <v>50</v>
      </c>
      <c r="B56" s="717" t="s">
        <v>1618</v>
      </c>
      <c r="C56" s="717" t="s">
        <v>1617</v>
      </c>
      <c r="D56" s="719" t="s">
        <v>1619</v>
      </c>
      <c r="E56" s="719" t="s">
        <v>1620</v>
      </c>
      <c r="F56" s="717"/>
      <c r="G56" s="717"/>
      <c r="H56" s="717"/>
      <c r="I56" s="717"/>
      <c r="J56" s="717"/>
      <c r="K56" s="717"/>
      <c r="L56" s="163"/>
      <c r="M56" s="163"/>
      <c r="N56" s="163"/>
      <c r="O56" s="163"/>
      <c r="P56" s="163"/>
      <c r="Q56" s="163"/>
      <c r="R56" s="163"/>
      <c r="S56" s="164"/>
      <c r="T56" s="163"/>
      <c r="U56" s="164"/>
      <c r="V56" s="163"/>
      <c r="W56" s="163"/>
    </row>
    <row r="57" spans="1:23" ht="15.75" customHeight="1">
      <c r="A57" s="717">
        <v>51</v>
      </c>
      <c r="B57" s="717" t="s">
        <v>1622</v>
      </c>
      <c r="C57" s="717" t="s">
        <v>1621</v>
      </c>
      <c r="D57" s="719" t="s">
        <v>1623</v>
      </c>
      <c r="E57" s="719" t="s">
        <v>1624</v>
      </c>
      <c r="F57" s="717"/>
      <c r="G57" s="717"/>
      <c r="H57" s="717"/>
      <c r="I57" s="717"/>
      <c r="J57" s="717"/>
      <c r="K57" s="717"/>
      <c r="L57" s="163"/>
      <c r="M57" s="163"/>
      <c r="N57" s="163"/>
      <c r="O57" s="163"/>
      <c r="P57" s="163"/>
      <c r="Q57" s="163"/>
      <c r="R57" s="163"/>
      <c r="S57" s="164"/>
      <c r="T57" s="163"/>
      <c r="U57" s="164"/>
      <c r="V57" s="163"/>
      <c r="W57" s="163"/>
    </row>
    <row r="58" spans="1:23" ht="15.75" customHeight="1">
      <c r="A58" s="717">
        <v>52</v>
      </c>
      <c r="B58" s="717" t="s">
        <v>1046</v>
      </c>
      <c r="C58" s="717" t="s">
        <v>1625</v>
      </c>
      <c r="D58" s="719" t="s">
        <v>1047</v>
      </c>
      <c r="E58" s="719" t="s">
        <v>1626</v>
      </c>
      <c r="F58" s="717"/>
      <c r="G58" s="717"/>
      <c r="H58" s="717"/>
      <c r="I58" s="717"/>
      <c r="J58" s="717"/>
      <c r="K58" s="717"/>
      <c r="L58" s="163"/>
      <c r="M58" s="163"/>
      <c r="N58" s="163"/>
      <c r="O58" s="163"/>
      <c r="P58" s="163"/>
      <c r="Q58" s="163"/>
      <c r="R58" s="163"/>
      <c r="S58" s="164"/>
      <c r="T58" s="163"/>
      <c r="U58" s="164"/>
      <c r="V58" s="163"/>
      <c r="W58" s="163"/>
    </row>
    <row r="59" spans="1:23" ht="15.75" customHeight="1">
      <c r="A59" s="717">
        <v>53</v>
      </c>
      <c r="B59" s="717" t="s">
        <v>1628</v>
      </c>
      <c r="C59" s="717" t="s">
        <v>1627</v>
      </c>
      <c r="D59" s="719" t="s">
        <v>1629</v>
      </c>
      <c r="E59" s="719" t="s">
        <v>1630</v>
      </c>
      <c r="F59" s="717"/>
      <c r="G59" s="717"/>
      <c r="H59" s="717"/>
      <c r="I59" s="717"/>
      <c r="J59" s="717"/>
      <c r="K59" s="717"/>
      <c r="L59" s="163"/>
      <c r="M59" s="163"/>
      <c r="N59" s="163"/>
      <c r="O59" s="163"/>
      <c r="P59" s="163"/>
      <c r="Q59" s="163"/>
      <c r="R59" s="163"/>
      <c r="S59" s="164"/>
      <c r="T59" s="163"/>
      <c r="U59" s="164"/>
      <c r="V59" s="163"/>
      <c r="W59" s="163"/>
    </row>
    <row r="60" spans="1:23" ht="15.75" customHeight="1">
      <c r="A60" s="717">
        <v>54</v>
      </c>
      <c r="B60" s="717" t="s">
        <v>1631</v>
      </c>
      <c r="C60" s="717" t="s">
        <v>1054</v>
      </c>
      <c r="D60" s="719" t="s">
        <v>1632</v>
      </c>
      <c r="E60" s="719" t="s">
        <v>1056</v>
      </c>
      <c r="F60" s="717"/>
      <c r="G60" s="717"/>
      <c r="H60" s="717"/>
      <c r="I60" s="717"/>
      <c r="J60" s="717"/>
      <c r="K60" s="717"/>
      <c r="L60" s="163"/>
      <c r="M60" s="163"/>
      <c r="N60" s="163"/>
      <c r="O60" s="163"/>
      <c r="P60" s="163"/>
      <c r="Q60" s="163"/>
      <c r="R60" s="163"/>
      <c r="S60" s="164"/>
      <c r="T60" s="163"/>
      <c r="U60" s="164"/>
      <c r="V60" s="163"/>
      <c r="W60" s="163"/>
    </row>
    <row r="61" spans="1:23" ht="15.75" customHeight="1">
      <c r="A61" s="717">
        <v>55</v>
      </c>
      <c r="B61" s="717" t="s">
        <v>1634</v>
      </c>
      <c r="C61" s="717" t="s">
        <v>1633</v>
      </c>
      <c r="D61" s="719" t="s">
        <v>1635</v>
      </c>
      <c r="E61" s="719" t="s">
        <v>1636</v>
      </c>
      <c r="F61" s="717"/>
      <c r="G61" s="717"/>
      <c r="H61" s="717"/>
      <c r="I61" s="717"/>
      <c r="J61" s="717"/>
      <c r="K61" s="717"/>
      <c r="L61" s="163"/>
      <c r="M61" s="163"/>
      <c r="N61" s="163"/>
      <c r="O61" s="163"/>
      <c r="P61" s="163"/>
      <c r="Q61" s="163"/>
      <c r="R61" s="163"/>
      <c r="S61" s="164"/>
      <c r="T61" s="163"/>
      <c r="U61" s="164"/>
      <c r="V61" s="163"/>
      <c r="W61" s="163"/>
    </row>
    <row r="62" spans="1:23" ht="15.75" customHeight="1">
      <c r="A62" s="717">
        <v>56</v>
      </c>
      <c r="B62" s="717" t="s">
        <v>1638</v>
      </c>
      <c r="C62" s="717" t="s">
        <v>1637</v>
      </c>
      <c r="D62" s="719" t="s">
        <v>1639</v>
      </c>
      <c r="E62" s="719" t="s">
        <v>1640</v>
      </c>
      <c r="F62" s="717"/>
      <c r="G62" s="717"/>
      <c r="H62" s="717"/>
      <c r="I62" s="717"/>
      <c r="J62" s="717"/>
      <c r="K62" s="717"/>
      <c r="L62" s="163"/>
      <c r="M62" s="163"/>
      <c r="N62" s="163"/>
      <c r="O62" s="163"/>
      <c r="P62" s="163"/>
      <c r="Q62" s="163"/>
      <c r="R62" s="163"/>
      <c r="S62" s="164"/>
      <c r="T62" s="163"/>
      <c r="U62" s="164"/>
      <c r="V62" s="163"/>
      <c r="W62" s="163"/>
    </row>
    <row r="63" spans="1:23" ht="15.75" customHeight="1">
      <c r="A63" s="717">
        <v>57</v>
      </c>
      <c r="B63" s="717" t="s">
        <v>1641</v>
      </c>
      <c r="C63" s="717" t="s">
        <v>1182</v>
      </c>
      <c r="D63" s="719" t="s">
        <v>1642</v>
      </c>
      <c r="E63" s="719" t="s">
        <v>1643</v>
      </c>
      <c r="F63" s="717"/>
      <c r="G63" s="717"/>
      <c r="H63" s="717"/>
      <c r="I63" s="717"/>
      <c r="J63" s="717"/>
      <c r="K63" s="717"/>
      <c r="L63" s="163"/>
      <c r="M63" s="163"/>
      <c r="N63" s="163"/>
      <c r="O63" s="163"/>
      <c r="P63" s="163"/>
      <c r="Q63" s="163"/>
      <c r="R63" s="163"/>
      <c r="S63" s="164"/>
      <c r="T63" s="163"/>
      <c r="U63" s="164"/>
      <c r="V63" s="163"/>
      <c r="W63" s="163"/>
    </row>
    <row r="64" spans="1:23" ht="15.75" customHeight="1">
      <c r="A64" s="717">
        <v>58</v>
      </c>
      <c r="B64" s="717" t="s">
        <v>1645</v>
      </c>
      <c r="C64" s="717" t="s">
        <v>1644</v>
      </c>
      <c r="D64" s="719" t="s">
        <v>1646</v>
      </c>
      <c r="E64" s="719" t="s">
        <v>1647</v>
      </c>
      <c r="F64" s="717"/>
      <c r="G64" s="717"/>
      <c r="H64" s="717"/>
      <c r="I64" s="717"/>
      <c r="J64" s="717"/>
      <c r="K64" s="717"/>
      <c r="L64" s="163"/>
      <c r="M64" s="163"/>
      <c r="N64" s="163"/>
      <c r="O64" s="163"/>
      <c r="P64" s="163"/>
      <c r="Q64" s="163"/>
      <c r="R64" s="163"/>
      <c r="S64" s="164"/>
      <c r="T64" s="163"/>
      <c r="U64" s="164"/>
      <c r="V64" s="163"/>
      <c r="W64" s="163"/>
    </row>
    <row r="65" spans="1:23" ht="15.75" customHeight="1">
      <c r="A65" s="717">
        <v>59</v>
      </c>
      <c r="B65" s="717" t="s">
        <v>1649</v>
      </c>
      <c r="C65" s="717" t="s">
        <v>1648</v>
      </c>
      <c r="D65" s="719" t="s">
        <v>1650</v>
      </c>
      <c r="E65" s="719" t="s">
        <v>1651</v>
      </c>
      <c r="F65" s="717"/>
      <c r="G65" s="717"/>
      <c r="H65" s="717"/>
      <c r="I65" s="717"/>
      <c r="J65" s="717"/>
      <c r="K65" s="717"/>
      <c r="L65" s="163"/>
      <c r="M65" s="163"/>
      <c r="N65" s="163"/>
      <c r="O65" s="163"/>
      <c r="P65" s="163"/>
      <c r="Q65" s="163"/>
      <c r="R65" s="163"/>
      <c r="S65" s="164"/>
      <c r="T65" s="163"/>
      <c r="U65" s="164"/>
      <c r="V65" s="163"/>
      <c r="W65" s="163"/>
    </row>
    <row r="66" spans="1:23" ht="15.75" customHeight="1">
      <c r="A66" s="717">
        <v>60</v>
      </c>
      <c r="B66" s="717" t="s">
        <v>1653</v>
      </c>
      <c r="C66" s="717" t="s">
        <v>1652</v>
      </c>
      <c r="D66" s="719" t="s">
        <v>1654</v>
      </c>
      <c r="E66" s="719" t="s">
        <v>1655</v>
      </c>
      <c r="F66" s="717"/>
      <c r="G66" s="717"/>
      <c r="H66" s="717"/>
      <c r="I66" s="717"/>
      <c r="J66" s="717"/>
      <c r="K66" s="717"/>
      <c r="L66" s="163"/>
      <c r="M66" s="163"/>
      <c r="N66" s="163"/>
      <c r="O66" s="163"/>
      <c r="P66" s="163"/>
      <c r="Q66" s="163"/>
      <c r="R66" s="163"/>
      <c r="S66" s="164"/>
      <c r="T66" s="163"/>
      <c r="U66" s="164"/>
      <c r="V66" s="163"/>
      <c r="W66" s="163"/>
    </row>
    <row r="67" spans="1:23" ht="15.75" customHeight="1">
      <c r="A67" s="717">
        <v>61</v>
      </c>
      <c r="B67" s="717" t="s">
        <v>979</v>
      </c>
      <c r="C67" s="717" t="s">
        <v>1656</v>
      </c>
      <c r="D67" s="719" t="s">
        <v>981</v>
      </c>
      <c r="E67" s="719" t="s">
        <v>1657</v>
      </c>
      <c r="F67" s="717"/>
      <c r="G67" s="717"/>
      <c r="H67" s="717"/>
      <c r="I67" s="717"/>
      <c r="J67" s="717"/>
      <c r="K67" s="717"/>
      <c r="L67" s="163"/>
      <c r="M67" s="163"/>
      <c r="N67" s="163"/>
      <c r="O67" s="163"/>
      <c r="P67" s="163"/>
      <c r="Q67" s="163"/>
      <c r="R67" s="163"/>
      <c r="S67" s="164"/>
      <c r="T67" s="163"/>
      <c r="U67" s="164"/>
      <c r="V67" s="163"/>
      <c r="W67" s="163"/>
    </row>
    <row r="68" spans="1:23" ht="15.75" customHeight="1">
      <c r="A68" s="717">
        <v>62</v>
      </c>
      <c r="B68" s="717" t="s">
        <v>1087</v>
      </c>
      <c r="C68" s="717" t="s">
        <v>1658</v>
      </c>
      <c r="D68" s="719" t="s">
        <v>1089</v>
      </c>
      <c r="E68" s="719" t="s">
        <v>1659</v>
      </c>
      <c r="F68" s="717"/>
      <c r="G68" s="717"/>
      <c r="H68" s="717"/>
      <c r="I68" s="717"/>
      <c r="J68" s="717"/>
      <c r="K68" s="717"/>
      <c r="L68" s="163"/>
      <c r="M68" s="163"/>
      <c r="N68" s="163"/>
      <c r="O68" s="163"/>
      <c r="P68" s="163"/>
      <c r="Q68" s="163"/>
      <c r="R68" s="163"/>
      <c r="S68" s="164"/>
      <c r="T68" s="163"/>
      <c r="U68" s="164"/>
      <c r="V68" s="163"/>
      <c r="W68" s="163"/>
    </row>
    <row r="69" spans="1:23" ht="15.75" customHeight="1">
      <c r="A69" s="717">
        <v>63</v>
      </c>
      <c r="B69" s="717" t="s">
        <v>1661</v>
      </c>
      <c r="C69" s="717" t="s">
        <v>1660</v>
      </c>
      <c r="D69" s="719" t="s">
        <v>1662</v>
      </c>
      <c r="E69" s="719" t="s">
        <v>1663</v>
      </c>
      <c r="F69" s="717"/>
      <c r="G69" s="717"/>
      <c r="H69" s="717"/>
      <c r="I69" s="717"/>
      <c r="J69" s="717"/>
      <c r="K69" s="717"/>
      <c r="L69" s="163"/>
      <c r="M69" s="163"/>
      <c r="N69" s="163"/>
      <c r="O69" s="163"/>
      <c r="P69" s="163"/>
      <c r="Q69" s="163"/>
      <c r="R69" s="163"/>
      <c r="S69" s="164"/>
      <c r="T69" s="163"/>
      <c r="U69" s="164"/>
      <c r="V69" s="163"/>
      <c r="W69" s="163"/>
    </row>
    <row r="70" spans="1:23" ht="15.75" customHeight="1">
      <c r="A70" s="717">
        <v>64</v>
      </c>
      <c r="B70" s="717" t="s">
        <v>1665</v>
      </c>
      <c r="C70" s="717" t="s">
        <v>1664</v>
      </c>
      <c r="D70" s="719" t="s">
        <v>1666</v>
      </c>
      <c r="E70" s="719" t="s">
        <v>1667</v>
      </c>
      <c r="F70" s="717"/>
      <c r="G70" s="717"/>
      <c r="H70" s="717"/>
      <c r="I70" s="717"/>
      <c r="J70" s="717"/>
      <c r="K70" s="717"/>
      <c r="L70" s="163"/>
      <c r="M70" s="163"/>
      <c r="N70" s="163"/>
      <c r="O70" s="163"/>
      <c r="P70" s="163"/>
      <c r="Q70" s="163"/>
      <c r="R70" s="163"/>
      <c r="S70" s="164"/>
      <c r="T70" s="163"/>
      <c r="U70" s="164"/>
      <c r="V70" s="163"/>
      <c r="W70" s="163"/>
    </row>
    <row r="71" spans="1:23" ht="15.75" customHeight="1">
      <c r="A71" s="717">
        <v>65</v>
      </c>
      <c r="B71" s="717" t="s">
        <v>1668</v>
      </c>
      <c r="C71" s="717" t="s">
        <v>1100</v>
      </c>
      <c r="D71" s="719" t="s">
        <v>1669</v>
      </c>
      <c r="E71" s="719" t="s">
        <v>1670</v>
      </c>
      <c r="F71" s="717"/>
      <c r="G71" s="717"/>
      <c r="H71" s="717"/>
      <c r="I71" s="717"/>
      <c r="J71" s="717"/>
      <c r="K71" s="717"/>
      <c r="L71" s="163"/>
      <c r="M71" s="163"/>
      <c r="N71" s="163"/>
      <c r="O71" s="163"/>
      <c r="P71" s="163"/>
      <c r="Q71" s="163"/>
      <c r="R71" s="163"/>
      <c r="S71" s="164"/>
      <c r="T71" s="163"/>
      <c r="U71" s="164"/>
      <c r="V71" s="163"/>
      <c r="W71" s="163"/>
    </row>
    <row r="72" spans="1:23" ht="15.75" customHeight="1">
      <c r="A72" s="717">
        <v>66</v>
      </c>
      <c r="B72" s="717" t="s">
        <v>1672</v>
      </c>
      <c r="C72" s="717" t="s">
        <v>1671</v>
      </c>
      <c r="D72" s="719" t="s">
        <v>1673</v>
      </c>
      <c r="E72" s="719" t="s">
        <v>1674</v>
      </c>
      <c r="F72" s="717"/>
      <c r="G72" s="717"/>
      <c r="H72" s="717"/>
      <c r="I72" s="717"/>
      <c r="J72" s="717"/>
      <c r="K72" s="717"/>
      <c r="L72" s="163"/>
      <c r="M72" s="163"/>
      <c r="N72" s="163"/>
      <c r="O72" s="163"/>
      <c r="P72" s="163"/>
      <c r="Q72" s="163"/>
      <c r="R72" s="163"/>
      <c r="S72" s="164"/>
      <c r="T72" s="163"/>
      <c r="U72" s="164"/>
      <c r="V72" s="163"/>
      <c r="W72" s="163"/>
    </row>
    <row r="73" spans="1:23" ht="15.75" customHeight="1">
      <c r="A73" s="717">
        <v>67</v>
      </c>
      <c r="B73" s="717" t="s">
        <v>1676</v>
      </c>
      <c r="C73" s="717" t="s">
        <v>1675</v>
      </c>
      <c r="D73" s="719" t="s">
        <v>1677</v>
      </c>
      <c r="E73" s="719" t="s">
        <v>1678</v>
      </c>
      <c r="F73" s="717"/>
      <c r="G73" s="717"/>
      <c r="H73" s="717"/>
      <c r="I73" s="717"/>
      <c r="J73" s="717"/>
      <c r="K73" s="717"/>
      <c r="L73" s="163"/>
      <c r="M73" s="163"/>
      <c r="N73" s="163"/>
      <c r="O73" s="163"/>
      <c r="P73" s="163"/>
      <c r="Q73" s="163"/>
      <c r="R73" s="163"/>
      <c r="S73" s="164"/>
      <c r="T73" s="163"/>
      <c r="U73" s="164"/>
      <c r="V73" s="163"/>
      <c r="W73" s="163"/>
    </row>
    <row r="74" spans="1:23" ht="15.75" customHeight="1">
      <c r="A74" s="717">
        <v>68</v>
      </c>
      <c r="B74" s="717" t="s">
        <v>1680</v>
      </c>
      <c r="C74" s="717" t="s">
        <v>1679</v>
      </c>
      <c r="D74" s="719" t="s">
        <v>1681</v>
      </c>
      <c r="E74" s="719" t="s">
        <v>1682</v>
      </c>
      <c r="F74" s="717"/>
      <c r="G74" s="717"/>
      <c r="H74" s="717"/>
      <c r="I74" s="717"/>
      <c r="J74" s="717"/>
      <c r="K74" s="717"/>
      <c r="L74" s="163"/>
      <c r="M74" s="163"/>
      <c r="N74" s="163"/>
      <c r="O74" s="163"/>
      <c r="P74" s="163"/>
      <c r="Q74" s="163"/>
      <c r="R74" s="163"/>
      <c r="S74" s="164"/>
      <c r="T74" s="163"/>
      <c r="U74" s="164"/>
      <c r="V74" s="163"/>
      <c r="W74" s="163"/>
    </row>
    <row r="75" spans="1:23" ht="15.75" customHeight="1">
      <c r="A75" s="717">
        <v>69</v>
      </c>
      <c r="B75" s="717" t="s">
        <v>1684</v>
      </c>
      <c r="C75" s="717" t="s">
        <v>1683</v>
      </c>
      <c r="D75" s="719" t="s">
        <v>1685</v>
      </c>
      <c r="E75" s="719" t="s">
        <v>1686</v>
      </c>
      <c r="F75" s="717"/>
      <c r="G75" s="717"/>
      <c r="H75" s="717"/>
      <c r="I75" s="717"/>
      <c r="J75" s="717"/>
      <c r="K75" s="717"/>
      <c r="L75" s="163"/>
      <c r="M75" s="163"/>
      <c r="N75" s="163"/>
      <c r="O75" s="163"/>
      <c r="P75" s="163"/>
      <c r="Q75" s="163"/>
      <c r="R75" s="163"/>
      <c r="S75" s="164"/>
      <c r="T75" s="163"/>
      <c r="U75" s="164"/>
      <c r="V75" s="163"/>
      <c r="W75" s="163"/>
    </row>
    <row r="76" spans="1:23" ht="15.75" customHeight="1">
      <c r="A76" s="717">
        <v>70</v>
      </c>
      <c r="B76" s="717" t="s">
        <v>1688</v>
      </c>
      <c r="C76" s="717" t="s">
        <v>1687</v>
      </c>
      <c r="D76" s="719" t="s">
        <v>1689</v>
      </c>
      <c r="E76" s="719" t="s">
        <v>1690</v>
      </c>
      <c r="F76" s="717"/>
      <c r="G76" s="717"/>
      <c r="H76" s="717"/>
      <c r="I76" s="717"/>
      <c r="J76" s="717"/>
      <c r="K76" s="717"/>
      <c r="L76" s="163"/>
      <c r="M76" s="163"/>
      <c r="N76" s="163"/>
      <c r="O76" s="163"/>
      <c r="P76" s="163"/>
      <c r="Q76" s="163"/>
      <c r="R76" s="163"/>
      <c r="S76" s="164"/>
      <c r="T76" s="163"/>
      <c r="U76" s="164"/>
      <c r="V76" s="163"/>
      <c r="W76" s="163"/>
    </row>
    <row r="77" spans="1:23" ht="15.75" customHeight="1">
      <c r="A77" s="717">
        <v>71</v>
      </c>
      <c r="B77" s="717" t="s">
        <v>1692</v>
      </c>
      <c r="C77" s="717" t="s">
        <v>1691</v>
      </c>
      <c r="D77" s="719" t="s">
        <v>1693</v>
      </c>
      <c r="E77" s="719" t="s">
        <v>1694</v>
      </c>
      <c r="F77" s="717"/>
      <c r="G77" s="717"/>
      <c r="H77" s="717"/>
      <c r="I77" s="717"/>
      <c r="J77" s="717"/>
      <c r="K77" s="717"/>
      <c r="L77" s="163"/>
      <c r="M77" s="163"/>
      <c r="N77" s="163"/>
      <c r="O77" s="163"/>
      <c r="P77" s="163"/>
      <c r="Q77" s="163"/>
      <c r="R77" s="163"/>
      <c r="S77" s="164"/>
      <c r="T77" s="163"/>
      <c r="U77" s="164"/>
      <c r="V77" s="163"/>
      <c r="W77" s="163"/>
    </row>
    <row r="78" spans="1:23" ht="15.75" customHeight="1">
      <c r="A78" s="717">
        <v>72</v>
      </c>
      <c r="B78" s="717" t="s">
        <v>1696</v>
      </c>
      <c r="C78" s="717" t="s">
        <v>1695</v>
      </c>
      <c r="D78" s="719" t="s">
        <v>1697</v>
      </c>
      <c r="E78" s="719" t="s">
        <v>1698</v>
      </c>
      <c r="F78" s="717"/>
      <c r="G78" s="717"/>
      <c r="H78" s="717"/>
      <c r="I78" s="717"/>
      <c r="J78" s="717"/>
      <c r="K78" s="717"/>
      <c r="L78" s="163"/>
      <c r="M78" s="163"/>
      <c r="N78" s="163"/>
      <c r="O78" s="163"/>
      <c r="P78" s="163"/>
      <c r="Q78" s="163"/>
      <c r="R78" s="163"/>
      <c r="S78" s="164"/>
      <c r="T78" s="163"/>
      <c r="U78" s="164"/>
      <c r="V78" s="163"/>
      <c r="W78" s="163"/>
    </row>
    <row r="79" spans="1:23" ht="15.75" customHeight="1">
      <c r="A79" s="717">
        <v>73</v>
      </c>
      <c r="B79" s="717" t="s">
        <v>1700</v>
      </c>
      <c r="C79" s="717" t="s">
        <v>1699</v>
      </c>
      <c r="D79" s="719" t="s">
        <v>1697</v>
      </c>
      <c r="E79" s="719" t="s">
        <v>1698</v>
      </c>
      <c r="F79" s="717"/>
      <c r="G79" s="717"/>
      <c r="H79" s="717"/>
      <c r="I79" s="717"/>
      <c r="J79" s="717"/>
      <c r="K79" s="717"/>
      <c r="L79" s="163"/>
      <c r="M79" s="163"/>
      <c r="N79" s="163"/>
      <c r="O79" s="163"/>
      <c r="P79" s="163"/>
      <c r="Q79" s="163"/>
      <c r="R79" s="163"/>
      <c r="S79" s="164"/>
      <c r="T79" s="163"/>
      <c r="U79" s="164"/>
      <c r="V79" s="163"/>
      <c r="W79" s="163"/>
    </row>
    <row r="80" spans="1:23" ht="15.75" customHeight="1">
      <c r="A80" s="717">
        <v>74</v>
      </c>
      <c r="B80" s="717" t="s">
        <v>1701</v>
      </c>
      <c r="C80" s="717" t="s">
        <v>1120</v>
      </c>
      <c r="D80" s="719" t="s">
        <v>1697</v>
      </c>
      <c r="E80" s="719" t="s">
        <v>1698</v>
      </c>
      <c r="F80" s="717"/>
      <c r="G80" s="717"/>
      <c r="H80" s="717"/>
      <c r="I80" s="717"/>
      <c r="J80" s="717"/>
      <c r="K80" s="717"/>
      <c r="L80" s="163"/>
      <c r="M80" s="163"/>
      <c r="N80" s="163"/>
      <c r="O80" s="163"/>
      <c r="P80" s="163"/>
      <c r="Q80" s="163"/>
      <c r="R80" s="163"/>
      <c r="S80" s="164"/>
      <c r="T80" s="163"/>
      <c r="U80" s="164"/>
      <c r="V80" s="163"/>
      <c r="W80" s="163"/>
    </row>
    <row r="81" spans="1:23" ht="15.75" customHeight="1">
      <c r="A81" s="717">
        <v>75</v>
      </c>
      <c r="B81" s="717" t="s">
        <v>1703</v>
      </c>
      <c r="C81" s="717" t="s">
        <v>1702</v>
      </c>
      <c r="D81" s="719" t="s">
        <v>1697</v>
      </c>
      <c r="E81" s="719" t="s">
        <v>1698</v>
      </c>
      <c r="F81" s="717"/>
      <c r="G81" s="717"/>
      <c r="H81" s="717"/>
      <c r="I81" s="717"/>
      <c r="J81" s="717"/>
      <c r="K81" s="717"/>
      <c r="L81" s="163"/>
      <c r="M81" s="163"/>
      <c r="N81" s="163"/>
      <c r="O81" s="163"/>
      <c r="P81" s="163"/>
      <c r="Q81" s="163"/>
      <c r="R81" s="163"/>
      <c r="S81" s="164"/>
      <c r="T81" s="163"/>
      <c r="U81" s="164"/>
      <c r="V81" s="163"/>
      <c r="W81" s="163"/>
    </row>
    <row r="82" spans="1:23" ht="15.75" customHeight="1">
      <c r="A82" s="717">
        <v>76</v>
      </c>
      <c r="B82" s="717" t="s">
        <v>1705</v>
      </c>
      <c r="C82" s="717" t="s">
        <v>1704</v>
      </c>
      <c r="D82" s="719" t="s">
        <v>1697</v>
      </c>
      <c r="E82" s="719" t="s">
        <v>1698</v>
      </c>
      <c r="F82" s="717"/>
      <c r="G82" s="717"/>
      <c r="H82" s="717"/>
      <c r="I82" s="717"/>
      <c r="J82" s="717"/>
      <c r="K82" s="717"/>
      <c r="L82" s="163"/>
      <c r="M82" s="163"/>
      <c r="N82" s="163"/>
      <c r="O82" s="163"/>
      <c r="P82" s="163"/>
      <c r="Q82" s="163"/>
      <c r="R82" s="163"/>
      <c r="S82" s="164"/>
      <c r="T82" s="163"/>
      <c r="U82" s="164"/>
      <c r="V82" s="163"/>
      <c r="W82" s="163"/>
    </row>
    <row r="83" spans="1:23" ht="15.75" customHeight="1">
      <c r="A83" s="717">
        <v>77</v>
      </c>
      <c r="B83" s="717" t="s">
        <v>1706</v>
      </c>
      <c r="C83" s="717" t="s">
        <v>744</v>
      </c>
      <c r="D83" s="719" t="s">
        <v>1697</v>
      </c>
      <c r="E83" s="719" t="s">
        <v>1698</v>
      </c>
      <c r="F83" s="717"/>
      <c r="G83" s="717"/>
      <c r="H83" s="717"/>
      <c r="I83" s="717"/>
      <c r="J83" s="717"/>
      <c r="K83" s="717"/>
      <c r="L83" s="163"/>
      <c r="M83" s="163"/>
      <c r="N83" s="163"/>
      <c r="O83" s="163"/>
      <c r="P83" s="163"/>
      <c r="Q83" s="163"/>
      <c r="R83" s="163"/>
      <c r="S83" s="164"/>
      <c r="T83" s="163"/>
      <c r="U83" s="164"/>
      <c r="V83" s="163"/>
      <c r="W83" s="163"/>
    </row>
    <row r="84" spans="1:23" ht="15.75" customHeight="1">
      <c r="A84" s="717">
        <v>78</v>
      </c>
      <c r="B84" s="717" t="s">
        <v>662</v>
      </c>
      <c r="C84" s="717" t="s">
        <v>1707</v>
      </c>
      <c r="D84" s="719" t="s">
        <v>1697</v>
      </c>
      <c r="E84" s="719" t="s">
        <v>1698</v>
      </c>
      <c r="F84" s="717"/>
      <c r="G84" s="717"/>
      <c r="H84" s="717"/>
      <c r="I84" s="717"/>
      <c r="J84" s="717"/>
      <c r="K84" s="717"/>
      <c r="L84" s="163"/>
      <c r="M84" s="163"/>
      <c r="N84" s="163"/>
      <c r="O84" s="163"/>
      <c r="P84" s="163"/>
      <c r="Q84" s="163"/>
      <c r="R84" s="163"/>
      <c r="S84" s="164"/>
      <c r="T84" s="163"/>
      <c r="U84" s="164"/>
      <c r="V84" s="163"/>
      <c r="W84" s="163"/>
    </row>
    <row r="85" spans="1:23" ht="15.75" customHeight="1">
      <c r="A85" s="717">
        <v>79</v>
      </c>
      <c r="B85" s="717" t="s">
        <v>1709</v>
      </c>
      <c r="C85" s="717" t="s">
        <v>1708</v>
      </c>
      <c r="D85" s="719" t="s">
        <v>1697</v>
      </c>
      <c r="E85" s="719" t="s">
        <v>1698</v>
      </c>
      <c r="F85" s="717"/>
      <c r="G85" s="717"/>
      <c r="H85" s="717"/>
      <c r="I85" s="717"/>
      <c r="J85" s="717"/>
      <c r="K85" s="717"/>
      <c r="L85" s="163"/>
      <c r="M85" s="163"/>
      <c r="N85" s="163"/>
      <c r="O85" s="163"/>
      <c r="P85" s="163"/>
      <c r="Q85" s="163"/>
      <c r="R85" s="163"/>
      <c r="S85" s="164"/>
      <c r="T85" s="163"/>
      <c r="U85" s="164"/>
      <c r="V85" s="163"/>
      <c r="W85" s="163"/>
    </row>
    <row r="86" spans="1:23" ht="15.75" customHeight="1">
      <c r="A86" s="717">
        <v>80</v>
      </c>
      <c r="B86" s="717" t="s">
        <v>1711</v>
      </c>
      <c r="C86" s="717" t="s">
        <v>1710</v>
      </c>
      <c r="D86" s="719" t="s">
        <v>1697</v>
      </c>
      <c r="E86" s="719" t="s">
        <v>1698</v>
      </c>
      <c r="F86" s="717"/>
      <c r="G86" s="717"/>
      <c r="H86" s="717"/>
      <c r="I86" s="717"/>
      <c r="J86" s="717"/>
      <c r="K86" s="717"/>
      <c r="L86" s="163"/>
      <c r="M86" s="163"/>
      <c r="N86" s="163"/>
      <c r="O86" s="163"/>
      <c r="P86" s="163"/>
      <c r="Q86" s="163"/>
      <c r="R86" s="163"/>
      <c r="S86" s="164"/>
      <c r="T86" s="163"/>
      <c r="U86" s="164"/>
      <c r="V86" s="163"/>
      <c r="W86" s="163"/>
    </row>
    <row r="87" spans="1:23" ht="15.75" customHeight="1">
      <c r="A87" s="717">
        <v>81</v>
      </c>
      <c r="B87" s="717" t="s">
        <v>1713</v>
      </c>
      <c r="C87" s="717" t="s">
        <v>1712</v>
      </c>
      <c r="D87" s="719" t="s">
        <v>1697</v>
      </c>
      <c r="E87" s="719" t="s">
        <v>1698</v>
      </c>
      <c r="F87" s="717"/>
      <c r="G87" s="717"/>
      <c r="H87" s="717"/>
      <c r="I87" s="717"/>
      <c r="J87" s="717"/>
      <c r="K87" s="717"/>
      <c r="L87" s="163"/>
      <c r="M87" s="163"/>
      <c r="N87" s="163"/>
      <c r="O87" s="163"/>
      <c r="P87" s="163"/>
      <c r="Q87" s="163"/>
      <c r="R87" s="163"/>
      <c r="S87" s="164"/>
      <c r="T87" s="163"/>
      <c r="U87" s="164"/>
      <c r="V87" s="163"/>
      <c r="W87" s="163"/>
    </row>
    <row r="88" spans="1:23" ht="15.75" customHeight="1">
      <c r="A88" s="717">
        <v>82</v>
      </c>
      <c r="B88" s="717" t="s">
        <v>1714</v>
      </c>
      <c r="C88" s="717" t="s">
        <v>1139</v>
      </c>
      <c r="D88" s="719" t="s">
        <v>1697</v>
      </c>
      <c r="E88" s="719" t="s">
        <v>1698</v>
      </c>
      <c r="F88" s="717"/>
      <c r="G88" s="717"/>
      <c r="H88" s="717"/>
      <c r="I88" s="717"/>
      <c r="J88" s="717"/>
      <c r="K88" s="717"/>
      <c r="L88" s="163"/>
      <c r="M88" s="163"/>
      <c r="N88" s="163"/>
      <c r="O88" s="163"/>
      <c r="P88" s="163"/>
      <c r="Q88" s="163"/>
      <c r="R88" s="163"/>
      <c r="S88" s="164"/>
      <c r="T88" s="163"/>
      <c r="U88" s="164"/>
      <c r="V88" s="163"/>
      <c r="W88" s="163"/>
    </row>
    <row r="89" spans="1:23" ht="15.75" customHeight="1">
      <c r="A89" s="717">
        <v>83</v>
      </c>
      <c r="B89" s="717" t="s">
        <v>1716</v>
      </c>
      <c r="C89" s="717" t="s">
        <v>1715</v>
      </c>
      <c r="D89" s="719" t="s">
        <v>1697</v>
      </c>
      <c r="E89" s="719" t="s">
        <v>1698</v>
      </c>
      <c r="F89" s="717"/>
      <c r="G89" s="717"/>
      <c r="H89" s="717"/>
      <c r="I89" s="717"/>
      <c r="J89" s="717"/>
      <c r="K89" s="717"/>
      <c r="L89" s="163"/>
      <c r="M89" s="163"/>
      <c r="N89" s="163"/>
      <c r="O89" s="163"/>
      <c r="P89" s="163"/>
      <c r="Q89" s="163"/>
      <c r="R89" s="163"/>
      <c r="S89" s="164"/>
      <c r="T89" s="163"/>
      <c r="U89" s="164"/>
      <c r="V89" s="163"/>
      <c r="W89" s="163"/>
    </row>
    <row r="90" spans="1:23" ht="15.75" customHeight="1">
      <c r="A90" s="717">
        <v>84</v>
      </c>
      <c r="B90" s="717" t="s">
        <v>1718</v>
      </c>
      <c r="C90" s="717" t="s">
        <v>1717</v>
      </c>
      <c r="D90" s="719" t="s">
        <v>1697</v>
      </c>
      <c r="E90" s="719" t="s">
        <v>1698</v>
      </c>
      <c r="F90" s="717"/>
      <c r="G90" s="717"/>
      <c r="H90" s="717"/>
      <c r="I90" s="717"/>
      <c r="J90" s="717"/>
      <c r="K90" s="717"/>
      <c r="L90" s="163"/>
      <c r="M90" s="163"/>
      <c r="N90" s="163"/>
      <c r="O90" s="163"/>
      <c r="P90" s="163"/>
      <c r="Q90" s="163"/>
      <c r="R90" s="163"/>
      <c r="S90" s="164"/>
      <c r="T90" s="163"/>
      <c r="U90" s="164"/>
      <c r="V90" s="163"/>
      <c r="W90" s="163"/>
    </row>
    <row r="91" spans="1:23" ht="15.75" customHeight="1">
      <c r="A91" s="717">
        <v>85</v>
      </c>
      <c r="B91" s="717" t="s">
        <v>1720</v>
      </c>
      <c r="C91" s="717" t="s">
        <v>1719</v>
      </c>
      <c r="D91" s="719" t="s">
        <v>1697</v>
      </c>
      <c r="E91" s="719" t="s">
        <v>1698</v>
      </c>
      <c r="F91" s="717"/>
      <c r="G91" s="717"/>
      <c r="H91" s="717"/>
      <c r="I91" s="717"/>
      <c r="J91" s="717"/>
      <c r="K91" s="717"/>
      <c r="L91" s="163"/>
      <c r="M91" s="163"/>
      <c r="N91" s="163"/>
      <c r="O91" s="163"/>
      <c r="P91" s="163"/>
      <c r="Q91" s="163"/>
      <c r="R91" s="163"/>
      <c r="S91" s="164"/>
      <c r="T91" s="163"/>
      <c r="U91" s="164"/>
      <c r="V91" s="163"/>
      <c r="W91" s="163"/>
    </row>
    <row r="92" spans="1:23" ht="15.75" customHeight="1">
      <c r="A92" s="717">
        <v>86</v>
      </c>
      <c r="B92" s="717" t="s">
        <v>1722</v>
      </c>
      <c r="C92" s="717" t="s">
        <v>1721</v>
      </c>
      <c r="D92" s="719" t="s">
        <v>1697</v>
      </c>
      <c r="E92" s="719" t="s">
        <v>1698</v>
      </c>
      <c r="F92" s="717"/>
      <c r="G92" s="717"/>
      <c r="H92" s="717"/>
      <c r="I92" s="717"/>
      <c r="J92" s="717"/>
      <c r="K92" s="717"/>
      <c r="L92" s="163"/>
      <c r="M92" s="163"/>
      <c r="N92" s="163"/>
      <c r="O92" s="163"/>
      <c r="P92" s="163"/>
      <c r="Q92" s="163"/>
      <c r="R92" s="163"/>
      <c r="S92" s="164"/>
      <c r="T92" s="163"/>
      <c r="U92" s="164"/>
      <c r="V92" s="163"/>
      <c r="W92" s="163"/>
    </row>
    <row r="93" spans="1:23" ht="15.75" customHeight="1">
      <c r="A93" s="717">
        <v>87</v>
      </c>
      <c r="B93" s="717" t="s">
        <v>1039</v>
      </c>
      <c r="C93" s="717" t="s">
        <v>1723</v>
      </c>
      <c r="D93" s="719" t="s">
        <v>1697</v>
      </c>
      <c r="E93" s="719" t="s">
        <v>1698</v>
      </c>
      <c r="F93" s="717"/>
      <c r="G93" s="717"/>
      <c r="H93" s="717"/>
      <c r="I93" s="717"/>
      <c r="J93" s="717"/>
      <c r="K93" s="717"/>
      <c r="L93" s="163"/>
      <c r="M93" s="163"/>
      <c r="N93" s="163"/>
      <c r="O93" s="163"/>
      <c r="P93" s="163"/>
      <c r="Q93" s="163"/>
      <c r="R93" s="163"/>
      <c r="S93" s="164"/>
      <c r="T93" s="163"/>
      <c r="U93" s="164"/>
      <c r="V93" s="163"/>
      <c r="W93" s="163"/>
    </row>
    <row r="94" spans="1:23" ht="15.75" customHeight="1">
      <c r="A94" s="717">
        <v>88</v>
      </c>
      <c r="B94" s="717" t="s">
        <v>1725</v>
      </c>
      <c r="C94" s="717" t="s">
        <v>1724</v>
      </c>
      <c r="D94" s="719" t="s">
        <v>1697</v>
      </c>
      <c r="E94" s="719" t="s">
        <v>1698</v>
      </c>
      <c r="F94" s="717"/>
      <c r="G94" s="717"/>
      <c r="H94" s="717"/>
      <c r="I94" s="717"/>
      <c r="J94" s="717"/>
      <c r="K94" s="717"/>
      <c r="L94" s="163"/>
      <c r="M94" s="163"/>
      <c r="N94" s="163"/>
      <c r="O94" s="163"/>
      <c r="P94" s="163"/>
      <c r="Q94" s="163"/>
      <c r="R94" s="163"/>
      <c r="S94" s="164"/>
      <c r="T94" s="163"/>
      <c r="U94" s="164"/>
      <c r="V94" s="163"/>
      <c r="W94" s="163"/>
    </row>
    <row r="95" spans="1:23" ht="15.75" customHeight="1">
      <c r="A95" s="717">
        <v>89</v>
      </c>
      <c r="B95" s="717" t="s">
        <v>1727</v>
      </c>
      <c r="C95" s="717" t="s">
        <v>1726</v>
      </c>
      <c r="D95" s="719" t="s">
        <v>1697</v>
      </c>
      <c r="E95" s="719" t="s">
        <v>1698</v>
      </c>
      <c r="F95" s="717"/>
      <c r="G95" s="717"/>
      <c r="H95" s="717"/>
      <c r="I95" s="717"/>
      <c r="J95" s="717"/>
      <c r="K95" s="717"/>
      <c r="L95" s="163"/>
      <c r="M95" s="163"/>
      <c r="N95" s="163"/>
      <c r="O95" s="163"/>
      <c r="P95" s="163"/>
      <c r="Q95" s="163"/>
      <c r="R95" s="163"/>
      <c r="S95" s="164"/>
      <c r="T95" s="163"/>
      <c r="U95" s="164"/>
      <c r="V95" s="163"/>
      <c r="W95" s="163"/>
    </row>
    <row r="96" spans="1:23" ht="15.75" customHeight="1">
      <c r="A96" s="717">
        <v>90</v>
      </c>
      <c r="B96" s="717" t="s">
        <v>1728</v>
      </c>
      <c r="C96" s="717" t="s">
        <v>800</v>
      </c>
      <c r="D96" s="719" t="s">
        <v>1697</v>
      </c>
      <c r="E96" s="719" t="s">
        <v>1698</v>
      </c>
      <c r="F96" s="717"/>
      <c r="G96" s="717"/>
      <c r="H96" s="717"/>
      <c r="I96" s="717"/>
      <c r="J96" s="717"/>
      <c r="K96" s="717"/>
      <c r="L96" s="163"/>
      <c r="M96" s="163"/>
      <c r="N96" s="163"/>
      <c r="O96" s="163"/>
      <c r="P96" s="163"/>
      <c r="Q96" s="163"/>
      <c r="R96" s="163"/>
      <c r="S96" s="164"/>
      <c r="T96" s="163"/>
      <c r="U96" s="164"/>
      <c r="V96" s="163"/>
      <c r="W96" s="163"/>
    </row>
    <row r="97" spans="1:23" ht="15.75" customHeight="1">
      <c r="A97" s="717">
        <v>91</v>
      </c>
      <c r="B97" s="717" t="s">
        <v>1729</v>
      </c>
      <c r="C97" s="717" t="s">
        <v>1159</v>
      </c>
      <c r="D97" s="717"/>
      <c r="E97" s="717"/>
      <c r="F97" s="717"/>
      <c r="G97" s="717"/>
      <c r="H97" s="717"/>
      <c r="I97" s="717"/>
      <c r="J97" s="717"/>
      <c r="K97" s="717"/>
      <c r="L97" s="163"/>
      <c r="M97" s="163"/>
      <c r="N97" s="163"/>
      <c r="O97" s="163"/>
      <c r="P97" s="163"/>
      <c r="Q97" s="163"/>
      <c r="R97" s="163"/>
      <c r="S97" s="164"/>
      <c r="T97" s="163"/>
      <c r="U97" s="164"/>
      <c r="V97" s="163"/>
      <c r="W97" s="163"/>
    </row>
    <row r="98" spans="1:23" ht="15.75" customHeight="1">
      <c r="A98" s="717">
        <v>92</v>
      </c>
      <c r="B98" s="717" t="s">
        <v>1731</v>
      </c>
      <c r="C98" s="717" t="s">
        <v>1730</v>
      </c>
      <c r="D98" s="717"/>
      <c r="E98" s="717"/>
      <c r="F98" s="717"/>
      <c r="G98" s="717"/>
      <c r="H98" s="717"/>
      <c r="I98" s="717"/>
      <c r="J98" s="717"/>
      <c r="K98" s="717"/>
      <c r="L98" s="163"/>
      <c r="M98" s="163"/>
      <c r="N98" s="163"/>
      <c r="O98" s="163"/>
      <c r="P98" s="163"/>
      <c r="Q98" s="163"/>
      <c r="R98" s="163"/>
      <c r="S98" s="164"/>
      <c r="T98" s="163"/>
      <c r="U98" s="164"/>
      <c r="V98" s="163"/>
      <c r="W98" s="163"/>
    </row>
    <row r="99" spans="1:23" ht="15.75" customHeight="1">
      <c r="A99" s="717">
        <v>93</v>
      </c>
      <c r="B99" s="717" t="s">
        <v>1733</v>
      </c>
      <c r="C99" s="717" t="s">
        <v>1732</v>
      </c>
      <c r="D99" s="717"/>
      <c r="E99" s="717"/>
      <c r="F99" s="717"/>
      <c r="G99" s="717"/>
      <c r="H99" s="717"/>
      <c r="I99" s="717"/>
      <c r="J99" s="717"/>
      <c r="K99" s="717"/>
      <c r="L99" s="163"/>
      <c r="M99" s="163"/>
      <c r="N99" s="163"/>
      <c r="O99" s="163"/>
      <c r="P99" s="163"/>
      <c r="Q99" s="163"/>
      <c r="R99" s="163"/>
      <c r="S99" s="164"/>
      <c r="T99" s="163"/>
      <c r="U99" s="164"/>
      <c r="V99" s="163"/>
      <c r="W99" s="163"/>
    </row>
    <row r="100" spans="1:23" ht="15.75" customHeight="1">
      <c r="A100" s="717">
        <v>94</v>
      </c>
      <c r="B100" s="717" t="s">
        <v>1735</v>
      </c>
      <c r="C100" s="717" t="s">
        <v>1734</v>
      </c>
      <c r="D100" s="717"/>
      <c r="E100" s="717"/>
      <c r="F100" s="717"/>
      <c r="G100" s="717"/>
      <c r="H100" s="717"/>
      <c r="I100" s="717"/>
      <c r="J100" s="717"/>
      <c r="K100" s="717"/>
      <c r="L100" s="163"/>
      <c r="M100" s="163"/>
      <c r="N100" s="163"/>
      <c r="O100" s="163"/>
      <c r="P100" s="163"/>
      <c r="Q100" s="163"/>
      <c r="R100" s="163"/>
      <c r="S100" s="164"/>
      <c r="T100" s="163"/>
      <c r="U100" s="164"/>
      <c r="V100" s="163"/>
      <c r="W100" s="163"/>
    </row>
    <row r="101" spans="1:23" ht="15.75" customHeight="1">
      <c r="A101" s="717">
        <v>95</v>
      </c>
      <c r="B101" s="717" t="s">
        <v>1737</v>
      </c>
      <c r="C101" s="717" t="s">
        <v>1736</v>
      </c>
      <c r="D101" s="717"/>
      <c r="E101" s="717"/>
      <c r="F101" s="717"/>
      <c r="G101" s="717"/>
      <c r="H101" s="717"/>
      <c r="I101" s="717"/>
      <c r="J101" s="717"/>
      <c r="K101" s="717"/>
      <c r="L101" s="163"/>
      <c r="M101" s="163"/>
      <c r="N101" s="163"/>
      <c r="O101" s="163"/>
      <c r="P101" s="163"/>
      <c r="Q101" s="163"/>
      <c r="R101" s="163"/>
      <c r="S101" s="164"/>
      <c r="T101" s="163"/>
      <c r="U101" s="164"/>
      <c r="V101" s="163"/>
      <c r="W101" s="163"/>
    </row>
    <row r="102" spans="1:23" ht="15.75" customHeight="1">
      <c r="A102" s="717">
        <v>96</v>
      </c>
      <c r="B102" s="717" t="s">
        <v>1739</v>
      </c>
      <c r="C102" s="717" t="s">
        <v>1738</v>
      </c>
      <c r="D102" s="717"/>
      <c r="E102" s="717"/>
      <c r="F102" s="717"/>
      <c r="G102" s="717"/>
      <c r="H102" s="717"/>
      <c r="I102" s="717"/>
      <c r="J102" s="717"/>
      <c r="K102" s="717"/>
      <c r="L102" s="163"/>
      <c r="M102" s="163"/>
      <c r="N102" s="163"/>
      <c r="O102" s="163"/>
      <c r="P102" s="163"/>
      <c r="Q102" s="163"/>
      <c r="R102" s="163"/>
      <c r="S102" s="164"/>
      <c r="T102" s="163"/>
      <c r="U102" s="164"/>
      <c r="V102" s="163"/>
      <c r="W102" s="163"/>
    </row>
    <row r="103" spans="1:23" ht="15.75" customHeight="1">
      <c r="A103" s="717">
        <v>97</v>
      </c>
      <c r="B103" s="717" t="s">
        <v>1740</v>
      </c>
      <c r="C103" s="717" t="s">
        <v>1172</v>
      </c>
      <c r="D103" s="717"/>
      <c r="E103" s="717"/>
      <c r="F103" s="717"/>
      <c r="G103" s="717"/>
      <c r="H103" s="717"/>
      <c r="I103" s="717"/>
      <c r="J103" s="717"/>
      <c r="K103" s="717"/>
      <c r="L103" s="163"/>
      <c r="M103" s="163"/>
      <c r="N103" s="163"/>
      <c r="O103" s="163"/>
      <c r="P103" s="163"/>
      <c r="Q103" s="163"/>
      <c r="R103" s="163"/>
      <c r="S103" s="164"/>
      <c r="T103" s="163"/>
      <c r="U103" s="164"/>
      <c r="V103" s="163"/>
      <c r="W103" s="163"/>
    </row>
    <row r="104" spans="1:23" ht="15.75" customHeight="1">
      <c r="A104" s="717">
        <v>98</v>
      </c>
      <c r="B104" s="717" t="s">
        <v>1742</v>
      </c>
      <c r="C104" s="717" t="s">
        <v>1741</v>
      </c>
      <c r="D104" s="717"/>
      <c r="E104" s="717"/>
      <c r="F104" s="717"/>
      <c r="G104" s="717"/>
      <c r="H104" s="717"/>
      <c r="I104" s="717"/>
      <c r="J104" s="717"/>
      <c r="K104" s="717"/>
      <c r="L104" s="163"/>
      <c r="M104" s="163"/>
      <c r="N104" s="163"/>
      <c r="O104" s="163"/>
      <c r="P104" s="163"/>
      <c r="Q104" s="163"/>
      <c r="R104" s="163"/>
      <c r="S104" s="164"/>
      <c r="T104" s="163"/>
      <c r="U104" s="164"/>
      <c r="V104" s="163"/>
      <c r="W104" s="163"/>
    </row>
    <row r="105" spans="1:23" ht="15.75" customHeight="1">
      <c r="A105" s="717">
        <v>99</v>
      </c>
      <c r="B105" s="717" t="s">
        <v>1744</v>
      </c>
      <c r="C105" s="717" t="s">
        <v>1743</v>
      </c>
      <c r="D105" s="717"/>
      <c r="E105" s="717"/>
      <c r="F105" s="717"/>
      <c r="G105" s="717"/>
      <c r="H105" s="717"/>
      <c r="I105" s="717"/>
      <c r="J105" s="717"/>
      <c r="K105" s="717"/>
      <c r="L105" s="163"/>
      <c r="M105" s="163"/>
      <c r="N105" s="163"/>
      <c r="O105" s="163"/>
      <c r="P105" s="163"/>
      <c r="Q105" s="163"/>
      <c r="R105" s="163"/>
      <c r="S105" s="164"/>
      <c r="T105" s="163"/>
      <c r="U105" s="164"/>
      <c r="V105" s="163"/>
      <c r="W105" s="163"/>
    </row>
    <row r="106" spans="1:23" ht="15.75" customHeight="1">
      <c r="A106" s="717">
        <v>100</v>
      </c>
      <c r="B106" s="717" t="s">
        <v>1746</v>
      </c>
      <c r="C106" s="717" t="s">
        <v>1745</v>
      </c>
      <c r="D106" s="717"/>
      <c r="E106" s="717"/>
      <c r="F106" s="717"/>
      <c r="G106" s="717"/>
      <c r="H106" s="717"/>
      <c r="I106" s="717"/>
      <c r="J106" s="717"/>
      <c r="K106" s="717"/>
      <c r="L106" s="163"/>
      <c r="M106" s="163"/>
      <c r="N106" s="163"/>
      <c r="O106" s="163"/>
      <c r="P106" s="163"/>
      <c r="Q106" s="163"/>
      <c r="R106" s="163"/>
      <c r="S106" s="164"/>
      <c r="T106" s="163"/>
      <c r="U106" s="164"/>
      <c r="V106" s="163"/>
      <c r="W106" s="163"/>
    </row>
    <row r="107" spans="1:23" ht="15.75" customHeight="1">
      <c r="A107" s="717">
        <v>101</v>
      </c>
      <c r="B107" s="717" t="s">
        <v>1748</v>
      </c>
      <c r="C107" s="717" t="s">
        <v>1747</v>
      </c>
      <c r="D107" s="717"/>
      <c r="E107" s="717"/>
      <c r="F107" s="717"/>
      <c r="G107" s="717"/>
      <c r="H107" s="717"/>
      <c r="I107" s="717"/>
      <c r="J107" s="717"/>
      <c r="K107" s="717"/>
      <c r="L107" s="163"/>
      <c r="M107" s="163"/>
      <c r="N107" s="163"/>
      <c r="O107" s="163"/>
      <c r="P107" s="163"/>
      <c r="Q107" s="163"/>
      <c r="R107" s="163"/>
      <c r="S107" s="164"/>
      <c r="T107" s="163"/>
      <c r="U107" s="164"/>
      <c r="V107" s="163"/>
      <c r="W107" s="163"/>
    </row>
    <row r="108" spans="1:23" ht="15.75" customHeight="1">
      <c r="A108" s="717">
        <v>102</v>
      </c>
      <c r="B108" s="717" t="s">
        <v>1750</v>
      </c>
      <c r="C108" s="717" t="s">
        <v>1749</v>
      </c>
      <c r="D108" s="717"/>
      <c r="E108" s="717"/>
      <c r="F108" s="717"/>
      <c r="G108" s="717"/>
      <c r="H108" s="717"/>
      <c r="I108" s="717"/>
      <c r="J108" s="717"/>
      <c r="K108" s="717"/>
      <c r="L108" s="163"/>
      <c r="M108" s="163"/>
      <c r="N108" s="163"/>
      <c r="O108" s="163"/>
      <c r="P108" s="163"/>
      <c r="Q108" s="163"/>
      <c r="R108" s="163"/>
      <c r="S108" s="164"/>
      <c r="T108" s="163"/>
      <c r="U108" s="164"/>
      <c r="V108" s="163"/>
      <c r="W108" s="163"/>
    </row>
    <row r="109" spans="1:23" ht="15.75" customHeight="1">
      <c r="A109" s="717">
        <v>103</v>
      </c>
      <c r="B109" s="717" t="s">
        <v>1752</v>
      </c>
      <c r="C109" s="717" t="s">
        <v>1751</v>
      </c>
      <c r="D109" s="717"/>
      <c r="E109" s="717"/>
      <c r="F109" s="717"/>
      <c r="G109" s="717"/>
      <c r="H109" s="717"/>
      <c r="I109" s="717"/>
      <c r="J109" s="717"/>
      <c r="K109" s="717"/>
      <c r="L109" s="163"/>
      <c r="M109" s="163"/>
      <c r="N109" s="163"/>
      <c r="O109" s="163"/>
      <c r="P109" s="163"/>
      <c r="Q109" s="163"/>
      <c r="R109" s="163"/>
      <c r="S109" s="164"/>
      <c r="T109" s="163"/>
      <c r="U109" s="164"/>
      <c r="V109" s="163"/>
      <c r="W109" s="163"/>
    </row>
    <row r="110" spans="1:23" ht="15.75" customHeight="1">
      <c r="A110" s="717">
        <v>104</v>
      </c>
      <c r="B110" s="717" t="s">
        <v>1754</v>
      </c>
      <c r="C110" s="717" t="s">
        <v>1753</v>
      </c>
      <c r="D110" s="717"/>
      <c r="E110" s="717"/>
      <c r="F110" s="717"/>
      <c r="G110" s="717"/>
      <c r="H110" s="717"/>
      <c r="I110" s="717"/>
      <c r="J110" s="717"/>
      <c r="K110" s="717"/>
      <c r="L110" s="163"/>
      <c r="M110" s="163"/>
      <c r="N110" s="163"/>
      <c r="O110" s="163"/>
      <c r="P110" s="163"/>
      <c r="Q110" s="163"/>
      <c r="R110" s="163"/>
      <c r="S110" s="164"/>
      <c r="T110" s="163"/>
      <c r="U110" s="164"/>
      <c r="V110" s="163"/>
      <c r="W110" s="163"/>
    </row>
    <row r="111" spans="1:23" ht="15.75" customHeight="1">
      <c r="A111" s="717">
        <v>105</v>
      </c>
      <c r="B111" s="717" t="s">
        <v>1755</v>
      </c>
      <c r="C111" s="717" t="s">
        <v>1188</v>
      </c>
      <c r="D111" s="717"/>
      <c r="E111" s="717"/>
      <c r="F111" s="717"/>
      <c r="G111" s="717"/>
      <c r="H111" s="717"/>
      <c r="I111" s="717"/>
      <c r="J111" s="717"/>
      <c r="K111" s="717"/>
      <c r="L111" s="163"/>
      <c r="M111" s="163"/>
      <c r="N111" s="163"/>
      <c r="O111" s="163"/>
      <c r="P111" s="163"/>
      <c r="Q111" s="163"/>
      <c r="R111" s="163"/>
      <c r="S111" s="164"/>
      <c r="T111" s="163"/>
      <c r="U111" s="164"/>
      <c r="V111" s="163"/>
      <c r="W111" s="163"/>
    </row>
    <row r="112" spans="1:23" ht="15.75" customHeight="1">
      <c r="A112" s="717">
        <v>106</v>
      </c>
      <c r="B112" s="717" t="s">
        <v>1757</v>
      </c>
      <c r="C112" s="717" t="s">
        <v>1756</v>
      </c>
      <c r="D112" s="717"/>
      <c r="E112" s="717"/>
      <c r="F112" s="717"/>
      <c r="G112" s="717"/>
      <c r="H112" s="717"/>
      <c r="I112" s="717"/>
      <c r="J112" s="717"/>
      <c r="K112" s="717"/>
      <c r="L112" s="163"/>
      <c r="M112" s="163"/>
      <c r="N112" s="163"/>
      <c r="O112" s="163"/>
      <c r="P112" s="163"/>
      <c r="Q112" s="163"/>
      <c r="R112" s="163"/>
      <c r="S112" s="164"/>
      <c r="T112" s="163"/>
      <c r="U112" s="164"/>
      <c r="V112" s="163"/>
      <c r="W112" s="163"/>
    </row>
    <row r="113" spans="1:23" ht="15.75" customHeight="1">
      <c r="A113" s="717">
        <v>107</v>
      </c>
      <c r="B113" s="717" t="s">
        <v>1759</v>
      </c>
      <c r="C113" s="717" t="s">
        <v>1758</v>
      </c>
      <c r="D113" s="717"/>
      <c r="E113" s="717"/>
      <c r="F113" s="717"/>
      <c r="G113" s="717"/>
      <c r="H113" s="717"/>
      <c r="I113" s="717"/>
      <c r="J113" s="717"/>
      <c r="K113" s="717"/>
      <c r="L113" s="163"/>
      <c r="M113" s="163"/>
      <c r="N113" s="163"/>
      <c r="O113" s="163"/>
      <c r="P113" s="163"/>
      <c r="Q113" s="163"/>
      <c r="R113" s="163"/>
      <c r="S113" s="164"/>
      <c r="T113" s="163"/>
      <c r="U113" s="164"/>
      <c r="V113" s="163"/>
      <c r="W113" s="163"/>
    </row>
    <row r="114" spans="1:23" ht="15.75" customHeight="1">
      <c r="A114" s="717">
        <v>108</v>
      </c>
      <c r="B114" s="717" t="s">
        <v>1761</v>
      </c>
      <c r="C114" s="717" t="s">
        <v>1760</v>
      </c>
      <c r="D114" s="717"/>
      <c r="E114" s="717"/>
      <c r="F114" s="717"/>
      <c r="G114" s="717"/>
      <c r="H114" s="717"/>
      <c r="I114" s="717"/>
      <c r="J114" s="717"/>
      <c r="K114" s="717"/>
      <c r="L114" s="163"/>
      <c r="M114" s="163"/>
      <c r="N114" s="163"/>
      <c r="O114" s="163"/>
      <c r="P114" s="163"/>
      <c r="Q114" s="163"/>
      <c r="R114" s="163"/>
      <c r="S114" s="164"/>
      <c r="T114" s="163"/>
      <c r="U114" s="164"/>
      <c r="V114" s="163"/>
      <c r="W114" s="163"/>
    </row>
    <row r="115" spans="1:23" ht="15.75" customHeight="1">
      <c r="A115" s="717">
        <v>109</v>
      </c>
      <c r="B115" s="717" t="s">
        <v>1763</v>
      </c>
      <c r="C115" s="717" t="s">
        <v>1762</v>
      </c>
      <c r="D115" s="717"/>
      <c r="E115" s="717"/>
      <c r="F115" s="717"/>
      <c r="G115" s="717"/>
      <c r="H115" s="717"/>
      <c r="I115" s="717"/>
      <c r="J115" s="717"/>
      <c r="K115" s="717"/>
      <c r="L115" s="163"/>
      <c r="M115" s="163"/>
      <c r="N115" s="163"/>
      <c r="O115" s="163"/>
      <c r="P115" s="163"/>
      <c r="Q115" s="163"/>
      <c r="R115" s="163"/>
      <c r="S115" s="164"/>
      <c r="T115" s="163"/>
      <c r="U115" s="164"/>
      <c r="V115" s="163"/>
      <c r="W115" s="163"/>
    </row>
    <row r="116" spans="1:23" ht="15.75" customHeight="1">
      <c r="A116" s="717">
        <v>110</v>
      </c>
      <c r="B116" s="717" t="s">
        <v>1764</v>
      </c>
      <c r="C116" s="717" t="s">
        <v>1202</v>
      </c>
      <c r="D116" s="717"/>
      <c r="E116" s="717"/>
      <c r="F116" s="717"/>
      <c r="G116" s="717"/>
      <c r="H116" s="717"/>
      <c r="I116" s="717"/>
      <c r="J116" s="717"/>
      <c r="K116" s="717"/>
      <c r="L116" s="163"/>
      <c r="M116" s="163"/>
      <c r="N116" s="163"/>
      <c r="O116" s="163"/>
      <c r="P116" s="163"/>
      <c r="Q116" s="163"/>
      <c r="R116" s="163"/>
      <c r="S116" s="164"/>
      <c r="T116" s="163"/>
      <c r="U116" s="164"/>
      <c r="V116" s="163"/>
      <c r="W116" s="163"/>
    </row>
    <row r="117" spans="1:23" ht="15.75" customHeight="1">
      <c r="A117" s="717">
        <v>111</v>
      </c>
      <c r="B117" s="717" t="s">
        <v>1766</v>
      </c>
      <c r="C117" s="717" t="s">
        <v>1765</v>
      </c>
      <c r="D117" s="717"/>
      <c r="E117" s="717"/>
      <c r="F117" s="717"/>
      <c r="G117" s="717"/>
      <c r="H117" s="717"/>
      <c r="I117" s="717"/>
      <c r="J117" s="717"/>
      <c r="K117" s="717"/>
      <c r="L117" s="163"/>
      <c r="M117" s="163"/>
      <c r="N117" s="163"/>
      <c r="O117" s="163"/>
      <c r="P117" s="163"/>
      <c r="Q117" s="163"/>
      <c r="R117" s="163"/>
      <c r="S117" s="164"/>
      <c r="T117" s="163"/>
      <c r="U117" s="164"/>
      <c r="V117" s="163"/>
      <c r="W117" s="163"/>
    </row>
    <row r="118" spans="1:23" ht="15.75" customHeight="1">
      <c r="A118" s="717">
        <v>112</v>
      </c>
      <c r="B118" s="717" t="s">
        <v>1768</v>
      </c>
      <c r="C118" s="717" t="s">
        <v>1767</v>
      </c>
      <c r="D118" s="717"/>
      <c r="E118" s="717"/>
      <c r="F118" s="717"/>
      <c r="G118" s="717"/>
      <c r="H118" s="717"/>
      <c r="I118" s="717"/>
      <c r="J118" s="717"/>
      <c r="K118" s="717"/>
      <c r="L118" s="163"/>
      <c r="M118" s="163"/>
      <c r="N118" s="163"/>
      <c r="O118" s="163"/>
      <c r="P118" s="163"/>
      <c r="Q118" s="163"/>
      <c r="R118" s="163"/>
      <c r="S118" s="164"/>
      <c r="T118" s="163"/>
      <c r="U118" s="164"/>
      <c r="V118" s="163"/>
      <c r="W118" s="163"/>
    </row>
    <row r="119" spans="1:23" ht="15.75" customHeight="1">
      <c r="A119" s="717">
        <v>113</v>
      </c>
      <c r="B119" s="717" t="s">
        <v>1770</v>
      </c>
      <c r="C119" s="717" t="s">
        <v>1769</v>
      </c>
      <c r="D119" s="717"/>
      <c r="E119" s="717"/>
      <c r="F119" s="717"/>
      <c r="G119" s="717"/>
      <c r="H119" s="717"/>
      <c r="I119" s="717"/>
      <c r="J119" s="717"/>
      <c r="K119" s="717"/>
      <c r="L119" s="163"/>
      <c r="M119" s="163"/>
      <c r="N119" s="163"/>
      <c r="O119" s="163"/>
      <c r="P119" s="163"/>
      <c r="Q119" s="163"/>
      <c r="R119" s="163"/>
      <c r="S119" s="164"/>
      <c r="T119" s="163"/>
      <c r="U119" s="164"/>
      <c r="V119" s="163"/>
      <c r="W119" s="163"/>
    </row>
    <row r="120" spans="1:23" ht="15.75" customHeight="1">
      <c r="A120" s="717">
        <v>114</v>
      </c>
      <c r="B120" s="717" t="s">
        <v>1772</v>
      </c>
      <c r="C120" s="717" t="s">
        <v>1771</v>
      </c>
      <c r="D120" s="717"/>
      <c r="E120" s="717"/>
      <c r="F120" s="717"/>
      <c r="G120" s="717"/>
      <c r="H120" s="717"/>
      <c r="I120" s="717"/>
      <c r="J120" s="717"/>
      <c r="K120" s="717"/>
      <c r="L120" s="163"/>
      <c r="M120" s="163"/>
      <c r="N120" s="163"/>
      <c r="O120" s="163"/>
      <c r="P120" s="163"/>
      <c r="Q120" s="163"/>
      <c r="R120" s="163"/>
      <c r="S120" s="164"/>
      <c r="T120" s="163"/>
      <c r="U120" s="164"/>
      <c r="V120" s="163"/>
      <c r="W120" s="163"/>
    </row>
    <row r="121" spans="1:23" ht="15.75" customHeight="1">
      <c r="A121" s="717">
        <v>115</v>
      </c>
      <c r="B121" s="717" t="s">
        <v>1773</v>
      </c>
      <c r="C121" s="717" t="s">
        <v>1218</v>
      </c>
      <c r="D121" s="717"/>
      <c r="E121" s="717"/>
      <c r="F121" s="717"/>
      <c r="G121" s="717"/>
      <c r="H121" s="717"/>
      <c r="I121" s="717"/>
      <c r="J121" s="717"/>
      <c r="K121" s="717"/>
      <c r="L121" s="163"/>
      <c r="M121" s="163"/>
      <c r="N121" s="163"/>
      <c r="O121" s="163"/>
      <c r="P121" s="163"/>
      <c r="Q121" s="163"/>
      <c r="R121" s="163"/>
      <c r="S121" s="164"/>
      <c r="T121" s="163"/>
      <c r="U121" s="164"/>
      <c r="V121" s="163"/>
      <c r="W121" s="163"/>
    </row>
    <row r="122" spans="1:23" ht="15.75" customHeight="1">
      <c r="A122" s="717">
        <v>116</v>
      </c>
      <c r="B122" s="717" t="s">
        <v>1775</v>
      </c>
      <c r="C122" s="717" t="s">
        <v>1774</v>
      </c>
      <c r="D122" s="717"/>
      <c r="E122" s="717"/>
      <c r="F122" s="717"/>
      <c r="G122" s="717"/>
      <c r="H122" s="717"/>
      <c r="I122" s="717"/>
      <c r="J122" s="717"/>
      <c r="K122" s="717"/>
      <c r="L122" s="163"/>
      <c r="M122" s="163"/>
      <c r="N122" s="163"/>
      <c r="O122" s="163"/>
      <c r="P122" s="163"/>
      <c r="Q122" s="163"/>
      <c r="R122" s="163"/>
      <c r="S122" s="164"/>
      <c r="T122" s="163"/>
      <c r="U122" s="164"/>
      <c r="V122" s="163"/>
      <c r="W122" s="163"/>
    </row>
    <row r="123" spans="1:23" ht="15.75" customHeight="1">
      <c r="A123" s="717">
        <v>117</v>
      </c>
      <c r="B123" s="717" t="s">
        <v>1777</v>
      </c>
      <c r="C123" s="717" t="s">
        <v>1776</v>
      </c>
      <c r="D123" s="717"/>
      <c r="E123" s="717"/>
      <c r="F123" s="717"/>
      <c r="G123" s="717"/>
      <c r="H123" s="717"/>
      <c r="I123" s="717"/>
      <c r="J123" s="717"/>
      <c r="K123" s="717"/>
      <c r="L123" s="163"/>
      <c r="M123" s="163"/>
      <c r="N123" s="163"/>
      <c r="O123" s="163"/>
      <c r="P123" s="163"/>
      <c r="Q123" s="163"/>
      <c r="R123" s="163"/>
      <c r="S123" s="164"/>
      <c r="T123" s="163"/>
      <c r="U123" s="164"/>
      <c r="V123" s="163"/>
      <c r="W123" s="163"/>
    </row>
    <row r="124" spans="1:23" ht="15.75" customHeight="1">
      <c r="A124" s="717">
        <v>118</v>
      </c>
      <c r="B124" s="717" t="s">
        <v>1779</v>
      </c>
      <c r="C124" s="717" t="s">
        <v>1778</v>
      </c>
      <c r="D124" s="717"/>
      <c r="E124" s="717"/>
      <c r="F124" s="717"/>
      <c r="G124" s="717"/>
      <c r="H124" s="717"/>
      <c r="I124" s="717"/>
      <c r="J124" s="717"/>
      <c r="K124" s="717"/>
      <c r="L124" s="163"/>
      <c r="M124" s="163"/>
      <c r="N124" s="163"/>
      <c r="O124" s="163"/>
      <c r="P124" s="163"/>
      <c r="Q124" s="163"/>
      <c r="R124" s="163"/>
      <c r="S124" s="164"/>
      <c r="T124" s="163"/>
      <c r="U124" s="164"/>
      <c r="V124" s="163"/>
      <c r="W124" s="163"/>
    </row>
    <row r="125" spans="1:23" ht="15.75" customHeight="1">
      <c r="A125" s="717">
        <v>119</v>
      </c>
      <c r="B125" s="717" t="s">
        <v>701</v>
      </c>
      <c r="C125" s="717" t="s">
        <v>1780</v>
      </c>
      <c r="D125" s="717"/>
      <c r="E125" s="717"/>
      <c r="F125" s="717"/>
      <c r="G125" s="717"/>
      <c r="H125" s="717"/>
      <c r="I125" s="717"/>
      <c r="J125" s="717"/>
      <c r="K125" s="717"/>
      <c r="L125" s="163"/>
      <c r="M125" s="163"/>
      <c r="N125" s="163"/>
      <c r="O125" s="163"/>
      <c r="P125" s="163"/>
      <c r="Q125" s="163"/>
      <c r="R125" s="163"/>
      <c r="S125" s="164"/>
      <c r="T125" s="163"/>
      <c r="U125" s="164"/>
      <c r="V125" s="163"/>
      <c r="W125" s="163"/>
    </row>
    <row r="126" spans="1:23" ht="15.75" customHeight="1">
      <c r="A126" s="717">
        <v>120</v>
      </c>
      <c r="B126" s="717" t="s">
        <v>702</v>
      </c>
      <c r="C126" s="717" t="s">
        <v>1781</v>
      </c>
      <c r="D126" s="717"/>
      <c r="E126" s="717"/>
      <c r="F126" s="717"/>
      <c r="G126" s="717"/>
      <c r="H126" s="717"/>
      <c r="I126" s="717"/>
      <c r="J126" s="717"/>
      <c r="K126" s="717"/>
      <c r="L126" s="163"/>
      <c r="M126" s="163"/>
      <c r="N126" s="163"/>
      <c r="O126" s="163"/>
      <c r="P126" s="163"/>
      <c r="Q126" s="163"/>
      <c r="R126" s="163"/>
      <c r="S126" s="164"/>
      <c r="T126" s="163"/>
      <c r="U126" s="164"/>
      <c r="V126" s="163"/>
      <c r="W126" s="163"/>
    </row>
    <row r="127" spans="1:23" ht="15.75" customHeight="1">
      <c r="A127" s="717">
        <v>121</v>
      </c>
      <c r="B127" s="717" t="s">
        <v>1783</v>
      </c>
      <c r="C127" s="717" t="s">
        <v>1782</v>
      </c>
      <c r="D127" s="717"/>
      <c r="E127" s="717"/>
      <c r="F127" s="717"/>
      <c r="G127" s="717"/>
      <c r="H127" s="717"/>
      <c r="I127" s="717"/>
      <c r="J127" s="717"/>
      <c r="K127" s="717"/>
      <c r="L127" s="163"/>
      <c r="M127" s="163"/>
      <c r="N127" s="163"/>
      <c r="O127" s="163"/>
      <c r="P127" s="163"/>
      <c r="Q127" s="163"/>
      <c r="R127" s="163"/>
      <c r="S127" s="164"/>
      <c r="T127" s="163"/>
      <c r="U127" s="164"/>
      <c r="V127" s="163"/>
      <c r="W127" s="163"/>
    </row>
    <row r="128" spans="1:23" ht="15.75" customHeight="1">
      <c r="A128" s="717">
        <v>122</v>
      </c>
      <c r="B128" s="717" t="s">
        <v>1785</v>
      </c>
      <c r="C128" s="717" t="s">
        <v>1784</v>
      </c>
      <c r="D128" s="717"/>
      <c r="E128" s="717"/>
      <c r="F128" s="717"/>
      <c r="G128" s="717"/>
      <c r="H128" s="717"/>
      <c r="I128" s="717"/>
      <c r="J128" s="717"/>
      <c r="K128" s="717"/>
      <c r="L128" s="163"/>
      <c r="M128" s="163"/>
      <c r="N128" s="163"/>
      <c r="O128" s="163"/>
      <c r="P128" s="163"/>
      <c r="Q128" s="163"/>
      <c r="R128" s="163"/>
      <c r="S128" s="164"/>
      <c r="T128" s="163"/>
      <c r="U128" s="164"/>
      <c r="V128" s="163"/>
      <c r="W128" s="163"/>
    </row>
    <row r="129" spans="1:23" ht="15.75" customHeight="1">
      <c r="A129" s="717">
        <v>123</v>
      </c>
      <c r="B129" s="717" t="s">
        <v>704</v>
      </c>
      <c r="C129" s="717" t="s">
        <v>1786</v>
      </c>
      <c r="D129" s="717"/>
      <c r="E129" s="717"/>
      <c r="F129" s="717"/>
      <c r="G129" s="717"/>
      <c r="H129" s="717"/>
      <c r="I129" s="717"/>
      <c r="J129" s="717"/>
      <c r="K129" s="717"/>
      <c r="L129" s="163"/>
      <c r="M129" s="163"/>
      <c r="N129" s="163"/>
      <c r="O129" s="163"/>
      <c r="P129" s="163"/>
      <c r="Q129" s="163"/>
      <c r="R129" s="163"/>
      <c r="S129" s="164"/>
      <c r="T129" s="163"/>
      <c r="U129" s="164"/>
      <c r="V129" s="163"/>
      <c r="W129" s="163"/>
    </row>
    <row r="130" spans="1:23" ht="15.75" customHeight="1">
      <c r="A130" s="717">
        <v>124</v>
      </c>
      <c r="B130" s="717" t="s">
        <v>1788</v>
      </c>
      <c r="C130" s="717" t="s">
        <v>1787</v>
      </c>
      <c r="D130" s="717"/>
      <c r="E130" s="717"/>
      <c r="F130" s="717"/>
      <c r="G130" s="717"/>
      <c r="H130" s="717"/>
      <c r="I130" s="717"/>
      <c r="J130" s="717"/>
      <c r="K130" s="717"/>
      <c r="L130" s="163"/>
      <c r="M130" s="163"/>
      <c r="N130" s="163"/>
      <c r="O130" s="163"/>
      <c r="P130" s="163"/>
      <c r="Q130" s="163"/>
      <c r="R130" s="163"/>
      <c r="S130" s="164"/>
      <c r="T130" s="163"/>
      <c r="U130" s="164"/>
      <c r="V130" s="163"/>
      <c r="W130" s="163"/>
    </row>
    <row r="131" spans="1:23" ht="15.75" customHeight="1">
      <c r="A131" s="717">
        <v>125</v>
      </c>
      <c r="B131" s="717" t="s">
        <v>1790</v>
      </c>
      <c r="C131" s="717" t="s">
        <v>1789</v>
      </c>
      <c r="D131" s="717"/>
      <c r="E131" s="717"/>
      <c r="F131" s="717"/>
      <c r="G131" s="717"/>
      <c r="H131" s="717"/>
      <c r="I131" s="717"/>
      <c r="J131" s="717"/>
      <c r="K131" s="717"/>
      <c r="L131" s="163"/>
      <c r="M131" s="163"/>
      <c r="N131" s="163"/>
      <c r="O131" s="163"/>
      <c r="P131" s="163"/>
      <c r="Q131" s="163"/>
      <c r="R131" s="163"/>
      <c r="S131" s="164"/>
      <c r="T131" s="163"/>
      <c r="U131" s="164"/>
      <c r="V131" s="163"/>
      <c r="W131" s="163"/>
    </row>
    <row r="132" spans="1:23" ht="15.75" customHeight="1">
      <c r="A132" s="717">
        <v>126</v>
      </c>
      <c r="B132" s="717" t="s">
        <v>706</v>
      </c>
      <c r="C132" s="717" t="s">
        <v>1791</v>
      </c>
      <c r="D132" s="717"/>
      <c r="E132" s="717"/>
      <c r="F132" s="717"/>
      <c r="G132" s="717"/>
      <c r="H132" s="717"/>
      <c r="I132" s="717"/>
      <c r="J132" s="717"/>
      <c r="K132" s="717"/>
      <c r="L132" s="163"/>
      <c r="M132" s="163"/>
      <c r="N132" s="163"/>
      <c r="O132" s="163"/>
      <c r="P132" s="163"/>
      <c r="Q132" s="163"/>
      <c r="R132" s="163"/>
      <c r="S132" s="164"/>
      <c r="T132" s="163"/>
      <c r="U132" s="164"/>
      <c r="V132" s="163"/>
      <c r="W132" s="163"/>
    </row>
    <row r="133" spans="1:23" ht="15.75" customHeight="1">
      <c r="A133" s="717">
        <v>127</v>
      </c>
      <c r="B133" s="717" t="s">
        <v>707</v>
      </c>
      <c r="C133" s="717" t="s">
        <v>1792</v>
      </c>
      <c r="D133" s="717"/>
      <c r="E133" s="717"/>
      <c r="F133" s="717"/>
      <c r="G133" s="717"/>
      <c r="H133" s="717"/>
      <c r="I133" s="717"/>
      <c r="J133" s="717"/>
      <c r="K133" s="717"/>
      <c r="L133" s="163"/>
      <c r="M133" s="163"/>
      <c r="N133" s="163"/>
      <c r="O133" s="163"/>
      <c r="P133" s="163"/>
      <c r="Q133" s="163"/>
      <c r="R133" s="163"/>
      <c r="S133" s="164"/>
      <c r="T133" s="163"/>
      <c r="U133" s="164"/>
      <c r="V133" s="163"/>
      <c r="W133" s="163"/>
    </row>
    <row r="134" spans="1:23" ht="15.75" customHeight="1">
      <c r="A134" s="717">
        <v>128</v>
      </c>
      <c r="B134" s="717" t="s">
        <v>1794</v>
      </c>
      <c r="C134" s="717" t="s">
        <v>1793</v>
      </c>
      <c r="D134" s="717"/>
      <c r="E134" s="717"/>
      <c r="F134" s="717"/>
      <c r="G134" s="717"/>
      <c r="H134" s="717"/>
      <c r="I134" s="717"/>
      <c r="J134" s="717"/>
      <c r="K134" s="717"/>
      <c r="L134" s="163"/>
      <c r="M134" s="163"/>
      <c r="N134" s="163"/>
      <c r="O134" s="163"/>
      <c r="P134" s="163"/>
      <c r="Q134" s="163"/>
      <c r="R134" s="163"/>
      <c r="S134" s="164"/>
      <c r="T134" s="163"/>
      <c r="U134" s="164"/>
      <c r="V134" s="163"/>
      <c r="W134" s="163"/>
    </row>
    <row r="135" spans="1:23" ht="15.75" customHeight="1">
      <c r="A135" s="717">
        <v>129</v>
      </c>
      <c r="B135" s="717" t="s">
        <v>1796</v>
      </c>
      <c r="C135" s="717" t="s">
        <v>1795</v>
      </c>
      <c r="D135" s="717"/>
      <c r="E135" s="717"/>
      <c r="F135" s="717"/>
      <c r="G135" s="717"/>
      <c r="H135" s="717"/>
      <c r="I135" s="717"/>
      <c r="J135" s="717"/>
      <c r="K135" s="717"/>
      <c r="L135" s="163"/>
      <c r="M135" s="163"/>
      <c r="N135" s="163"/>
      <c r="O135" s="163"/>
      <c r="P135" s="163"/>
      <c r="Q135" s="163"/>
      <c r="R135" s="163"/>
      <c r="S135" s="164"/>
      <c r="T135" s="163"/>
      <c r="U135" s="164"/>
      <c r="V135" s="163"/>
      <c r="W135" s="163"/>
    </row>
    <row r="136" spans="1:23" ht="15.75" customHeight="1">
      <c r="A136" s="717">
        <v>130</v>
      </c>
      <c r="B136" s="717" t="s">
        <v>1798</v>
      </c>
      <c r="C136" s="717" t="s">
        <v>1797</v>
      </c>
      <c r="D136" s="717"/>
      <c r="E136" s="717"/>
      <c r="F136" s="717"/>
      <c r="G136" s="717"/>
      <c r="H136" s="717"/>
      <c r="I136" s="717"/>
      <c r="J136" s="717"/>
      <c r="K136" s="717"/>
      <c r="L136" s="163"/>
      <c r="M136" s="163"/>
      <c r="N136" s="163"/>
      <c r="O136" s="163"/>
      <c r="P136" s="163"/>
      <c r="Q136" s="163"/>
      <c r="R136" s="163"/>
      <c r="S136" s="164"/>
      <c r="T136" s="163"/>
      <c r="U136" s="164"/>
      <c r="V136" s="163"/>
      <c r="W136" s="163"/>
    </row>
    <row r="137" spans="1:23" ht="15.75" customHeight="1">
      <c r="A137" s="717">
        <v>131</v>
      </c>
      <c r="B137" s="717" t="s">
        <v>1800</v>
      </c>
      <c r="C137" s="717" t="s">
        <v>1799</v>
      </c>
      <c r="D137" s="717"/>
      <c r="E137" s="717"/>
      <c r="F137" s="717"/>
      <c r="G137" s="717"/>
      <c r="H137" s="717"/>
      <c r="I137" s="717"/>
      <c r="J137" s="717"/>
      <c r="K137" s="717"/>
      <c r="L137" s="163"/>
      <c r="M137" s="163"/>
      <c r="N137" s="163"/>
      <c r="O137" s="163"/>
      <c r="P137" s="163"/>
      <c r="Q137" s="163"/>
      <c r="R137" s="163"/>
      <c r="S137" s="164"/>
      <c r="T137" s="163"/>
      <c r="U137" s="164"/>
      <c r="V137" s="163"/>
      <c r="W137" s="163"/>
    </row>
    <row r="138" spans="1:23" ht="15.75" customHeight="1">
      <c r="A138" s="717">
        <v>132</v>
      </c>
      <c r="B138" s="717" t="s">
        <v>1679</v>
      </c>
      <c r="C138" s="717" t="s">
        <v>1801</v>
      </c>
      <c r="D138" s="717"/>
      <c r="E138" s="717"/>
      <c r="F138" s="717"/>
      <c r="G138" s="717"/>
      <c r="H138" s="717"/>
      <c r="I138" s="717"/>
      <c r="J138" s="717"/>
      <c r="K138" s="717"/>
      <c r="L138" s="163"/>
      <c r="M138" s="163"/>
      <c r="N138" s="163"/>
      <c r="O138" s="163"/>
      <c r="P138" s="163"/>
      <c r="Q138" s="163"/>
      <c r="R138" s="163"/>
      <c r="S138" s="164"/>
      <c r="T138" s="163"/>
      <c r="U138" s="164"/>
      <c r="V138" s="163"/>
      <c r="W138" s="163"/>
    </row>
    <row r="139" spans="1:23" ht="15.75" customHeight="1">
      <c r="A139" s="717">
        <v>133</v>
      </c>
      <c r="B139" s="717" t="s">
        <v>1803</v>
      </c>
      <c r="C139" s="717" t="s">
        <v>1802</v>
      </c>
      <c r="D139" s="717"/>
      <c r="E139" s="717"/>
      <c r="F139" s="717"/>
      <c r="G139" s="717"/>
      <c r="H139" s="717"/>
      <c r="I139" s="717"/>
      <c r="J139" s="717"/>
      <c r="K139" s="717"/>
      <c r="L139" s="163"/>
      <c r="M139" s="163"/>
      <c r="N139" s="163"/>
      <c r="O139" s="163"/>
      <c r="P139" s="163"/>
      <c r="Q139" s="163"/>
      <c r="R139" s="163"/>
      <c r="S139" s="164"/>
      <c r="T139" s="163"/>
      <c r="U139" s="164"/>
      <c r="V139" s="163"/>
      <c r="W139" s="163"/>
    </row>
    <row r="140" spans="1:23" ht="15.75" customHeight="1">
      <c r="A140" s="717">
        <v>134</v>
      </c>
      <c r="B140" s="717" t="s">
        <v>1805</v>
      </c>
      <c r="C140" s="717" t="s">
        <v>1804</v>
      </c>
      <c r="D140" s="717"/>
      <c r="E140" s="717"/>
      <c r="F140" s="717"/>
      <c r="G140" s="717"/>
      <c r="H140" s="717"/>
      <c r="I140" s="717"/>
      <c r="J140" s="717"/>
      <c r="K140" s="717"/>
      <c r="L140" s="163"/>
      <c r="M140" s="163"/>
      <c r="N140" s="163"/>
      <c r="O140" s="163"/>
      <c r="P140" s="163"/>
      <c r="Q140" s="163"/>
      <c r="R140" s="163"/>
      <c r="S140" s="164"/>
      <c r="T140" s="163"/>
      <c r="U140" s="164"/>
      <c r="V140" s="163"/>
      <c r="W140" s="163"/>
    </row>
    <row r="141" spans="1:23" ht="15.75" customHeight="1">
      <c r="A141" s="717">
        <v>135</v>
      </c>
      <c r="B141" s="717" t="s">
        <v>1269</v>
      </c>
      <c r="C141" s="717" t="s">
        <v>1806</v>
      </c>
      <c r="D141" s="717"/>
      <c r="E141" s="717"/>
      <c r="F141" s="717"/>
      <c r="G141" s="717"/>
      <c r="H141" s="717"/>
      <c r="I141" s="717"/>
      <c r="J141" s="717"/>
      <c r="K141" s="717"/>
      <c r="L141" s="163"/>
      <c r="M141" s="163"/>
      <c r="N141" s="163"/>
      <c r="O141" s="163"/>
      <c r="P141" s="163"/>
      <c r="Q141" s="163"/>
      <c r="R141" s="163"/>
      <c r="S141" s="164"/>
      <c r="T141" s="163"/>
      <c r="U141" s="164"/>
      <c r="V141" s="163"/>
      <c r="W141" s="163"/>
    </row>
    <row r="142" spans="1:23" ht="15.75" customHeight="1">
      <c r="A142" s="717">
        <v>136</v>
      </c>
      <c r="B142" s="717" t="s">
        <v>1808</v>
      </c>
      <c r="C142" s="717" t="s">
        <v>1807</v>
      </c>
      <c r="D142" s="717"/>
      <c r="E142" s="717"/>
      <c r="F142" s="717"/>
      <c r="G142" s="717"/>
      <c r="H142" s="717"/>
      <c r="I142" s="717"/>
      <c r="J142" s="717"/>
      <c r="K142" s="717"/>
      <c r="L142" s="163"/>
      <c r="M142" s="163"/>
      <c r="N142" s="163"/>
      <c r="O142" s="163"/>
      <c r="P142" s="163"/>
      <c r="Q142" s="163"/>
      <c r="R142" s="163"/>
      <c r="S142" s="164"/>
      <c r="T142" s="163"/>
      <c r="U142" s="164"/>
      <c r="V142" s="163"/>
      <c r="W142" s="163"/>
    </row>
    <row r="143" spans="1:23" ht="15.75" customHeight="1">
      <c r="A143" s="717">
        <v>137</v>
      </c>
      <c r="B143" s="717" t="s">
        <v>1810</v>
      </c>
      <c r="C143" s="717" t="s">
        <v>1809</v>
      </c>
      <c r="D143" s="717"/>
      <c r="E143" s="717"/>
      <c r="F143" s="717"/>
      <c r="G143" s="717"/>
      <c r="H143" s="717"/>
      <c r="I143" s="717"/>
      <c r="J143" s="717"/>
      <c r="K143" s="717"/>
      <c r="L143" s="163"/>
      <c r="M143" s="163"/>
      <c r="N143" s="163"/>
      <c r="O143" s="163"/>
      <c r="P143" s="163"/>
      <c r="Q143" s="163"/>
      <c r="R143" s="163"/>
      <c r="S143" s="164"/>
      <c r="T143" s="163"/>
      <c r="U143" s="164"/>
      <c r="V143" s="163"/>
      <c r="W143" s="163"/>
    </row>
    <row r="144" spans="1:23" ht="15.75" customHeight="1">
      <c r="A144" s="717">
        <v>138</v>
      </c>
      <c r="B144" s="717" t="s">
        <v>1276</v>
      </c>
      <c r="C144" s="717" t="s">
        <v>1811</v>
      </c>
      <c r="D144" s="717"/>
      <c r="E144" s="717"/>
      <c r="F144" s="717"/>
      <c r="G144" s="717"/>
      <c r="H144" s="717"/>
      <c r="I144" s="717"/>
      <c r="J144" s="717"/>
      <c r="K144" s="717"/>
      <c r="L144" s="163"/>
      <c r="M144" s="163"/>
      <c r="N144" s="163"/>
      <c r="O144" s="163"/>
      <c r="P144" s="163"/>
      <c r="Q144" s="163"/>
      <c r="R144" s="163"/>
      <c r="S144" s="164"/>
      <c r="T144" s="163"/>
      <c r="U144" s="164"/>
      <c r="V144" s="163"/>
      <c r="W144" s="163"/>
    </row>
    <row r="145" spans="1:23" ht="15.75" customHeight="1">
      <c r="A145" s="717">
        <v>139</v>
      </c>
      <c r="B145" s="717" t="s">
        <v>1687</v>
      </c>
      <c r="C145" s="717" t="s">
        <v>1812</v>
      </c>
      <c r="D145" s="717"/>
      <c r="E145" s="717"/>
      <c r="F145" s="717"/>
      <c r="G145" s="717"/>
      <c r="H145" s="717"/>
      <c r="I145" s="717"/>
      <c r="J145" s="717"/>
      <c r="K145" s="717"/>
      <c r="L145" s="163"/>
      <c r="M145" s="163"/>
      <c r="N145" s="163"/>
      <c r="O145" s="163"/>
      <c r="P145" s="163"/>
      <c r="Q145" s="163"/>
      <c r="R145" s="163"/>
      <c r="S145" s="164"/>
      <c r="T145" s="163"/>
      <c r="U145" s="164"/>
      <c r="V145" s="163"/>
      <c r="W145" s="163"/>
    </row>
    <row r="146" spans="1:23" ht="15.75" customHeight="1">
      <c r="A146" s="717">
        <v>140</v>
      </c>
      <c r="B146" s="717" t="s">
        <v>1814</v>
      </c>
      <c r="C146" s="717" t="s">
        <v>1813</v>
      </c>
      <c r="D146" s="717"/>
      <c r="E146" s="717"/>
      <c r="F146" s="717"/>
      <c r="G146" s="717"/>
      <c r="H146" s="717"/>
      <c r="I146" s="717"/>
      <c r="J146" s="717"/>
      <c r="K146" s="717"/>
      <c r="L146" s="163"/>
      <c r="M146" s="163"/>
      <c r="N146" s="163"/>
      <c r="O146" s="163"/>
      <c r="P146" s="163"/>
      <c r="Q146" s="163"/>
      <c r="R146" s="163"/>
      <c r="S146" s="164"/>
      <c r="T146" s="163"/>
      <c r="U146" s="164"/>
      <c r="V146" s="163"/>
      <c r="W146" s="163"/>
    </row>
    <row r="147" spans="1:23" ht="15.75" customHeight="1">
      <c r="A147" s="717">
        <v>141</v>
      </c>
      <c r="B147" s="717" t="s">
        <v>1816</v>
      </c>
      <c r="C147" s="717" t="s">
        <v>1815</v>
      </c>
      <c r="D147" s="717"/>
      <c r="E147" s="717"/>
      <c r="F147" s="717"/>
      <c r="G147" s="717"/>
      <c r="H147" s="717"/>
      <c r="I147" s="717"/>
      <c r="J147" s="717"/>
      <c r="K147" s="717"/>
      <c r="L147" s="163"/>
      <c r="M147" s="163"/>
      <c r="N147" s="163"/>
      <c r="O147" s="163"/>
      <c r="P147" s="163"/>
      <c r="Q147" s="163"/>
      <c r="R147" s="163"/>
      <c r="S147" s="164"/>
      <c r="T147" s="163"/>
      <c r="U147" s="164"/>
      <c r="V147" s="163"/>
      <c r="W147" s="163"/>
    </row>
    <row r="148" spans="1:23" ht="15.75" customHeight="1">
      <c r="A148" s="717">
        <v>142</v>
      </c>
      <c r="B148" s="717" t="s">
        <v>1818</v>
      </c>
      <c r="C148" s="717" t="s">
        <v>1817</v>
      </c>
      <c r="D148" s="717"/>
      <c r="E148" s="717"/>
      <c r="F148" s="717"/>
      <c r="G148" s="717"/>
      <c r="H148" s="717"/>
      <c r="I148" s="717"/>
      <c r="J148" s="717"/>
      <c r="K148" s="717"/>
      <c r="L148" s="163"/>
      <c r="M148" s="163"/>
      <c r="N148" s="163"/>
      <c r="O148" s="163"/>
      <c r="P148" s="163"/>
      <c r="Q148" s="163"/>
      <c r="R148" s="163"/>
      <c r="S148" s="164"/>
      <c r="T148" s="163"/>
      <c r="U148" s="164"/>
      <c r="V148" s="163"/>
      <c r="W148" s="163"/>
    </row>
    <row r="149" spans="1:23" ht="15.75" customHeight="1">
      <c r="A149" s="717">
        <v>143</v>
      </c>
      <c r="B149" s="717" t="s">
        <v>1820</v>
      </c>
      <c r="C149" s="717" t="s">
        <v>1819</v>
      </c>
      <c r="D149" s="717"/>
      <c r="E149" s="717"/>
      <c r="F149" s="717"/>
      <c r="G149" s="717"/>
      <c r="H149" s="717"/>
      <c r="I149" s="717"/>
      <c r="J149" s="717"/>
      <c r="K149" s="717"/>
      <c r="L149" s="163"/>
      <c r="M149" s="163"/>
      <c r="N149" s="163"/>
      <c r="O149" s="163"/>
      <c r="P149" s="163"/>
      <c r="Q149" s="163"/>
      <c r="R149" s="163"/>
      <c r="S149" s="164"/>
      <c r="T149" s="163"/>
      <c r="U149" s="164"/>
      <c r="V149" s="163"/>
      <c r="W149" s="163"/>
    </row>
    <row r="150" spans="1:23" ht="15.75" customHeight="1">
      <c r="A150" s="717">
        <v>144</v>
      </c>
      <c r="B150" s="717" t="s">
        <v>1114</v>
      </c>
      <c r="C150" s="717" t="s">
        <v>1821</v>
      </c>
      <c r="D150" s="717"/>
      <c r="E150" s="717"/>
      <c r="F150" s="717"/>
      <c r="G150" s="717"/>
      <c r="H150" s="717"/>
      <c r="I150" s="717"/>
      <c r="J150" s="717"/>
      <c r="K150" s="717"/>
      <c r="L150" s="163"/>
      <c r="M150" s="163"/>
      <c r="N150" s="163"/>
      <c r="O150" s="163"/>
      <c r="P150" s="163"/>
      <c r="Q150" s="163"/>
      <c r="R150" s="163"/>
      <c r="S150" s="164"/>
      <c r="T150" s="163"/>
      <c r="U150" s="164"/>
      <c r="V150" s="163"/>
      <c r="W150" s="163"/>
    </row>
    <row r="151" spans="1:23" ht="15.75" customHeight="1">
      <c r="A151" s="717">
        <v>145</v>
      </c>
      <c r="B151" s="717" t="s">
        <v>1823</v>
      </c>
      <c r="C151" s="717" t="s">
        <v>1822</v>
      </c>
      <c r="D151" s="717"/>
      <c r="E151" s="717"/>
      <c r="F151" s="717"/>
      <c r="G151" s="717"/>
      <c r="H151" s="717"/>
      <c r="I151" s="717"/>
      <c r="J151" s="717"/>
      <c r="K151" s="717"/>
      <c r="L151" s="163"/>
      <c r="M151" s="163"/>
      <c r="N151" s="163"/>
      <c r="O151" s="163"/>
      <c r="P151" s="163"/>
      <c r="Q151" s="163"/>
      <c r="R151" s="163"/>
      <c r="S151" s="164"/>
      <c r="T151" s="163"/>
      <c r="U151" s="164"/>
      <c r="V151" s="163"/>
      <c r="W151" s="163"/>
    </row>
    <row r="152" spans="1:23" ht="15.75" customHeight="1">
      <c r="A152" s="717">
        <v>146</v>
      </c>
      <c r="B152" s="717" t="s">
        <v>1695</v>
      </c>
      <c r="C152" s="717" t="s">
        <v>1824</v>
      </c>
      <c r="D152" s="717"/>
      <c r="E152" s="717"/>
      <c r="F152" s="717"/>
      <c r="G152" s="717"/>
      <c r="H152" s="717"/>
      <c r="I152" s="717"/>
      <c r="J152" s="717"/>
      <c r="K152" s="717"/>
      <c r="L152" s="163"/>
      <c r="M152" s="163"/>
      <c r="N152" s="163"/>
      <c r="O152" s="163"/>
      <c r="P152" s="163"/>
      <c r="Q152" s="163"/>
      <c r="R152" s="163"/>
      <c r="S152" s="164"/>
      <c r="T152" s="163"/>
      <c r="U152" s="164"/>
      <c r="V152" s="163"/>
      <c r="W152" s="163"/>
    </row>
    <row r="153" spans="1:23" ht="15.75" customHeight="1">
      <c r="A153" s="717">
        <v>147</v>
      </c>
      <c r="B153" s="717" t="s">
        <v>1826</v>
      </c>
      <c r="C153" s="717" t="s">
        <v>1825</v>
      </c>
      <c r="D153" s="717"/>
      <c r="E153" s="717"/>
      <c r="F153" s="717"/>
      <c r="G153" s="717"/>
      <c r="H153" s="717"/>
      <c r="I153" s="717"/>
      <c r="J153" s="717"/>
      <c r="K153" s="717"/>
      <c r="L153" s="163"/>
      <c r="M153" s="163"/>
      <c r="N153" s="163"/>
      <c r="O153" s="163"/>
      <c r="P153" s="163"/>
      <c r="Q153" s="163"/>
      <c r="R153" s="163"/>
      <c r="S153" s="164"/>
      <c r="T153" s="163"/>
      <c r="U153" s="164"/>
      <c r="V153" s="163"/>
      <c r="W153" s="163"/>
    </row>
    <row r="154" spans="1:23" ht="15.75" customHeight="1">
      <c r="A154" s="717">
        <v>148</v>
      </c>
      <c r="B154" s="717" t="s">
        <v>1828</v>
      </c>
      <c r="C154" s="717" t="s">
        <v>1827</v>
      </c>
      <c r="D154" s="717"/>
      <c r="E154" s="717"/>
      <c r="F154" s="717"/>
      <c r="G154" s="717"/>
      <c r="H154" s="717"/>
      <c r="I154" s="717"/>
      <c r="J154" s="717"/>
      <c r="K154" s="717"/>
      <c r="L154" s="163"/>
      <c r="M154" s="163"/>
      <c r="N154" s="163"/>
      <c r="O154" s="163"/>
      <c r="P154" s="163"/>
      <c r="Q154" s="163"/>
      <c r="R154" s="163"/>
      <c r="S154" s="164"/>
      <c r="T154" s="163"/>
      <c r="U154" s="164"/>
      <c r="V154" s="163"/>
      <c r="W154" s="163"/>
    </row>
    <row r="155" spans="1:23" ht="15.75" customHeight="1">
      <c r="A155" s="717">
        <v>149</v>
      </c>
      <c r="B155" s="717" t="s">
        <v>1830</v>
      </c>
      <c r="C155" s="717" t="s">
        <v>1829</v>
      </c>
      <c r="D155" s="717"/>
      <c r="E155" s="717"/>
      <c r="F155" s="717"/>
      <c r="G155" s="717"/>
      <c r="H155" s="717"/>
      <c r="I155" s="717"/>
      <c r="J155" s="717"/>
      <c r="K155" s="717"/>
      <c r="L155" s="163"/>
      <c r="M155" s="163"/>
      <c r="N155" s="163"/>
      <c r="O155" s="163"/>
      <c r="P155" s="163"/>
      <c r="Q155" s="163"/>
      <c r="R155" s="163"/>
      <c r="S155" s="164"/>
      <c r="T155" s="163"/>
      <c r="U155" s="164"/>
      <c r="V155" s="163"/>
      <c r="W155" s="163"/>
    </row>
    <row r="156" spans="1:23" ht="15.75" customHeight="1">
      <c r="A156" s="717">
        <v>150</v>
      </c>
      <c r="B156" s="717" t="s">
        <v>1832</v>
      </c>
      <c r="C156" s="717" t="s">
        <v>1831</v>
      </c>
      <c r="D156" s="717"/>
      <c r="E156" s="717"/>
      <c r="F156" s="717"/>
      <c r="G156" s="717"/>
      <c r="H156" s="717"/>
      <c r="I156" s="717"/>
      <c r="J156" s="717"/>
      <c r="K156" s="717"/>
      <c r="L156" s="163"/>
      <c r="M156" s="163"/>
      <c r="N156" s="163"/>
      <c r="O156" s="163"/>
      <c r="P156" s="163"/>
      <c r="Q156" s="163"/>
      <c r="R156" s="163"/>
      <c r="S156" s="164"/>
      <c r="T156" s="163"/>
      <c r="U156" s="164"/>
      <c r="V156" s="163"/>
      <c r="W156" s="163"/>
    </row>
    <row r="157" spans="1:23" ht="15.75" customHeight="1">
      <c r="A157" s="717">
        <v>151</v>
      </c>
      <c r="B157" s="717" t="s">
        <v>1834</v>
      </c>
      <c r="C157" s="717" t="s">
        <v>1833</v>
      </c>
      <c r="D157" s="717"/>
      <c r="E157" s="717"/>
      <c r="F157" s="717"/>
      <c r="G157" s="717"/>
      <c r="H157" s="717"/>
      <c r="I157" s="717"/>
      <c r="J157" s="717"/>
      <c r="K157" s="717"/>
      <c r="L157" s="163"/>
      <c r="M157" s="163"/>
      <c r="N157" s="163"/>
      <c r="O157" s="163"/>
      <c r="P157" s="163"/>
      <c r="Q157" s="163"/>
      <c r="R157" s="163"/>
      <c r="S157" s="164"/>
      <c r="T157" s="163"/>
      <c r="U157" s="164"/>
      <c r="V157" s="163"/>
      <c r="W157" s="163"/>
    </row>
    <row r="158" spans="1:23" ht="15.75" customHeight="1">
      <c r="A158" s="717">
        <v>152</v>
      </c>
      <c r="B158" s="717" t="s">
        <v>731</v>
      </c>
      <c r="C158" s="717" t="s">
        <v>1835</v>
      </c>
      <c r="D158" s="717"/>
      <c r="E158" s="717"/>
      <c r="F158" s="717"/>
      <c r="G158" s="717"/>
      <c r="H158" s="717"/>
      <c r="I158" s="717"/>
      <c r="J158" s="717"/>
      <c r="K158" s="717"/>
      <c r="L158" s="163"/>
      <c r="M158" s="163"/>
      <c r="N158" s="163"/>
      <c r="O158" s="163"/>
      <c r="P158" s="163"/>
      <c r="Q158" s="163"/>
      <c r="R158" s="163"/>
      <c r="S158" s="164"/>
      <c r="T158" s="163"/>
      <c r="U158" s="164"/>
      <c r="V158" s="163"/>
      <c r="W158" s="163"/>
    </row>
    <row r="159" spans="1:23" ht="15.75" customHeight="1">
      <c r="A159" s="717">
        <v>153</v>
      </c>
      <c r="B159" s="717" t="s">
        <v>1312</v>
      </c>
      <c r="C159" s="717" t="s">
        <v>1836</v>
      </c>
      <c r="D159" s="717"/>
      <c r="E159" s="717"/>
      <c r="F159" s="717"/>
      <c r="G159" s="717"/>
      <c r="H159" s="717"/>
      <c r="I159" s="717"/>
      <c r="J159" s="717"/>
      <c r="K159" s="717"/>
      <c r="L159" s="163"/>
      <c r="M159" s="163"/>
      <c r="N159" s="163"/>
      <c r="O159" s="163"/>
      <c r="P159" s="163"/>
      <c r="Q159" s="163"/>
      <c r="R159" s="163"/>
      <c r="S159" s="164"/>
      <c r="T159" s="163"/>
      <c r="U159" s="164"/>
      <c r="V159" s="163"/>
      <c r="W159" s="163"/>
    </row>
    <row r="160" spans="1:23" ht="15.75" customHeight="1">
      <c r="A160" s="717">
        <v>154</v>
      </c>
      <c r="B160" s="717" t="s">
        <v>1838</v>
      </c>
      <c r="C160" s="717" t="s">
        <v>1837</v>
      </c>
      <c r="D160" s="717"/>
      <c r="E160" s="717"/>
      <c r="F160" s="717"/>
      <c r="G160" s="717"/>
      <c r="H160" s="717"/>
      <c r="I160" s="717"/>
      <c r="J160" s="717"/>
      <c r="K160" s="717"/>
      <c r="L160" s="163"/>
      <c r="M160" s="163"/>
      <c r="N160" s="163"/>
      <c r="O160" s="163"/>
      <c r="P160" s="163"/>
      <c r="Q160" s="163"/>
      <c r="R160" s="163"/>
      <c r="S160" s="164"/>
      <c r="T160" s="163"/>
      <c r="U160" s="164"/>
      <c r="V160" s="163"/>
      <c r="W160" s="163"/>
    </row>
    <row r="161" spans="1:23" ht="15.75" customHeight="1">
      <c r="A161" s="717">
        <v>155</v>
      </c>
      <c r="B161" s="717" t="s">
        <v>1840</v>
      </c>
      <c r="C161" s="717" t="s">
        <v>1839</v>
      </c>
      <c r="D161" s="717"/>
      <c r="E161" s="717"/>
      <c r="F161" s="717"/>
      <c r="G161" s="717"/>
      <c r="H161" s="717"/>
      <c r="I161" s="717"/>
      <c r="J161" s="717"/>
      <c r="K161" s="717"/>
      <c r="L161" s="163"/>
      <c r="M161" s="163"/>
      <c r="N161" s="163"/>
      <c r="O161" s="163"/>
      <c r="P161" s="163"/>
      <c r="Q161" s="163"/>
      <c r="R161" s="163"/>
      <c r="S161" s="164"/>
      <c r="T161" s="163"/>
      <c r="U161" s="164"/>
      <c r="V161" s="163"/>
      <c r="W161" s="163"/>
    </row>
    <row r="162" spans="1:23" ht="15.75" customHeight="1">
      <c r="A162" s="717">
        <v>156</v>
      </c>
      <c r="B162" s="717" t="s">
        <v>1841</v>
      </c>
      <c r="C162" s="717" t="s">
        <v>1317</v>
      </c>
      <c r="D162" s="717"/>
      <c r="E162" s="717"/>
      <c r="F162" s="717"/>
      <c r="G162" s="717"/>
      <c r="H162" s="717"/>
      <c r="I162" s="717"/>
      <c r="J162" s="717"/>
      <c r="K162" s="717"/>
      <c r="L162" s="163"/>
      <c r="M162" s="163"/>
      <c r="N162" s="163"/>
      <c r="O162" s="163"/>
      <c r="P162" s="163"/>
      <c r="Q162" s="163"/>
      <c r="R162" s="163"/>
      <c r="S162" s="164"/>
      <c r="T162" s="163"/>
      <c r="U162" s="164"/>
      <c r="V162" s="163"/>
      <c r="W162" s="163"/>
    </row>
    <row r="163" spans="1:23" ht="15.75" customHeight="1">
      <c r="A163" s="717">
        <v>157</v>
      </c>
      <c r="B163" s="717" t="s">
        <v>1122</v>
      </c>
      <c r="C163" s="717" t="s">
        <v>1842</v>
      </c>
      <c r="D163" s="717"/>
      <c r="E163" s="717"/>
      <c r="F163" s="717"/>
      <c r="G163" s="717"/>
      <c r="H163" s="717"/>
      <c r="I163" s="717"/>
      <c r="J163" s="717"/>
      <c r="K163" s="717"/>
      <c r="L163" s="163"/>
      <c r="M163" s="163"/>
      <c r="N163" s="163"/>
      <c r="O163" s="163"/>
      <c r="P163" s="163"/>
      <c r="Q163" s="163"/>
      <c r="R163" s="163"/>
      <c r="S163" s="164"/>
      <c r="T163" s="163"/>
      <c r="U163" s="164"/>
      <c r="V163" s="163"/>
      <c r="W163" s="163"/>
    </row>
    <row r="164" spans="1:23" ht="15.75" customHeight="1">
      <c r="A164" s="717">
        <v>158</v>
      </c>
      <c r="B164" s="717" t="s">
        <v>1844</v>
      </c>
      <c r="C164" s="717" t="s">
        <v>1843</v>
      </c>
      <c r="D164" s="717"/>
      <c r="E164" s="717"/>
      <c r="F164" s="717"/>
      <c r="G164" s="717"/>
      <c r="H164" s="717"/>
      <c r="I164" s="717"/>
      <c r="J164" s="717"/>
      <c r="K164" s="717"/>
      <c r="L164" s="163"/>
      <c r="M164" s="163"/>
      <c r="N164" s="163"/>
      <c r="O164" s="163"/>
      <c r="P164" s="163"/>
      <c r="Q164" s="163"/>
      <c r="R164" s="163"/>
      <c r="S164" s="164"/>
      <c r="T164" s="163"/>
      <c r="U164" s="164"/>
      <c r="V164" s="163"/>
      <c r="W164" s="163"/>
    </row>
    <row r="165" spans="1:23" ht="15.75" customHeight="1">
      <c r="A165" s="717">
        <v>159</v>
      </c>
      <c r="B165" s="717" t="s">
        <v>1845</v>
      </c>
      <c r="C165" s="717" t="s">
        <v>532</v>
      </c>
      <c r="D165" s="717"/>
      <c r="E165" s="717"/>
      <c r="F165" s="717"/>
      <c r="G165" s="717"/>
      <c r="H165" s="717"/>
      <c r="I165" s="717"/>
      <c r="J165" s="717"/>
      <c r="K165" s="717"/>
      <c r="L165" s="163"/>
      <c r="M165" s="163"/>
      <c r="N165" s="163"/>
      <c r="O165" s="163"/>
      <c r="P165" s="163"/>
      <c r="Q165" s="163"/>
      <c r="R165" s="163"/>
      <c r="S165" s="164"/>
      <c r="T165" s="163"/>
      <c r="U165" s="164"/>
      <c r="V165" s="163"/>
      <c r="W165" s="163"/>
    </row>
    <row r="166" spans="1:23" ht="15.75" customHeight="1">
      <c r="A166" s="717">
        <v>160</v>
      </c>
      <c r="B166" s="717" t="s">
        <v>1847</v>
      </c>
      <c r="C166" s="717" t="s">
        <v>1846</v>
      </c>
      <c r="D166" s="717"/>
      <c r="E166" s="717"/>
      <c r="F166" s="717"/>
      <c r="G166" s="717"/>
      <c r="H166" s="717"/>
      <c r="I166" s="717"/>
      <c r="J166" s="717"/>
      <c r="K166" s="717"/>
      <c r="L166" s="163"/>
      <c r="M166" s="163"/>
      <c r="N166" s="163"/>
      <c r="O166" s="163"/>
      <c r="P166" s="163"/>
      <c r="Q166" s="163"/>
      <c r="R166" s="163"/>
      <c r="S166" s="164"/>
      <c r="T166" s="163"/>
      <c r="U166" s="164"/>
      <c r="V166" s="163"/>
      <c r="W166" s="163"/>
    </row>
    <row r="167" spans="1:23" ht="15.75" customHeight="1">
      <c r="A167" s="717">
        <v>161</v>
      </c>
      <c r="B167" s="717" t="s">
        <v>1849</v>
      </c>
      <c r="C167" s="717" t="s">
        <v>1848</v>
      </c>
      <c r="D167" s="717"/>
      <c r="E167" s="717"/>
      <c r="F167" s="717"/>
      <c r="G167" s="717"/>
      <c r="H167" s="717"/>
      <c r="I167" s="717"/>
      <c r="J167" s="717"/>
      <c r="K167" s="717"/>
      <c r="L167" s="163"/>
      <c r="M167" s="163"/>
      <c r="N167" s="163"/>
      <c r="O167" s="163"/>
      <c r="P167" s="163"/>
      <c r="Q167" s="163"/>
      <c r="R167" s="163"/>
      <c r="S167" s="164"/>
      <c r="T167" s="163"/>
      <c r="U167" s="164"/>
      <c r="V167" s="163"/>
      <c r="W167" s="163"/>
    </row>
    <row r="168" spans="1:23" ht="15.75" customHeight="1">
      <c r="A168" s="717">
        <v>162</v>
      </c>
      <c r="B168" s="717" t="s">
        <v>1851</v>
      </c>
      <c r="C168" s="717" t="s">
        <v>1850</v>
      </c>
      <c r="D168" s="717"/>
      <c r="E168" s="717"/>
      <c r="F168" s="717"/>
      <c r="G168" s="717"/>
      <c r="H168" s="717"/>
      <c r="I168" s="717"/>
      <c r="J168" s="717"/>
      <c r="K168" s="717"/>
      <c r="L168" s="163"/>
      <c r="M168" s="163"/>
      <c r="N168" s="163"/>
      <c r="O168" s="163"/>
      <c r="P168" s="163"/>
      <c r="Q168" s="163"/>
      <c r="R168" s="163"/>
      <c r="S168" s="164"/>
      <c r="T168" s="163"/>
      <c r="U168" s="164"/>
      <c r="V168" s="163"/>
      <c r="W168" s="163"/>
    </row>
    <row r="169" spans="1:23" ht="15.75" customHeight="1">
      <c r="A169" s="717">
        <v>163</v>
      </c>
      <c r="B169" s="717" t="s">
        <v>1331</v>
      </c>
      <c r="C169" s="717" t="s">
        <v>1852</v>
      </c>
      <c r="D169" s="717"/>
      <c r="E169" s="717"/>
      <c r="F169" s="717"/>
      <c r="G169" s="717"/>
      <c r="H169" s="717"/>
      <c r="I169" s="717"/>
      <c r="J169" s="717"/>
      <c r="K169" s="717"/>
      <c r="L169" s="163"/>
      <c r="M169" s="163"/>
      <c r="N169" s="163"/>
      <c r="O169" s="163"/>
      <c r="P169" s="163"/>
      <c r="Q169" s="163"/>
      <c r="R169" s="163"/>
      <c r="S169" s="164"/>
      <c r="T169" s="163"/>
      <c r="U169" s="164"/>
      <c r="V169" s="163"/>
      <c r="W169" s="163"/>
    </row>
    <row r="170" spans="1:23" ht="15.75" customHeight="1">
      <c r="A170" s="717">
        <v>164</v>
      </c>
      <c r="B170" s="717" t="s">
        <v>1333</v>
      </c>
      <c r="C170" s="717" t="s">
        <v>1853</v>
      </c>
      <c r="D170" s="717"/>
      <c r="E170" s="717"/>
      <c r="F170" s="717"/>
      <c r="G170" s="717"/>
      <c r="H170" s="717"/>
      <c r="I170" s="717"/>
      <c r="J170" s="717"/>
      <c r="K170" s="717"/>
      <c r="L170" s="163"/>
      <c r="M170" s="163"/>
      <c r="N170" s="163"/>
      <c r="O170" s="163"/>
      <c r="P170" s="163"/>
      <c r="Q170" s="163"/>
      <c r="R170" s="163"/>
      <c r="S170" s="164"/>
      <c r="T170" s="163"/>
      <c r="U170" s="164"/>
      <c r="V170" s="163"/>
      <c r="W170" s="163"/>
    </row>
    <row r="171" spans="1:23" ht="15.75" customHeight="1">
      <c r="A171" s="717">
        <v>165</v>
      </c>
      <c r="B171" s="717" t="s">
        <v>1855</v>
      </c>
      <c r="C171" s="717" t="s">
        <v>1854</v>
      </c>
      <c r="D171" s="717"/>
      <c r="E171" s="717"/>
      <c r="F171" s="717"/>
      <c r="G171" s="717"/>
      <c r="H171" s="717"/>
      <c r="I171" s="717"/>
      <c r="J171" s="717"/>
      <c r="K171" s="717"/>
      <c r="L171" s="163"/>
      <c r="M171" s="163"/>
      <c r="N171" s="163"/>
      <c r="O171" s="163"/>
      <c r="P171" s="163"/>
      <c r="Q171" s="163"/>
      <c r="R171" s="163"/>
      <c r="S171" s="164"/>
      <c r="T171" s="163"/>
      <c r="U171" s="164"/>
      <c r="V171" s="163"/>
      <c r="W171" s="163"/>
    </row>
    <row r="172" spans="1:23" ht="15.75" customHeight="1">
      <c r="A172" s="717">
        <v>166</v>
      </c>
      <c r="B172" s="717" t="s">
        <v>1857</v>
      </c>
      <c r="C172" s="717" t="s">
        <v>1856</v>
      </c>
      <c r="D172" s="717"/>
      <c r="E172" s="717"/>
      <c r="F172" s="717"/>
      <c r="G172" s="717"/>
      <c r="H172" s="717"/>
      <c r="I172" s="717"/>
      <c r="J172" s="717"/>
      <c r="K172" s="717"/>
      <c r="L172" s="163"/>
      <c r="M172" s="163"/>
      <c r="N172" s="163"/>
      <c r="O172" s="163"/>
      <c r="P172" s="163"/>
      <c r="Q172" s="163"/>
      <c r="R172" s="163"/>
      <c r="S172" s="164"/>
      <c r="T172" s="163"/>
      <c r="U172" s="164"/>
      <c r="V172" s="163"/>
      <c r="W172" s="163"/>
    </row>
    <row r="173" spans="1:23" ht="15.75" customHeight="1">
      <c r="A173" s="717">
        <v>167</v>
      </c>
      <c r="B173" s="717" t="s">
        <v>1858</v>
      </c>
      <c r="C173" s="717" t="s">
        <v>1338</v>
      </c>
      <c r="D173" s="717"/>
      <c r="E173" s="717"/>
      <c r="F173" s="717"/>
      <c r="G173" s="717"/>
      <c r="H173" s="717"/>
      <c r="I173" s="717"/>
      <c r="J173" s="717"/>
      <c r="K173" s="717"/>
      <c r="L173" s="163"/>
      <c r="M173" s="163"/>
      <c r="N173" s="163"/>
      <c r="O173" s="163"/>
      <c r="P173" s="163"/>
      <c r="Q173" s="163"/>
      <c r="R173" s="163"/>
      <c r="S173" s="164"/>
      <c r="T173" s="163"/>
      <c r="U173" s="164"/>
      <c r="V173" s="163"/>
      <c r="W173" s="163"/>
    </row>
    <row r="174" spans="1:23" ht="15.75" customHeight="1">
      <c r="A174" s="717">
        <v>168</v>
      </c>
      <c r="B174" s="717" t="s">
        <v>1860</v>
      </c>
      <c r="C174" s="717" t="s">
        <v>1859</v>
      </c>
      <c r="D174" s="717"/>
      <c r="E174" s="717"/>
      <c r="F174" s="717"/>
      <c r="G174" s="717"/>
      <c r="H174" s="717"/>
      <c r="I174" s="717"/>
      <c r="J174" s="717"/>
      <c r="K174" s="717"/>
      <c r="L174" s="163"/>
      <c r="M174" s="163"/>
      <c r="N174" s="163"/>
      <c r="O174" s="163"/>
      <c r="P174" s="163"/>
      <c r="Q174" s="163"/>
      <c r="R174" s="163"/>
      <c r="S174" s="164"/>
      <c r="T174" s="163"/>
      <c r="U174" s="164"/>
      <c r="V174" s="163"/>
      <c r="W174" s="163"/>
    </row>
    <row r="175" spans="1:23" ht="15.75" customHeight="1">
      <c r="A175" s="717">
        <v>169</v>
      </c>
      <c r="B175" s="717" t="s">
        <v>1862</v>
      </c>
      <c r="C175" s="717" t="s">
        <v>1861</v>
      </c>
      <c r="D175" s="717"/>
      <c r="E175" s="717"/>
      <c r="F175" s="717"/>
      <c r="G175" s="717"/>
      <c r="H175" s="717"/>
      <c r="I175" s="717"/>
      <c r="J175" s="717"/>
      <c r="K175" s="717"/>
      <c r="L175" s="163"/>
      <c r="M175" s="163"/>
      <c r="N175" s="163"/>
      <c r="O175" s="163"/>
      <c r="P175" s="163"/>
      <c r="Q175" s="163"/>
      <c r="R175" s="163"/>
      <c r="S175" s="164"/>
      <c r="T175" s="163"/>
      <c r="U175" s="164"/>
      <c r="V175" s="163"/>
      <c r="W175" s="163"/>
    </row>
    <row r="176" spans="1:23" ht="15.75" customHeight="1">
      <c r="A176" s="717">
        <v>170</v>
      </c>
      <c r="B176" s="717" t="s">
        <v>1864</v>
      </c>
      <c r="C176" s="717" t="s">
        <v>1863</v>
      </c>
      <c r="D176" s="717"/>
      <c r="E176" s="717"/>
      <c r="F176" s="717"/>
      <c r="G176" s="717"/>
      <c r="H176" s="717"/>
      <c r="I176" s="717"/>
      <c r="J176" s="717"/>
      <c r="K176" s="717"/>
      <c r="L176" s="163"/>
      <c r="M176" s="163"/>
      <c r="N176" s="163"/>
      <c r="O176" s="163"/>
      <c r="P176" s="163"/>
      <c r="Q176" s="163"/>
      <c r="R176" s="163"/>
      <c r="S176" s="164"/>
      <c r="T176" s="163"/>
      <c r="U176" s="164"/>
      <c r="V176" s="163"/>
      <c r="W176" s="163"/>
    </row>
    <row r="177" spans="1:23" ht="15.75" customHeight="1">
      <c r="A177" s="717">
        <v>171</v>
      </c>
      <c r="B177" s="717" t="s">
        <v>1866</v>
      </c>
      <c r="C177" s="717" t="s">
        <v>1865</v>
      </c>
      <c r="D177" s="717"/>
      <c r="E177" s="717"/>
      <c r="F177" s="717"/>
      <c r="G177" s="717"/>
      <c r="H177" s="717"/>
      <c r="I177" s="717"/>
      <c r="J177" s="717"/>
      <c r="K177" s="717"/>
      <c r="L177" s="163"/>
      <c r="M177" s="163"/>
      <c r="N177" s="163"/>
      <c r="O177" s="163"/>
      <c r="P177" s="163"/>
      <c r="Q177" s="163"/>
      <c r="R177" s="163"/>
      <c r="S177" s="164"/>
      <c r="T177" s="163"/>
      <c r="U177" s="164"/>
      <c r="V177" s="163"/>
      <c r="W177" s="163"/>
    </row>
    <row r="178" spans="1:23" ht="15.75" customHeight="1">
      <c r="A178" s="717">
        <v>172</v>
      </c>
      <c r="B178" s="717" t="s">
        <v>1868</v>
      </c>
      <c r="C178" s="717" t="s">
        <v>1867</v>
      </c>
      <c r="D178" s="717"/>
      <c r="E178" s="717"/>
      <c r="F178" s="717"/>
      <c r="G178" s="717"/>
      <c r="H178" s="717"/>
      <c r="I178" s="717"/>
      <c r="J178" s="717"/>
      <c r="K178" s="717"/>
      <c r="L178" s="163"/>
      <c r="M178" s="163"/>
      <c r="N178" s="163"/>
      <c r="O178" s="163"/>
      <c r="P178" s="163"/>
      <c r="Q178" s="163"/>
      <c r="R178" s="163"/>
      <c r="S178" s="164"/>
      <c r="T178" s="163"/>
      <c r="U178" s="164"/>
      <c r="V178" s="163"/>
      <c r="W178" s="163"/>
    </row>
    <row r="179" spans="1:23" ht="15.75" customHeight="1">
      <c r="A179" s="717">
        <v>173</v>
      </c>
      <c r="B179" s="717" t="s">
        <v>1870</v>
      </c>
      <c r="C179" s="717" t="s">
        <v>1869</v>
      </c>
      <c r="D179" s="717"/>
      <c r="E179" s="717"/>
      <c r="F179" s="717"/>
      <c r="G179" s="717"/>
      <c r="H179" s="717"/>
      <c r="I179" s="717"/>
      <c r="J179" s="717"/>
      <c r="K179" s="717"/>
      <c r="L179" s="163"/>
      <c r="M179" s="163"/>
      <c r="N179" s="163"/>
      <c r="O179" s="163"/>
      <c r="P179" s="163"/>
      <c r="Q179" s="163"/>
      <c r="R179" s="163"/>
      <c r="S179" s="164"/>
      <c r="T179" s="163"/>
      <c r="U179" s="164"/>
      <c r="V179" s="163"/>
      <c r="W179" s="163"/>
    </row>
    <row r="180" spans="1:23" ht="15.75" customHeight="1">
      <c r="A180" s="717">
        <v>174</v>
      </c>
      <c r="B180" s="717" t="s">
        <v>1872</v>
      </c>
      <c r="C180" s="717" t="s">
        <v>1871</v>
      </c>
      <c r="D180" s="717"/>
      <c r="E180" s="717"/>
      <c r="F180" s="717"/>
      <c r="G180" s="717"/>
      <c r="H180" s="717"/>
      <c r="I180" s="717"/>
      <c r="J180" s="717"/>
      <c r="K180" s="717"/>
      <c r="L180" s="163"/>
      <c r="M180" s="163"/>
      <c r="N180" s="163"/>
      <c r="O180" s="163"/>
      <c r="P180" s="163"/>
      <c r="Q180" s="163"/>
      <c r="R180" s="163"/>
      <c r="S180" s="164"/>
      <c r="T180" s="163"/>
      <c r="U180" s="164"/>
      <c r="V180" s="163"/>
      <c r="W180" s="163"/>
    </row>
    <row r="181" spans="1:23" ht="15.75" customHeight="1">
      <c r="A181" s="717">
        <v>175</v>
      </c>
      <c r="B181" s="717" t="s">
        <v>1874</v>
      </c>
      <c r="C181" s="717" t="s">
        <v>1873</v>
      </c>
      <c r="D181" s="717"/>
      <c r="E181" s="717"/>
      <c r="F181" s="717"/>
      <c r="G181" s="717"/>
      <c r="H181" s="717"/>
      <c r="I181" s="717"/>
      <c r="J181" s="717"/>
      <c r="K181" s="717"/>
      <c r="L181" s="163"/>
      <c r="M181" s="163"/>
      <c r="N181" s="163"/>
      <c r="O181" s="163"/>
      <c r="P181" s="163"/>
      <c r="Q181" s="163"/>
      <c r="R181" s="163"/>
      <c r="S181" s="164"/>
      <c r="T181" s="163"/>
      <c r="U181" s="164"/>
      <c r="V181" s="163"/>
      <c r="W181" s="163"/>
    </row>
    <row r="182" spans="1:23" ht="15.75" customHeight="1">
      <c r="A182" s="717">
        <v>176</v>
      </c>
      <c r="B182" s="717" t="s">
        <v>1876</v>
      </c>
      <c r="C182" s="717" t="s">
        <v>1875</v>
      </c>
      <c r="D182" s="717"/>
      <c r="E182" s="717"/>
      <c r="F182" s="717"/>
      <c r="G182" s="717"/>
      <c r="H182" s="717"/>
      <c r="I182" s="717"/>
      <c r="J182" s="717"/>
      <c r="K182" s="717"/>
      <c r="L182" s="163"/>
      <c r="M182" s="163"/>
      <c r="N182" s="163"/>
      <c r="O182" s="163"/>
      <c r="P182" s="163"/>
      <c r="Q182" s="163"/>
      <c r="R182" s="163"/>
      <c r="S182" s="164"/>
      <c r="T182" s="163"/>
      <c r="U182" s="164"/>
      <c r="V182" s="163"/>
      <c r="W182" s="163"/>
    </row>
    <row r="183" spans="1:23" ht="15.75" customHeight="1">
      <c r="A183" s="717">
        <v>177</v>
      </c>
      <c r="B183" s="717" t="s">
        <v>1878</v>
      </c>
      <c r="C183" s="717" t="s">
        <v>1877</v>
      </c>
      <c r="D183" s="717"/>
      <c r="E183" s="717"/>
      <c r="F183" s="717"/>
      <c r="G183" s="717"/>
      <c r="H183" s="717"/>
      <c r="I183" s="717"/>
      <c r="J183" s="717"/>
      <c r="K183" s="717"/>
      <c r="L183" s="163"/>
      <c r="M183" s="163"/>
      <c r="N183" s="163"/>
      <c r="O183" s="163"/>
      <c r="P183" s="163"/>
      <c r="Q183" s="163"/>
      <c r="R183" s="163"/>
      <c r="S183" s="164"/>
      <c r="T183" s="163"/>
      <c r="U183" s="164"/>
      <c r="V183" s="163"/>
      <c r="W183" s="163"/>
    </row>
    <row r="184" spans="1:23" ht="15.75" customHeight="1">
      <c r="A184" s="717">
        <v>178</v>
      </c>
      <c r="B184" s="717" t="s">
        <v>1879</v>
      </c>
      <c r="C184" s="717" t="s">
        <v>1390</v>
      </c>
      <c r="D184" s="717"/>
      <c r="E184" s="717"/>
      <c r="F184" s="717"/>
      <c r="G184" s="717"/>
      <c r="H184" s="717"/>
      <c r="I184" s="717"/>
      <c r="J184" s="717"/>
      <c r="K184" s="717"/>
      <c r="L184" s="163"/>
      <c r="M184" s="163"/>
      <c r="N184" s="163"/>
      <c r="O184" s="163"/>
      <c r="P184" s="163"/>
      <c r="Q184" s="163"/>
      <c r="R184" s="163"/>
      <c r="S184" s="164"/>
      <c r="T184" s="163"/>
      <c r="U184" s="164"/>
      <c r="V184" s="163"/>
      <c r="W184" s="163"/>
    </row>
    <row r="185" spans="1:23" ht="15.75" customHeight="1">
      <c r="A185" s="717">
        <v>179</v>
      </c>
      <c r="B185" s="717" t="s">
        <v>1880</v>
      </c>
      <c r="C185" s="717" t="s">
        <v>1396</v>
      </c>
      <c r="D185" s="717"/>
      <c r="E185" s="717"/>
      <c r="F185" s="717"/>
      <c r="G185" s="717"/>
      <c r="H185" s="717"/>
      <c r="I185" s="717"/>
      <c r="J185" s="717"/>
      <c r="K185" s="717"/>
      <c r="L185" s="163"/>
      <c r="M185" s="163"/>
      <c r="N185" s="163"/>
      <c r="O185" s="163"/>
      <c r="P185" s="163"/>
      <c r="Q185" s="163"/>
      <c r="R185" s="163"/>
      <c r="S185" s="164"/>
      <c r="T185" s="163"/>
      <c r="U185" s="164"/>
      <c r="V185" s="163"/>
      <c r="W185" s="163"/>
    </row>
    <row r="186" spans="1:23" ht="15.75" customHeight="1">
      <c r="A186" s="717">
        <v>180</v>
      </c>
      <c r="B186" s="717" t="s">
        <v>1881</v>
      </c>
      <c r="C186" s="717" t="s">
        <v>1401</v>
      </c>
      <c r="D186" s="717"/>
      <c r="E186" s="717"/>
      <c r="F186" s="717"/>
      <c r="G186" s="717"/>
      <c r="H186" s="717"/>
      <c r="I186" s="717"/>
      <c r="J186" s="717"/>
      <c r="K186" s="717"/>
      <c r="L186" s="163"/>
      <c r="M186" s="163"/>
      <c r="N186" s="163"/>
      <c r="O186" s="163"/>
      <c r="P186" s="163"/>
      <c r="Q186" s="163"/>
      <c r="R186" s="163"/>
      <c r="S186" s="164"/>
      <c r="T186" s="163"/>
      <c r="U186" s="164"/>
      <c r="V186" s="163"/>
      <c r="W186" s="163"/>
    </row>
    <row r="187" spans="1:23" ht="15.75" customHeight="1">
      <c r="A187" s="717">
        <v>181</v>
      </c>
      <c r="B187" s="717" t="s">
        <v>1882</v>
      </c>
      <c r="C187" s="717" t="s">
        <v>1407</v>
      </c>
      <c r="D187" s="717"/>
      <c r="E187" s="717"/>
      <c r="F187" s="717"/>
      <c r="G187" s="717"/>
      <c r="H187" s="717"/>
      <c r="I187" s="717"/>
      <c r="J187" s="717"/>
      <c r="K187" s="717"/>
      <c r="L187" s="163"/>
      <c r="M187" s="163"/>
      <c r="N187" s="163"/>
      <c r="O187" s="163"/>
      <c r="P187" s="163"/>
      <c r="Q187" s="163"/>
      <c r="R187" s="163"/>
      <c r="S187" s="164"/>
      <c r="T187" s="163"/>
      <c r="U187" s="164"/>
      <c r="V187" s="163"/>
      <c r="W187" s="163"/>
    </row>
    <row r="188" spans="1:23" ht="15.75" customHeight="1">
      <c r="A188" s="717">
        <v>182</v>
      </c>
      <c r="B188" s="717" t="s">
        <v>1883</v>
      </c>
      <c r="C188" s="717" t="s">
        <v>1412</v>
      </c>
      <c r="D188" s="717"/>
      <c r="E188" s="717"/>
      <c r="F188" s="717"/>
      <c r="G188" s="717"/>
      <c r="H188" s="717"/>
      <c r="I188" s="717"/>
      <c r="J188" s="717"/>
      <c r="K188" s="717"/>
      <c r="L188" s="163"/>
      <c r="M188" s="163"/>
      <c r="N188" s="163"/>
      <c r="O188" s="163"/>
      <c r="P188" s="163"/>
      <c r="Q188" s="163"/>
      <c r="R188" s="163"/>
      <c r="S188" s="164"/>
      <c r="T188" s="163"/>
      <c r="U188" s="164"/>
      <c r="V188" s="163"/>
      <c r="W188" s="163"/>
    </row>
    <row r="189" spans="1:23" ht="15.75" customHeight="1">
      <c r="A189" s="717">
        <v>183</v>
      </c>
      <c r="B189" s="717" t="s">
        <v>1884</v>
      </c>
      <c r="C189" s="717" t="s">
        <v>1418</v>
      </c>
      <c r="D189" s="717"/>
      <c r="E189" s="717"/>
      <c r="F189" s="717"/>
      <c r="G189" s="717"/>
      <c r="H189" s="717"/>
      <c r="I189" s="717"/>
      <c r="J189" s="717"/>
      <c r="K189" s="717"/>
      <c r="L189" s="163"/>
      <c r="M189" s="163"/>
      <c r="N189" s="163"/>
      <c r="O189" s="163"/>
      <c r="P189" s="163"/>
      <c r="Q189" s="163"/>
      <c r="R189" s="163"/>
      <c r="S189" s="164"/>
      <c r="T189" s="163"/>
      <c r="U189" s="164"/>
      <c r="V189" s="163"/>
      <c r="W189" s="163"/>
    </row>
    <row r="190" spans="1:23" ht="15.75" customHeight="1">
      <c r="A190" s="717">
        <v>184</v>
      </c>
      <c r="B190" s="717" t="s">
        <v>1430</v>
      </c>
      <c r="C190" s="717" t="s">
        <v>1423</v>
      </c>
      <c r="D190" s="717"/>
      <c r="E190" s="717"/>
      <c r="F190" s="717"/>
      <c r="G190" s="717"/>
      <c r="H190" s="717"/>
      <c r="I190" s="717"/>
      <c r="J190" s="717"/>
      <c r="K190" s="717"/>
      <c r="L190" s="163"/>
      <c r="M190" s="163"/>
      <c r="N190" s="163"/>
      <c r="O190" s="163"/>
      <c r="P190" s="163"/>
      <c r="Q190" s="163"/>
      <c r="R190" s="163"/>
      <c r="S190" s="164"/>
      <c r="T190" s="163"/>
      <c r="U190" s="164"/>
      <c r="V190" s="163"/>
      <c r="W190" s="163"/>
    </row>
    <row r="191" spans="1:23" ht="15.75" customHeight="1">
      <c r="A191" s="717">
        <v>185</v>
      </c>
      <c r="B191" s="717" t="s">
        <v>1885</v>
      </c>
      <c r="C191" s="717" t="s">
        <v>1429</v>
      </c>
      <c r="D191" s="717"/>
      <c r="E191" s="717"/>
      <c r="F191" s="717"/>
      <c r="G191" s="717"/>
      <c r="H191" s="717"/>
      <c r="I191" s="717"/>
      <c r="J191" s="717"/>
      <c r="K191" s="717"/>
      <c r="L191" s="163"/>
      <c r="M191" s="163"/>
      <c r="N191" s="163"/>
      <c r="O191" s="163"/>
      <c r="P191" s="163"/>
      <c r="Q191" s="163"/>
      <c r="R191" s="163"/>
      <c r="S191" s="164"/>
      <c r="T191" s="163"/>
      <c r="U191" s="164"/>
      <c r="V191" s="163"/>
      <c r="W191" s="163"/>
    </row>
    <row r="192" spans="1:23" ht="15.75" customHeight="1">
      <c r="A192" s="717">
        <v>186</v>
      </c>
      <c r="B192" s="717" t="s">
        <v>1139</v>
      </c>
      <c r="C192" s="717" t="s">
        <v>1435</v>
      </c>
      <c r="D192" s="717"/>
      <c r="E192" s="717"/>
      <c r="F192" s="717"/>
      <c r="G192" s="717"/>
      <c r="H192" s="717"/>
      <c r="I192" s="717"/>
      <c r="J192" s="717"/>
      <c r="K192" s="717"/>
      <c r="L192" s="163"/>
      <c r="M192" s="163"/>
      <c r="N192" s="163"/>
      <c r="O192" s="163"/>
      <c r="P192" s="163"/>
      <c r="Q192" s="163"/>
      <c r="R192" s="163"/>
      <c r="S192" s="164"/>
      <c r="T192" s="163"/>
      <c r="U192" s="164"/>
      <c r="V192" s="163"/>
      <c r="W192" s="163"/>
    </row>
    <row r="193" spans="1:23" ht="15.75" customHeight="1">
      <c r="A193" s="717">
        <v>187</v>
      </c>
      <c r="B193" s="717" t="s">
        <v>1887</v>
      </c>
      <c r="C193" s="717" t="s">
        <v>1886</v>
      </c>
      <c r="D193" s="717"/>
      <c r="E193" s="717"/>
      <c r="F193" s="717"/>
      <c r="G193" s="717"/>
      <c r="H193" s="717"/>
      <c r="I193" s="717"/>
      <c r="J193" s="717"/>
      <c r="K193" s="717"/>
      <c r="L193" s="163"/>
      <c r="M193" s="163"/>
      <c r="N193" s="163"/>
      <c r="O193" s="163"/>
      <c r="P193" s="163"/>
      <c r="Q193" s="163"/>
      <c r="R193" s="163"/>
      <c r="S193" s="164"/>
      <c r="T193" s="163"/>
      <c r="U193" s="164"/>
      <c r="V193" s="163"/>
      <c r="W193" s="163"/>
    </row>
    <row r="194" spans="1:23" ht="15.75" customHeight="1">
      <c r="A194" s="717">
        <v>188</v>
      </c>
      <c r="B194" s="717" t="s">
        <v>765</v>
      </c>
      <c r="C194" s="717" t="s">
        <v>1888</v>
      </c>
      <c r="D194" s="717"/>
      <c r="E194" s="717"/>
      <c r="F194" s="717"/>
      <c r="G194" s="717"/>
      <c r="H194" s="717"/>
      <c r="I194" s="717"/>
      <c r="J194" s="717"/>
      <c r="K194" s="717"/>
      <c r="L194" s="163"/>
      <c r="M194" s="163"/>
      <c r="N194" s="163"/>
      <c r="O194" s="163"/>
      <c r="P194" s="163"/>
      <c r="Q194" s="163"/>
      <c r="R194" s="163"/>
      <c r="S194" s="164"/>
      <c r="T194" s="163"/>
      <c r="U194" s="164"/>
      <c r="V194" s="163"/>
      <c r="W194" s="163"/>
    </row>
    <row r="195" spans="1:23" ht="15.75" customHeight="1">
      <c r="A195" s="717">
        <v>189</v>
      </c>
      <c r="B195" s="717" t="s">
        <v>1141</v>
      </c>
      <c r="C195" s="717" t="s">
        <v>1889</v>
      </c>
      <c r="D195" s="717"/>
      <c r="E195" s="717"/>
      <c r="F195" s="717"/>
      <c r="G195" s="717"/>
      <c r="H195" s="717"/>
      <c r="I195" s="717"/>
      <c r="J195" s="717"/>
      <c r="K195" s="717"/>
      <c r="L195" s="163"/>
      <c r="M195" s="163"/>
      <c r="N195" s="163"/>
      <c r="O195" s="163"/>
      <c r="P195" s="163"/>
      <c r="Q195" s="163"/>
      <c r="R195" s="163"/>
      <c r="S195" s="164"/>
      <c r="T195" s="163"/>
      <c r="U195" s="164"/>
      <c r="V195" s="163"/>
      <c r="W195" s="163"/>
    </row>
    <row r="196" spans="1:23" ht="15.75" customHeight="1">
      <c r="A196" s="717">
        <v>190</v>
      </c>
      <c r="B196" s="717" t="s">
        <v>767</v>
      </c>
      <c r="C196" s="717" t="s">
        <v>1890</v>
      </c>
      <c r="D196" s="717"/>
      <c r="E196" s="717"/>
      <c r="F196" s="717"/>
      <c r="G196" s="717"/>
      <c r="H196" s="717"/>
      <c r="I196" s="717"/>
      <c r="J196" s="717"/>
      <c r="K196" s="717"/>
      <c r="L196" s="163"/>
      <c r="M196" s="163"/>
      <c r="N196" s="163"/>
      <c r="O196" s="163"/>
      <c r="P196" s="163"/>
      <c r="Q196" s="163"/>
      <c r="R196" s="163"/>
      <c r="S196" s="164"/>
      <c r="T196" s="163"/>
      <c r="U196" s="164"/>
      <c r="V196" s="163"/>
      <c r="W196" s="163"/>
    </row>
    <row r="197" spans="1:23" ht="15.75" customHeight="1">
      <c r="A197" s="717">
        <v>191</v>
      </c>
      <c r="B197" s="717" t="s">
        <v>768</v>
      </c>
      <c r="C197" s="717" t="s">
        <v>1891</v>
      </c>
      <c r="D197" s="717"/>
      <c r="E197" s="717"/>
      <c r="F197" s="717"/>
      <c r="G197" s="717"/>
      <c r="H197" s="717"/>
      <c r="I197" s="717"/>
      <c r="J197" s="717"/>
      <c r="K197" s="717"/>
      <c r="L197" s="163"/>
      <c r="M197" s="163"/>
      <c r="N197" s="163"/>
      <c r="O197" s="163"/>
      <c r="P197" s="163"/>
      <c r="Q197" s="163"/>
      <c r="R197" s="163"/>
      <c r="S197" s="164"/>
      <c r="T197" s="163"/>
      <c r="U197" s="164"/>
      <c r="V197" s="163"/>
      <c r="W197" s="163"/>
    </row>
    <row r="198" spans="1:23" ht="15.75" customHeight="1">
      <c r="A198" s="717">
        <v>192</v>
      </c>
      <c r="B198" s="717" t="s">
        <v>769</v>
      </c>
      <c r="C198" s="717" t="s">
        <v>1892</v>
      </c>
      <c r="D198" s="717"/>
      <c r="E198" s="717"/>
      <c r="F198" s="717"/>
      <c r="G198" s="717"/>
      <c r="H198" s="717"/>
      <c r="I198" s="717"/>
      <c r="J198" s="717"/>
      <c r="K198" s="717"/>
      <c r="L198" s="163"/>
      <c r="M198" s="163"/>
      <c r="N198" s="163"/>
      <c r="O198" s="163"/>
      <c r="P198" s="163"/>
      <c r="Q198" s="163"/>
      <c r="R198" s="163"/>
      <c r="S198" s="164"/>
      <c r="T198" s="163"/>
      <c r="U198" s="164"/>
      <c r="V198" s="163"/>
      <c r="W198" s="163"/>
    </row>
    <row r="199" spans="1:23" ht="15.75" customHeight="1">
      <c r="A199" s="717">
        <v>193</v>
      </c>
      <c r="B199" s="717" t="s">
        <v>770</v>
      </c>
      <c r="C199" s="717" t="s">
        <v>1893</v>
      </c>
      <c r="D199" s="717"/>
      <c r="E199" s="717"/>
      <c r="F199" s="717"/>
      <c r="G199" s="717"/>
      <c r="H199" s="717"/>
      <c r="I199" s="717"/>
      <c r="J199" s="717"/>
      <c r="K199" s="717"/>
      <c r="L199" s="163"/>
      <c r="M199" s="163"/>
      <c r="N199" s="163"/>
      <c r="O199" s="163"/>
      <c r="P199" s="163"/>
      <c r="Q199" s="163"/>
      <c r="R199" s="163"/>
      <c r="S199" s="164"/>
      <c r="T199" s="163"/>
      <c r="U199" s="164"/>
      <c r="V199" s="163"/>
      <c r="W199" s="163"/>
    </row>
    <row r="200" spans="1:23" ht="15.75" customHeight="1">
      <c r="A200" s="717">
        <v>194</v>
      </c>
      <c r="B200" s="717" t="s">
        <v>1895</v>
      </c>
      <c r="C200" s="717" t="s">
        <v>1894</v>
      </c>
      <c r="D200" s="717"/>
      <c r="E200" s="717"/>
      <c r="F200" s="717"/>
      <c r="G200" s="717"/>
      <c r="H200" s="717"/>
      <c r="I200" s="717"/>
      <c r="J200" s="717"/>
      <c r="K200" s="717"/>
      <c r="L200" s="163"/>
      <c r="M200" s="163"/>
      <c r="N200" s="163"/>
      <c r="O200" s="163"/>
      <c r="P200" s="163"/>
      <c r="Q200" s="163"/>
      <c r="R200" s="163"/>
      <c r="S200" s="164"/>
      <c r="T200" s="163"/>
      <c r="U200" s="164"/>
      <c r="V200" s="163"/>
      <c r="W200" s="163"/>
    </row>
    <row r="201" spans="1:23" ht="15.75" customHeight="1">
      <c r="A201" s="717">
        <v>195</v>
      </c>
      <c r="B201" s="717" t="s">
        <v>1897</v>
      </c>
      <c r="C201" s="717" t="s">
        <v>1896</v>
      </c>
      <c r="D201" s="717"/>
      <c r="E201" s="717"/>
      <c r="F201" s="717"/>
      <c r="G201" s="717"/>
      <c r="H201" s="717"/>
      <c r="I201" s="717"/>
      <c r="J201" s="717"/>
      <c r="K201" s="717"/>
      <c r="L201" s="163"/>
      <c r="M201" s="163"/>
      <c r="N201" s="163"/>
      <c r="O201" s="163"/>
      <c r="P201" s="163"/>
      <c r="Q201" s="163"/>
      <c r="R201" s="163"/>
      <c r="S201" s="164"/>
      <c r="T201" s="163"/>
      <c r="U201" s="164"/>
      <c r="V201" s="163"/>
      <c r="W201" s="163"/>
    </row>
    <row r="202" spans="1:23" ht="15.75" customHeight="1">
      <c r="A202" s="717">
        <v>196</v>
      </c>
      <c r="B202" s="717" t="s">
        <v>1899</v>
      </c>
      <c r="C202" s="717" t="s">
        <v>1898</v>
      </c>
      <c r="D202" s="717"/>
      <c r="E202" s="717"/>
      <c r="F202" s="717"/>
      <c r="G202" s="717"/>
      <c r="H202" s="717"/>
      <c r="I202" s="717"/>
      <c r="J202" s="717"/>
      <c r="K202" s="717"/>
      <c r="L202" s="163"/>
      <c r="M202" s="163"/>
      <c r="N202" s="163"/>
      <c r="O202" s="163"/>
      <c r="P202" s="163"/>
      <c r="Q202" s="163"/>
      <c r="R202" s="163"/>
      <c r="S202" s="164"/>
      <c r="T202" s="163"/>
      <c r="U202" s="164"/>
      <c r="V202" s="163"/>
      <c r="W202" s="163"/>
    </row>
    <row r="203" spans="1:23" ht="15.75" customHeight="1">
      <c r="A203" s="717">
        <v>197</v>
      </c>
      <c r="B203" s="717" t="s">
        <v>1901</v>
      </c>
      <c r="C203" s="717" t="s">
        <v>1900</v>
      </c>
      <c r="D203" s="717"/>
      <c r="E203" s="717"/>
      <c r="F203" s="717"/>
      <c r="G203" s="717"/>
      <c r="H203" s="717"/>
      <c r="I203" s="717"/>
      <c r="J203" s="717"/>
      <c r="K203" s="717"/>
      <c r="L203" s="163"/>
      <c r="M203" s="163"/>
      <c r="N203" s="163"/>
      <c r="O203" s="163"/>
      <c r="P203" s="163"/>
      <c r="Q203" s="163"/>
      <c r="R203" s="163"/>
      <c r="S203" s="164"/>
      <c r="T203" s="163"/>
      <c r="U203" s="164"/>
      <c r="V203" s="163"/>
      <c r="W203" s="163"/>
    </row>
    <row r="204" spans="1:23" ht="15.75" customHeight="1">
      <c r="A204" s="717">
        <v>198</v>
      </c>
      <c r="B204" s="717" t="s">
        <v>1903</v>
      </c>
      <c r="C204" s="717" t="s">
        <v>1902</v>
      </c>
      <c r="D204" s="717"/>
      <c r="E204" s="717"/>
      <c r="F204" s="717"/>
      <c r="G204" s="717"/>
      <c r="H204" s="717"/>
      <c r="I204" s="717"/>
      <c r="J204" s="717"/>
      <c r="K204" s="717"/>
      <c r="L204" s="163"/>
      <c r="M204" s="163"/>
      <c r="N204" s="163"/>
      <c r="O204" s="163"/>
      <c r="P204" s="163"/>
      <c r="Q204" s="163"/>
      <c r="R204" s="163"/>
      <c r="S204" s="164"/>
      <c r="T204" s="163"/>
      <c r="U204" s="164"/>
      <c r="V204" s="163"/>
      <c r="W204" s="163"/>
    </row>
    <row r="205" spans="1:23" ht="15.75" customHeight="1">
      <c r="A205" s="717">
        <v>199</v>
      </c>
      <c r="B205" s="717" t="s">
        <v>1905</v>
      </c>
      <c r="C205" s="717" t="s">
        <v>1904</v>
      </c>
      <c r="D205" s="717"/>
      <c r="E205" s="717"/>
      <c r="F205" s="717"/>
      <c r="G205" s="717"/>
      <c r="H205" s="717"/>
      <c r="I205" s="717"/>
      <c r="J205" s="717"/>
      <c r="K205" s="717"/>
      <c r="L205" s="163"/>
      <c r="M205" s="163"/>
      <c r="N205" s="163"/>
      <c r="O205" s="163"/>
      <c r="P205" s="163"/>
      <c r="Q205" s="163"/>
      <c r="R205" s="163"/>
      <c r="S205" s="164"/>
      <c r="T205" s="163"/>
      <c r="U205" s="164"/>
      <c r="V205" s="163"/>
      <c r="W205" s="163"/>
    </row>
    <row r="206" spans="1:23" ht="15.75" customHeight="1">
      <c r="A206" s="717">
        <v>200</v>
      </c>
      <c r="B206" s="717" t="s">
        <v>1907</v>
      </c>
      <c r="C206" s="717" t="s">
        <v>1906</v>
      </c>
      <c r="D206" s="717"/>
      <c r="E206" s="717"/>
      <c r="F206" s="717"/>
      <c r="G206" s="717"/>
      <c r="H206" s="717"/>
      <c r="I206" s="717"/>
      <c r="J206" s="717"/>
      <c r="K206" s="717"/>
      <c r="L206" s="163"/>
      <c r="M206" s="163"/>
      <c r="N206" s="163"/>
      <c r="O206" s="163"/>
      <c r="P206" s="163"/>
      <c r="Q206" s="163"/>
      <c r="R206" s="163"/>
      <c r="S206" s="164"/>
      <c r="T206" s="163"/>
      <c r="U206" s="164"/>
      <c r="V206" s="163"/>
      <c r="W206" s="163"/>
    </row>
    <row r="207" spans="1:23" ht="15.75" customHeight="1">
      <c r="A207" s="717">
        <v>201</v>
      </c>
      <c r="B207" s="717" t="s">
        <v>1721</v>
      </c>
      <c r="C207" s="717" t="s">
        <v>1908</v>
      </c>
      <c r="D207" s="717"/>
      <c r="E207" s="717"/>
      <c r="F207" s="717"/>
      <c r="G207" s="717"/>
      <c r="H207" s="717"/>
      <c r="I207" s="717"/>
      <c r="J207" s="717"/>
      <c r="K207" s="717"/>
      <c r="L207" s="163"/>
      <c r="M207" s="163"/>
      <c r="N207" s="163"/>
      <c r="O207" s="163"/>
      <c r="P207" s="163"/>
      <c r="Q207" s="163"/>
      <c r="R207" s="163"/>
      <c r="S207" s="164"/>
      <c r="T207" s="163"/>
      <c r="U207" s="164"/>
      <c r="V207" s="163"/>
      <c r="W207" s="163"/>
    </row>
    <row r="208" spans="1:23" ht="15.75" customHeight="1">
      <c r="A208" s="717">
        <v>202</v>
      </c>
      <c r="B208" s="717" t="s">
        <v>1148</v>
      </c>
      <c r="C208" s="717" t="s">
        <v>1909</v>
      </c>
      <c r="D208" s="717"/>
      <c r="E208" s="717"/>
      <c r="F208" s="717"/>
      <c r="G208" s="717"/>
      <c r="H208" s="717"/>
      <c r="I208" s="717"/>
      <c r="J208" s="717"/>
      <c r="K208" s="717"/>
      <c r="L208" s="163"/>
      <c r="M208" s="163"/>
      <c r="N208" s="163"/>
      <c r="O208" s="163"/>
      <c r="P208" s="163"/>
      <c r="Q208" s="163"/>
      <c r="R208" s="163"/>
      <c r="S208" s="164"/>
      <c r="T208" s="163"/>
      <c r="U208" s="164"/>
      <c r="V208" s="163"/>
      <c r="W208" s="163"/>
    </row>
    <row r="209" spans="1:23" ht="15.75" customHeight="1">
      <c r="A209" s="717">
        <v>203</v>
      </c>
      <c r="B209" s="717" t="s">
        <v>1911</v>
      </c>
      <c r="C209" s="717" t="s">
        <v>1910</v>
      </c>
      <c r="D209" s="717"/>
      <c r="E209" s="717"/>
      <c r="F209" s="717"/>
      <c r="G209" s="717"/>
      <c r="H209" s="717"/>
      <c r="I209" s="717"/>
      <c r="J209" s="717"/>
      <c r="K209" s="717"/>
      <c r="L209" s="163"/>
      <c r="M209" s="163"/>
      <c r="N209" s="163"/>
      <c r="O209" s="163"/>
      <c r="P209" s="163"/>
      <c r="Q209" s="163"/>
      <c r="R209" s="163"/>
      <c r="S209" s="164"/>
      <c r="T209" s="163"/>
      <c r="U209" s="164"/>
      <c r="V209" s="163"/>
      <c r="W209" s="163"/>
    </row>
    <row r="210" spans="1:23" ht="15.75" customHeight="1">
      <c r="A210" s="717">
        <v>204</v>
      </c>
      <c r="B210" s="717" t="s">
        <v>1913</v>
      </c>
      <c r="C210" s="717" t="s">
        <v>1912</v>
      </c>
      <c r="D210" s="717"/>
      <c r="E210" s="717"/>
      <c r="F210" s="717"/>
      <c r="G210" s="717"/>
      <c r="H210" s="717"/>
      <c r="I210" s="717"/>
      <c r="J210" s="717"/>
      <c r="K210" s="717"/>
      <c r="L210" s="163"/>
      <c r="M210" s="163"/>
      <c r="N210" s="163"/>
      <c r="O210" s="163"/>
      <c r="P210" s="163"/>
      <c r="Q210" s="163"/>
      <c r="R210" s="163"/>
      <c r="S210" s="164"/>
      <c r="T210" s="163"/>
      <c r="U210" s="164"/>
      <c r="V210" s="163"/>
      <c r="W210" s="163"/>
    </row>
    <row r="211" spans="1:23" ht="15.75" customHeight="1">
      <c r="A211" s="717">
        <v>205</v>
      </c>
      <c r="B211" s="717" t="s">
        <v>1915</v>
      </c>
      <c r="C211" s="717" t="s">
        <v>1914</v>
      </c>
      <c r="D211" s="717"/>
      <c r="E211" s="717"/>
      <c r="F211" s="717"/>
      <c r="G211" s="717"/>
      <c r="H211" s="717"/>
      <c r="I211" s="717"/>
      <c r="J211" s="717"/>
      <c r="K211" s="717"/>
      <c r="L211" s="163"/>
      <c r="M211" s="163"/>
      <c r="N211" s="163"/>
      <c r="O211" s="163"/>
      <c r="P211" s="163"/>
      <c r="Q211" s="163"/>
      <c r="R211" s="163"/>
      <c r="S211" s="164"/>
      <c r="T211" s="163"/>
      <c r="U211" s="164"/>
      <c r="V211" s="163"/>
      <c r="W211" s="163"/>
    </row>
    <row r="212" spans="1:23" ht="15.75" customHeight="1">
      <c r="A212" s="717">
        <v>206</v>
      </c>
      <c r="B212" s="717" t="s">
        <v>1917</v>
      </c>
      <c r="C212" s="717" t="s">
        <v>1916</v>
      </c>
      <c r="D212" s="717"/>
      <c r="E212" s="717"/>
      <c r="F212" s="717"/>
      <c r="G212" s="717"/>
      <c r="H212" s="717"/>
      <c r="I212" s="717"/>
      <c r="J212" s="717"/>
      <c r="K212" s="717"/>
      <c r="L212" s="163"/>
      <c r="M212" s="163"/>
      <c r="N212" s="163"/>
      <c r="O212" s="163"/>
      <c r="P212" s="163"/>
      <c r="Q212" s="163"/>
      <c r="R212" s="163"/>
      <c r="S212" s="164"/>
      <c r="T212" s="163"/>
      <c r="U212" s="164"/>
      <c r="V212" s="163"/>
      <c r="W212" s="163"/>
    </row>
    <row r="213" spans="1:23" ht="15.75" customHeight="1">
      <c r="A213" s="717">
        <v>207</v>
      </c>
      <c r="B213" s="717" t="s">
        <v>1919</v>
      </c>
      <c r="C213" s="717" t="s">
        <v>1918</v>
      </c>
      <c r="D213" s="717"/>
      <c r="E213" s="717"/>
      <c r="F213" s="717"/>
      <c r="G213" s="717"/>
      <c r="H213" s="717"/>
      <c r="I213" s="717"/>
      <c r="J213" s="717"/>
      <c r="K213" s="717"/>
      <c r="L213" s="163"/>
      <c r="M213" s="163"/>
      <c r="N213" s="163"/>
      <c r="O213" s="163"/>
      <c r="P213" s="163"/>
      <c r="Q213" s="163"/>
      <c r="R213" s="163"/>
      <c r="S213" s="164"/>
      <c r="T213" s="163"/>
      <c r="U213" s="164"/>
      <c r="V213" s="163"/>
      <c r="W213" s="163"/>
    </row>
    <row r="214" spans="1:23" ht="15.75" customHeight="1">
      <c r="A214" s="717">
        <v>208</v>
      </c>
      <c r="B214" s="717" t="s">
        <v>1921</v>
      </c>
      <c r="C214" s="717" t="s">
        <v>1920</v>
      </c>
      <c r="D214" s="717"/>
      <c r="E214" s="717"/>
      <c r="F214" s="717"/>
      <c r="G214" s="717"/>
      <c r="H214" s="717"/>
      <c r="I214" s="717"/>
      <c r="J214" s="717"/>
      <c r="K214" s="717"/>
      <c r="L214" s="163"/>
      <c r="M214" s="163"/>
      <c r="N214" s="163"/>
      <c r="O214" s="163"/>
      <c r="P214" s="163"/>
      <c r="Q214" s="163"/>
      <c r="R214" s="163"/>
      <c r="S214" s="164"/>
      <c r="T214" s="163"/>
      <c r="U214" s="164"/>
      <c r="V214" s="163"/>
      <c r="W214" s="163"/>
    </row>
    <row r="215" spans="1:23" ht="15.75" customHeight="1">
      <c r="A215" s="717">
        <v>209</v>
      </c>
      <c r="B215" s="717" t="s">
        <v>1923</v>
      </c>
      <c r="C215" s="717" t="s">
        <v>1922</v>
      </c>
      <c r="D215" s="717"/>
      <c r="E215" s="717"/>
      <c r="F215" s="717"/>
      <c r="G215" s="717"/>
      <c r="H215" s="717"/>
      <c r="I215" s="717"/>
      <c r="J215" s="717"/>
      <c r="K215" s="717"/>
      <c r="L215" s="163"/>
      <c r="M215" s="163"/>
      <c r="N215" s="163"/>
      <c r="O215" s="163"/>
      <c r="P215" s="163"/>
      <c r="Q215" s="163"/>
      <c r="R215" s="163"/>
      <c r="S215" s="164"/>
      <c r="T215" s="163"/>
      <c r="U215" s="164"/>
      <c r="V215" s="163"/>
      <c r="W215" s="163"/>
    </row>
    <row r="216" spans="1:23" ht="15.75" customHeight="1">
      <c r="A216" s="717">
        <v>210</v>
      </c>
      <c r="B216" s="717" t="s">
        <v>1150</v>
      </c>
      <c r="C216" s="717" t="s">
        <v>1924</v>
      </c>
      <c r="D216" s="717"/>
      <c r="E216" s="717"/>
      <c r="F216" s="717"/>
      <c r="G216" s="717"/>
      <c r="H216" s="717"/>
      <c r="I216" s="717"/>
      <c r="J216" s="717"/>
      <c r="K216" s="717"/>
      <c r="L216" s="163"/>
      <c r="M216" s="163"/>
      <c r="N216" s="163"/>
      <c r="O216" s="163"/>
      <c r="P216" s="163"/>
      <c r="Q216" s="163"/>
      <c r="R216" s="163"/>
      <c r="S216" s="164"/>
      <c r="T216" s="163"/>
      <c r="U216" s="164"/>
      <c r="V216" s="163"/>
      <c r="W216" s="163"/>
    </row>
    <row r="217" spans="1:23" ht="15.75" customHeight="1">
      <c r="A217" s="717">
        <v>211</v>
      </c>
      <c r="B217" s="717" t="s">
        <v>1723</v>
      </c>
      <c r="C217" s="717" t="s">
        <v>1925</v>
      </c>
      <c r="D217" s="717"/>
      <c r="E217" s="717"/>
      <c r="F217" s="717"/>
      <c r="G217" s="717"/>
      <c r="H217" s="717"/>
      <c r="I217" s="717"/>
      <c r="J217" s="717"/>
      <c r="K217" s="717"/>
      <c r="L217" s="163"/>
      <c r="M217" s="163"/>
      <c r="N217" s="163"/>
      <c r="O217" s="163"/>
      <c r="P217" s="163"/>
      <c r="Q217" s="163"/>
      <c r="R217" s="163"/>
      <c r="S217" s="164"/>
      <c r="T217" s="163"/>
      <c r="U217" s="164"/>
      <c r="V217" s="163"/>
      <c r="W217" s="163"/>
    </row>
    <row r="218" spans="1:23" ht="15.75" customHeight="1">
      <c r="A218" s="717">
        <v>212</v>
      </c>
      <c r="B218" s="717" t="s">
        <v>781</v>
      </c>
      <c r="C218" s="717" t="s">
        <v>1926</v>
      </c>
      <c r="D218" s="717"/>
      <c r="E218" s="717"/>
      <c r="F218" s="717"/>
      <c r="G218" s="717"/>
      <c r="H218" s="717"/>
      <c r="I218" s="717"/>
      <c r="J218" s="717"/>
      <c r="K218" s="717"/>
      <c r="L218" s="163"/>
      <c r="M218" s="163"/>
      <c r="N218" s="163"/>
      <c r="O218" s="163"/>
      <c r="P218" s="163"/>
      <c r="Q218" s="163"/>
      <c r="R218" s="163"/>
      <c r="S218" s="164"/>
      <c r="T218" s="163"/>
      <c r="U218" s="164"/>
      <c r="V218" s="163"/>
      <c r="W218" s="163"/>
    </row>
    <row r="219" spans="1:23" ht="15.75" customHeight="1">
      <c r="A219" s="717">
        <v>213</v>
      </c>
      <c r="B219" s="717" t="s">
        <v>1928</v>
      </c>
      <c r="C219" s="717" t="s">
        <v>1927</v>
      </c>
      <c r="D219" s="717"/>
      <c r="E219" s="717"/>
      <c r="F219" s="717"/>
      <c r="G219" s="717"/>
      <c r="H219" s="717"/>
      <c r="I219" s="717"/>
      <c r="J219" s="717"/>
      <c r="K219" s="717"/>
      <c r="L219" s="163"/>
      <c r="M219" s="163"/>
      <c r="N219" s="163"/>
      <c r="O219" s="163"/>
      <c r="P219" s="163"/>
      <c r="Q219" s="163"/>
      <c r="R219" s="163"/>
      <c r="S219" s="164"/>
      <c r="T219" s="163"/>
      <c r="U219" s="164"/>
      <c r="V219" s="163"/>
      <c r="W219" s="163"/>
    </row>
    <row r="220" spans="1:23" ht="15.75" customHeight="1">
      <c r="A220" s="717">
        <v>214</v>
      </c>
      <c r="B220" s="717" t="s">
        <v>1930</v>
      </c>
      <c r="C220" s="717" t="s">
        <v>1929</v>
      </c>
      <c r="D220" s="717"/>
      <c r="E220" s="717"/>
      <c r="F220" s="717"/>
      <c r="G220" s="717"/>
      <c r="H220" s="717"/>
      <c r="I220" s="717"/>
      <c r="J220" s="717"/>
      <c r="K220" s="717"/>
      <c r="L220" s="163"/>
      <c r="M220" s="163"/>
      <c r="N220" s="163"/>
      <c r="O220" s="163"/>
      <c r="P220" s="163"/>
      <c r="Q220" s="163"/>
      <c r="R220" s="163"/>
      <c r="S220" s="164"/>
      <c r="T220" s="163"/>
      <c r="U220" s="164"/>
      <c r="V220" s="163"/>
      <c r="W220" s="163"/>
    </row>
    <row r="221" spans="1:23" ht="15.75" customHeight="1">
      <c r="A221" s="717">
        <v>215</v>
      </c>
      <c r="B221" s="717" t="s">
        <v>1932</v>
      </c>
      <c r="C221" s="717" t="s">
        <v>1931</v>
      </c>
      <c r="D221" s="717"/>
      <c r="E221" s="717"/>
      <c r="F221" s="717"/>
      <c r="G221" s="717"/>
      <c r="H221" s="717"/>
      <c r="I221" s="717"/>
      <c r="J221" s="717"/>
      <c r="K221" s="717"/>
      <c r="L221" s="163"/>
      <c r="M221" s="163"/>
      <c r="N221" s="163"/>
      <c r="O221" s="163"/>
      <c r="P221" s="163"/>
      <c r="Q221" s="163"/>
      <c r="R221" s="163"/>
      <c r="S221" s="164"/>
      <c r="T221" s="163"/>
      <c r="U221" s="164"/>
      <c r="V221" s="163"/>
      <c r="W221" s="163"/>
    </row>
    <row r="222" spans="1:23" ht="15.75" customHeight="1">
      <c r="A222" s="717">
        <v>216</v>
      </c>
      <c r="B222" s="717" t="s">
        <v>1934</v>
      </c>
      <c r="C222" s="717" t="s">
        <v>1933</v>
      </c>
      <c r="D222" s="717"/>
      <c r="E222" s="717"/>
      <c r="F222" s="717"/>
      <c r="G222" s="717"/>
      <c r="H222" s="717"/>
      <c r="I222" s="717"/>
      <c r="J222" s="717"/>
      <c r="K222" s="717"/>
      <c r="L222" s="163"/>
      <c r="M222" s="163"/>
      <c r="N222" s="163"/>
      <c r="O222" s="163"/>
      <c r="P222" s="163"/>
      <c r="Q222" s="163"/>
      <c r="R222" s="163"/>
      <c r="S222" s="164"/>
      <c r="T222" s="163"/>
      <c r="U222" s="164"/>
      <c r="V222" s="163"/>
      <c r="W222" s="163"/>
    </row>
    <row r="223" spans="1:23" ht="15.75" customHeight="1">
      <c r="A223" s="717">
        <v>217</v>
      </c>
      <c r="B223" s="717" t="s">
        <v>1936</v>
      </c>
      <c r="C223" s="717" t="s">
        <v>1935</v>
      </c>
      <c r="D223" s="717"/>
      <c r="E223" s="717"/>
      <c r="F223" s="717"/>
      <c r="G223" s="717"/>
      <c r="H223" s="717"/>
      <c r="I223" s="717"/>
      <c r="J223" s="717"/>
      <c r="K223" s="717"/>
      <c r="L223" s="163"/>
      <c r="M223" s="163"/>
      <c r="N223" s="163"/>
      <c r="O223" s="163"/>
      <c r="P223" s="163"/>
      <c r="Q223" s="163"/>
      <c r="R223" s="163"/>
      <c r="S223" s="164"/>
      <c r="T223" s="163"/>
      <c r="U223" s="164"/>
      <c r="V223" s="163"/>
      <c r="W223" s="163"/>
    </row>
    <row r="224" spans="1:23" ht="15.75" customHeight="1">
      <c r="A224" s="717">
        <v>218</v>
      </c>
      <c r="B224" s="717" t="s">
        <v>1152</v>
      </c>
      <c r="C224" s="717" t="s">
        <v>1937</v>
      </c>
      <c r="D224" s="717"/>
      <c r="E224" s="717"/>
      <c r="F224" s="717"/>
      <c r="G224" s="717"/>
      <c r="H224" s="717"/>
      <c r="I224" s="717"/>
      <c r="J224" s="717"/>
      <c r="K224" s="717"/>
      <c r="L224" s="163"/>
      <c r="M224" s="163"/>
      <c r="N224" s="163"/>
      <c r="O224" s="163"/>
      <c r="P224" s="163"/>
      <c r="Q224" s="163"/>
      <c r="R224" s="163"/>
      <c r="S224" s="164"/>
      <c r="T224" s="163"/>
      <c r="U224" s="164"/>
      <c r="V224" s="163"/>
      <c r="W224" s="163"/>
    </row>
    <row r="225" spans="1:23" ht="15.75" customHeight="1">
      <c r="A225" s="717">
        <v>219</v>
      </c>
      <c r="B225" s="717" t="s">
        <v>1939</v>
      </c>
      <c r="C225" s="717" t="s">
        <v>1938</v>
      </c>
      <c r="D225" s="717"/>
      <c r="E225" s="717"/>
      <c r="F225" s="717"/>
      <c r="G225" s="717"/>
      <c r="H225" s="717"/>
      <c r="I225" s="717"/>
      <c r="J225" s="717"/>
      <c r="K225" s="717"/>
      <c r="L225" s="163"/>
      <c r="M225" s="163"/>
      <c r="N225" s="163"/>
      <c r="O225" s="163"/>
      <c r="P225" s="163"/>
      <c r="Q225" s="163"/>
      <c r="R225" s="163"/>
      <c r="S225" s="164"/>
      <c r="T225" s="163"/>
      <c r="U225" s="164"/>
      <c r="V225" s="163"/>
      <c r="W225" s="163"/>
    </row>
    <row r="226" spans="1:23" ht="15.75" customHeight="1">
      <c r="A226" s="717">
        <v>220</v>
      </c>
      <c r="B226" s="717" t="s">
        <v>1941</v>
      </c>
      <c r="C226" s="717" t="s">
        <v>1940</v>
      </c>
      <c r="D226" s="717"/>
      <c r="E226" s="717"/>
      <c r="F226" s="717"/>
      <c r="G226" s="717"/>
      <c r="H226" s="717"/>
      <c r="I226" s="717"/>
      <c r="J226" s="717"/>
      <c r="K226" s="717"/>
      <c r="L226" s="163"/>
      <c r="M226" s="163"/>
      <c r="N226" s="163"/>
      <c r="O226" s="163"/>
      <c r="P226" s="163"/>
      <c r="Q226" s="163"/>
      <c r="R226" s="163"/>
      <c r="S226" s="164"/>
      <c r="T226" s="163"/>
      <c r="U226" s="164"/>
      <c r="V226" s="163"/>
      <c r="W226" s="163"/>
    </row>
    <row r="227" spans="1:23" ht="15.75" customHeight="1">
      <c r="A227" s="717">
        <v>221</v>
      </c>
      <c r="B227" s="717" t="s">
        <v>1943</v>
      </c>
      <c r="C227" s="717" t="s">
        <v>1942</v>
      </c>
      <c r="D227" s="717"/>
      <c r="E227" s="717"/>
      <c r="F227" s="717"/>
      <c r="G227" s="717"/>
      <c r="H227" s="717"/>
      <c r="I227" s="717"/>
      <c r="J227" s="717"/>
      <c r="K227" s="717"/>
      <c r="L227" s="163"/>
      <c r="M227" s="163"/>
      <c r="N227" s="163"/>
      <c r="O227" s="163"/>
      <c r="P227" s="163"/>
      <c r="Q227" s="163"/>
      <c r="R227" s="163"/>
      <c r="S227" s="164"/>
      <c r="T227" s="163"/>
      <c r="U227" s="164"/>
      <c r="V227" s="163"/>
      <c r="W227" s="163"/>
    </row>
    <row r="228" spans="1:23" ht="15.75" customHeight="1">
      <c r="A228" s="717">
        <v>222</v>
      </c>
      <c r="B228" s="717" t="s">
        <v>1945</v>
      </c>
      <c r="C228" s="717" t="s">
        <v>1944</v>
      </c>
      <c r="D228" s="717"/>
      <c r="E228" s="717"/>
      <c r="F228" s="717"/>
      <c r="G228" s="717"/>
      <c r="H228" s="717"/>
      <c r="I228" s="717"/>
      <c r="J228" s="717"/>
      <c r="K228" s="717"/>
      <c r="L228" s="163"/>
      <c r="M228" s="163"/>
      <c r="N228" s="163"/>
      <c r="O228" s="163"/>
      <c r="P228" s="163"/>
      <c r="Q228" s="163"/>
      <c r="R228" s="163"/>
      <c r="S228" s="164"/>
      <c r="T228" s="163"/>
      <c r="U228" s="164"/>
      <c r="V228" s="163"/>
      <c r="W228" s="163"/>
    </row>
    <row r="229" spans="1:23" ht="15.75" customHeight="1">
      <c r="A229" s="717">
        <v>223</v>
      </c>
      <c r="B229" s="717" t="s">
        <v>1947</v>
      </c>
      <c r="C229" s="717" t="s">
        <v>1946</v>
      </c>
      <c r="D229" s="717"/>
      <c r="E229" s="717"/>
      <c r="F229" s="717"/>
      <c r="G229" s="717"/>
      <c r="H229" s="717"/>
      <c r="I229" s="717"/>
      <c r="J229" s="717"/>
      <c r="K229" s="717"/>
      <c r="L229" s="163"/>
      <c r="M229" s="163"/>
      <c r="N229" s="163"/>
      <c r="O229" s="163"/>
      <c r="P229" s="163"/>
      <c r="Q229" s="163"/>
      <c r="R229" s="163"/>
      <c r="S229" s="164"/>
      <c r="T229" s="163"/>
      <c r="U229" s="164"/>
      <c r="V229" s="163"/>
      <c r="W229" s="163"/>
    </row>
    <row r="230" spans="1:23" ht="15.75" customHeight="1">
      <c r="A230" s="717">
        <v>224</v>
      </c>
      <c r="B230" s="717" t="s">
        <v>1949</v>
      </c>
      <c r="C230" s="717" t="s">
        <v>1948</v>
      </c>
      <c r="D230" s="717"/>
      <c r="E230" s="717"/>
      <c r="F230" s="717"/>
      <c r="G230" s="717"/>
      <c r="H230" s="717"/>
      <c r="I230" s="717"/>
      <c r="J230" s="717"/>
      <c r="K230" s="717"/>
      <c r="L230" s="163"/>
      <c r="M230" s="163"/>
      <c r="N230" s="163"/>
      <c r="O230" s="163"/>
      <c r="P230" s="163"/>
      <c r="Q230" s="163"/>
      <c r="R230" s="163"/>
      <c r="S230" s="164"/>
      <c r="T230" s="163"/>
      <c r="U230" s="164"/>
      <c r="V230" s="163"/>
      <c r="W230" s="163"/>
    </row>
    <row r="231" spans="1:23" ht="15.75" customHeight="1">
      <c r="A231" s="717">
        <v>225</v>
      </c>
      <c r="B231" s="717" t="s">
        <v>1951</v>
      </c>
      <c r="C231" s="717" t="s">
        <v>1950</v>
      </c>
      <c r="D231" s="717"/>
      <c r="E231" s="717"/>
      <c r="F231" s="717"/>
      <c r="G231" s="717"/>
      <c r="H231" s="717"/>
      <c r="I231" s="717"/>
      <c r="J231" s="717"/>
      <c r="K231" s="717"/>
      <c r="L231" s="163"/>
      <c r="M231" s="163"/>
      <c r="N231" s="163"/>
      <c r="O231" s="163"/>
      <c r="P231" s="163"/>
      <c r="Q231" s="163"/>
      <c r="R231" s="163"/>
      <c r="S231" s="164"/>
      <c r="T231" s="163"/>
      <c r="U231" s="164"/>
      <c r="V231" s="163"/>
      <c r="W231" s="163"/>
    </row>
    <row r="232" spans="1:23" ht="15.75" customHeight="1">
      <c r="A232" s="717">
        <v>226</v>
      </c>
      <c r="B232" s="717" t="s">
        <v>1953</v>
      </c>
      <c r="C232" s="717" t="s">
        <v>1952</v>
      </c>
      <c r="D232" s="717"/>
      <c r="E232" s="717"/>
      <c r="F232" s="717"/>
      <c r="G232" s="717"/>
      <c r="H232" s="717"/>
      <c r="I232" s="717"/>
      <c r="J232" s="717"/>
      <c r="K232" s="717"/>
      <c r="L232" s="163"/>
      <c r="M232" s="163"/>
      <c r="N232" s="163"/>
      <c r="O232" s="163"/>
      <c r="P232" s="163"/>
      <c r="Q232" s="163"/>
      <c r="R232" s="163"/>
      <c r="S232" s="164"/>
      <c r="T232" s="163"/>
      <c r="U232" s="164"/>
      <c r="V232" s="163"/>
      <c r="W232" s="163"/>
    </row>
    <row r="233" spans="1:23" ht="15.75" customHeight="1">
      <c r="A233" s="717">
        <v>227</v>
      </c>
      <c r="B233" s="717" t="s">
        <v>787</v>
      </c>
      <c r="C233" s="717" t="s">
        <v>1954</v>
      </c>
      <c r="D233" s="717"/>
      <c r="E233" s="717"/>
      <c r="F233" s="717"/>
      <c r="G233" s="717"/>
      <c r="H233" s="717"/>
      <c r="I233" s="717"/>
      <c r="J233" s="717"/>
      <c r="K233" s="717"/>
      <c r="L233" s="163"/>
      <c r="M233" s="163"/>
      <c r="N233" s="163"/>
      <c r="O233" s="163"/>
      <c r="P233" s="163"/>
      <c r="Q233" s="163"/>
      <c r="R233" s="163"/>
      <c r="S233" s="164"/>
      <c r="T233" s="163"/>
      <c r="U233" s="164"/>
      <c r="V233" s="163"/>
      <c r="W233" s="163"/>
    </row>
    <row r="234" spans="1:23" ht="15.75" customHeight="1">
      <c r="A234" s="717">
        <v>228</v>
      </c>
      <c r="B234" s="717" t="s">
        <v>1956</v>
      </c>
      <c r="C234" s="717" t="s">
        <v>1955</v>
      </c>
      <c r="D234" s="717"/>
      <c r="E234" s="717"/>
      <c r="F234" s="717"/>
      <c r="G234" s="717"/>
      <c r="H234" s="717"/>
      <c r="I234" s="717"/>
      <c r="J234" s="717"/>
      <c r="K234" s="717"/>
      <c r="L234" s="163"/>
      <c r="M234" s="163"/>
      <c r="N234" s="163"/>
      <c r="O234" s="163"/>
      <c r="P234" s="163"/>
      <c r="Q234" s="163"/>
      <c r="R234" s="163"/>
      <c r="S234" s="164"/>
      <c r="T234" s="163"/>
      <c r="U234" s="164"/>
      <c r="V234" s="163"/>
      <c r="W234" s="163"/>
    </row>
    <row r="235" spans="1:23" ht="15.75" customHeight="1">
      <c r="A235" s="717">
        <v>229</v>
      </c>
      <c r="B235" s="717" t="s">
        <v>789</v>
      </c>
      <c r="C235" s="717" t="s">
        <v>1957</v>
      </c>
      <c r="D235" s="717"/>
      <c r="E235" s="717"/>
      <c r="F235" s="717"/>
      <c r="G235" s="717"/>
      <c r="H235" s="717"/>
      <c r="I235" s="717"/>
      <c r="J235" s="717"/>
      <c r="K235" s="717"/>
      <c r="L235" s="163"/>
      <c r="M235" s="163"/>
      <c r="N235" s="163"/>
      <c r="O235" s="163"/>
      <c r="P235" s="163"/>
      <c r="Q235" s="163"/>
      <c r="R235" s="163"/>
      <c r="S235" s="164"/>
      <c r="T235" s="163"/>
      <c r="U235" s="164"/>
      <c r="V235" s="163"/>
      <c r="W235" s="163"/>
    </row>
    <row r="236" spans="1:23" ht="15.75" customHeight="1">
      <c r="A236" s="717">
        <v>230</v>
      </c>
      <c r="B236" s="717" t="s">
        <v>1959</v>
      </c>
      <c r="C236" s="717" t="s">
        <v>1958</v>
      </c>
      <c r="D236" s="717"/>
      <c r="E236" s="717"/>
      <c r="F236" s="717"/>
      <c r="G236" s="717"/>
      <c r="H236" s="717"/>
      <c r="I236" s="717"/>
      <c r="J236" s="717"/>
      <c r="K236" s="717"/>
      <c r="L236" s="163"/>
      <c r="M236" s="163"/>
      <c r="N236" s="163"/>
      <c r="O236" s="163"/>
      <c r="P236" s="163"/>
      <c r="Q236" s="163"/>
      <c r="R236" s="163"/>
      <c r="S236" s="164"/>
      <c r="T236" s="163"/>
      <c r="U236" s="164"/>
      <c r="V236" s="163"/>
      <c r="W236" s="163"/>
    </row>
    <row r="237" spans="1:23" ht="15.75" customHeight="1">
      <c r="A237" s="717">
        <v>231</v>
      </c>
      <c r="B237" s="717" t="s">
        <v>1961</v>
      </c>
      <c r="C237" s="717" t="s">
        <v>1960</v>
      </c>
      <c r="D237" s="717"/>
      <c r="E237" s="717"/>
      <c r="F237" s="717"/>
      <c r="G237" s="717"/>
      <c r="H237" s="717"/>
      <c r="I237" s="717"/>
      <c r="J237" s="717"/>
      <c r="K237" s="717"/>
      <c r="L237" s="163"/>
      <c r="M237" s="163"/>
      <c r="N237" s="163"/>
      <c r="O237" s="163"/>
      <c r="P237" s="163"/>
      <c r="Q237" s="163"/>
      <c r="R237" s="163"/>
      <c r="S237" s="164"/>
      <c r="T237" s="163"/>
      <c r="U237" s="164"/>
      <c r="V237" s="163"/>
      <c r="W237" s="163"/>
    </row>
    <row r="238" spans="1:23" ht="15.75" customHeight="1">
      <c r="A238" s="717">
        <v>232</v>
      </c>
      <c r="B238" s="717" t="s">
        <v>1963</v>
      </c>
      <c r="C238" s="717" t="s">
        <v>1962</v>
      </c>
      <c r="D238" s="717"/>
      <c r="E238" s="717"/>
      <c r="F238" s="717"/>
      <c r="G238" s="717"/>
      <c r="H238" s="717"/>
      <c r="I238" s="717"/>
      <c r="J238" s="717"/>
      <c r="K238" s="717"/>
      <c r="L238" s="163"/>
      <c r="M238" s="163"/>
      <c r="N238" s="163"/>
      <c r="O238" s="163"/>
      <c r="P238" s="163"/>
      <c r="Q238" s="163"/>
      <c r="R238" s="163"/>
      <c r="S238" s="164"/>
      <c r="T238" s="163"/>
      <c r="U238" s="164"/>
      <c r="V238" s="163"/>
      <c r="W238" s="163"/>
    </row>
    <row r="239" spans="1:23" ht="15.75" customHeight="1">
      <c r="A239" s="717">
        <v>233</v>
      </c>
      <c r="B239" s="717" t="s">
        <v>1965</v>
      </c>
      <c r="C239" s="717" t="s">
        <v>1964</v>
      </c>
      <c r="D239" s="717"/>
      <c r="E239" s="717"/>
      <c r="F239" s="717"/>
      <c r="G239" s="717"/>
      <c r="H239" s="717"/>
      <c r="I239" s="717"/>
      <c r="J239" s="717"/>
      <c r="K239" s="717"/>
      <c r="L239" s="163"/>
      <c r="M239" s="163"/>
      <c r="N239" s="163"/>
      <c r="O239" s="163"/>
      <c r="P239" s="163"/>
      <c r="Q239" s="163"/>
      <c r="R239" s="163"/>
      <c r="S239" s="164"/>
      <c r="T239" s="163"/>
      <c r="U239" s="164"/>
      <c r="V239" s="163"/>
      <c r="W239" s="163"/>
    </row>
    <row r="240" spans="1:23" ht="15.75" customHeight="1">
      <c r="A240" s="717">
        <v>234</v>
      </c>
      <c r="B240" s="717" t="s">
        <v>1155</v>
      </c>
      <c r="C240" s="717" t="s">
        <v>1966</v>
      </c>
      <c r="D240" s="717"/>
      <c r="E240" s="717"/>
      <c r="F240" s="717"/>
      <c r="G240" s="717"/>
      <c r="H240" s="717"/>
      <c r="I240" s="717"/>
      <c r="J240" s="717"/>
      <c r="K240" s="717"/>
      <c r="L240" s="163"/>
      <c r="M240" s="163"/>
      <c r="N240" s="163"/>
      <c r="O240" s="163"/>
      <c r="P240" s="163"/>
      <c r="Q240" s="163"/>
      <c r="R240" s="163"/>
      <c r="S240" s="164"/>
      <c r="T240" s="163"/>
      <c r="U240" s="164"/>
      <c r="V240" s="163"/>
      <c r="W240" s="163"/>
    </row>
    <row r="241" spans="1:23" ht="15.75" customHeight="1">
      <c r="A241" s="717">
        <v>235</v>
      </c>
      <c r="B241" s="717" t="s">
        <v>1968</v>
      </c>
      <c r="C241" s="717" t="s">
        <v>1967</v>
      </c>
      <c r="D241" s="717"/>
      <c r="E241" s="717"/>
      <c r="F241" s="717"/>
      <c r="G241" s="717"/>
      <c r="H241" s="717"/>
      <c r="I241" s="717"/>
      <c r="J241" s="717"/>
      <c r="K241" s="717"/>
      <c r="L241" s="163"/>
      <c r="M241" s="163"/>
      <c r="N241" s="163"/>
      <c r="O241" s="163"/>
      <c r="P241" s="163"/>
      <c r="Q241" s="163"/>
      <c r="R241" s="163"/>
      <c r="S241" s="164"/>
      <c r="T241" s="163"/>
      <c r="U241" s="164"/>
      <c r="V241" s="163"/>
      <c r="W241" s="163"/>
    </row>
    <row r="242" spans="1:23" ht="15.75" customHeight="1">
      <c r="A242" s="717">
        <v>236</v>
      </c>
      <c r="B242" s="717" t="s">
        <v>1970</v>
      </c>
      <c r="C242" s="717" t="s">
        <v>1969</v>
      </c>
      <c r="D242" s="717"/>
      <c r="E242" s="717"/>
      <c r="F242" s="717"/>
      <c r="G242" s="717"/>
      <c r="H242" s="717"/>
      <c r="I242" s="717"/>
      <c r="J242" s="717"/>
      <c r="K242" s="717"/>
      <c r="L242" s="163"/>
      <c r="M242" s="163"/>
      <c r="N242" s="163"/>
      <c r="O242" s="163"/>
      <c r="P242" s="163"/>
      <c r="Q242" s="163"/>
      <c r="R242" s="163"/>
      <c r="S242" s="164"/>
      <c r="T242" s="163"/>
      <c r="U242" s="164"/>
      <c r="V242" s="163"/>
      <c r="W242" s="163"/>
    </row>
    <row r="243" spans="1:23" ht="15.75" customHeight="1">
      <c r="A243" s="717">
        <v>237</v>
      </c>
      <c r="B243" s="717" t="s">
        <v>1972</v>
      </c>
      <c r="C243" s="717" t="s">
        <v>1971</v>
      </c>
      <c r="D243" s="717"/>
      <c r="E243" s="717"/>
      <c r="F243" s="717"/>
      <c r="G243" s="717"/>
      <c r="H243" s="717"/>
      <c r="I243" s="717"/>
      <c r="J243" s="717"/>
      <c r="K243" s="717"/>
      <c r="L243" s="163"/>
      <c r="M243" s="163"/>
      <c r="N243" s="163"/>
      <c r="O243" s="163"/>
      <c r="P243" s="163"/>
      <c r="Q243" s="163"/>
      <c r="R243" s="163"/>
      <c r="S243" s="164"/>
      <c r="T243" s="163"/>
      <c r="U243" s="164"/>
      <c r="V243" s="163"/>
      <c r="W243" s="163"/>
    </row>
    <row r="244" spans="1:23" ht="15.75" customHeight="1">
      <c r="A244" s="717">
        <v>238</v>
      </c>
      <c r="B244" s="717" t="s">
        <v>1974</v>
      </c>
      <c r="C244" s="717" t="s">
        <v>1973</v>
      </c>
      <c r="D244" s="717"/>
      <c r="E244" s="717"/>
      <c r="F244" s="717"/>
      <c r="G244" s="717"/>
      <c r="H244" s="717"/>
      <c r="I244" s="717"/>
      <c r="J244" s="717"/>
      <c r="K244" s="717"/>
      <c r="L244" s="163"/>
      <c r="M244" s="163"/>
      <c r="N244" s="163"/>
      <c r="O244" s="163"/>
      <c r="P244" s="163"/>
      <c r="Q244" s="163"/>
      <c r="R244" s="163"/>
      <c r="S244" s="164"/>
      <c r="T244" s="163"/>
      <c r="U244" s="164"/>
      <c r="V244" s="163"/>
      <c r="W244" s="163"/>
    </row>
    <row r="245" spans="1:23" ht="15.75" customHeight="1">
      <c r="A245" s="717">
        <v>239</v>
      </c>
      <c r="B245" s="717" t="s">
        <v>1976</v>
      </c>
      <c r="C245" s="717" t="s">
        <v>1975</v>
      </c>
      <c r="D245" s="717"/>
      <c r="E245" s="717"/>
      <c r="F245" s="717"/>
      <c r="G245" s="717"/>
      <c r="H245" s="717"/>
      <c r="I245" s="717"/>
      <c r="J245" s="717"/>
      <c r="K245" s="717"/>
      <c r="L245" s="163"/>
      <c r="M245" s="163"/>
      <c r="N245" s="163"/>
      <c r="O245" s="163"/>
      <c r="P245" s="163"/>
      <c r="Q245" s="163"/>
      <c r="R245" s="163"/>
      <c r="S245" s="164"/>
      <c r="T245" s="163"/>
      <c r="U245" s="164"/>
      <c r="V245" s="163"/>
      <c r="W245" s="163"/>
    </row>
    <row r="246" spans="1:23" ht="15.75" customHeight="1">
      <c r="A246" s="717">
        <v>240</v>
      </c>
      <c r="B246" s="717" t="s">
        <v>1978</v>
      </c>
      <c r="C246" s="717" t="s">
        <v>1977</v>
      </c>
      <c r="D246" s="717"/>
      <c r="E246" s="717"/>
      <c r="F246" s="717"/>
      <c r="G246" s="717"/>
      <c r="H246" s="717"/>
      <c r="I246" s="717"/>
      <c r="J246" s="717"/>
      <c r="K246" s="717"/>
      <c r="L246" s="163"/>
      <c r="M246" s="163"/>
      <c r="N246" s="163"/>
      <c r="O246" s="163"/>
      <c r="P246" s="163"/>
      <c r="Q246" s="163"/>
      <c r="R246" s="163"/>
      <c r="S246" s="164"/>
      <c r="T246" s="163"/>
      <c r="U246" s="164"/>
      <c r="V246" s="163"/>
      <c r="W246" s="163"/>
    </row>
    <row r="247" spans="1:23" ht="15.75" customHeight="1">
      <c r="A247" s="717">
        <v>241</v>
      </c>
      <c r="B247" s="717" t="s">
        <v>1980</v>
      </c>
      <c r="C247" s="717" t="s">
        <v>1979</v>
      </c>
      <c r="D247" s="717"/>
      <c r="E247" s="717"/>
      <c r="F247" s="717"/>
      <c r="G247" s="717"/>
      <c r="H247" s="717"/>
      <c r="I247" s="717"/>
      <c r="J247" s="717"/>
      <c r="K247" s="717"/>
      <c r="L247" s="163"/>
      <c r="M247" s="163"/>
      <c r="N247" s="163"/>
      <c r="O247" s="163"/>
      <c r="P247" s="163"/>
      <c r="Q247" s="163"/>
      <c r="R247" s="163"/>
      <c r="S247" s="164"/>
      <c r="T247" s="163"/>
      <c r="U247" s="164"/>
      <c r="V247" s="163"/>
      <c r="W247" s="163"/>
    </row>
    <row r="248" spans="1:23" ht="15.75" customHeight="1">
      <c r="A248" s="717">
        <v>242</v>
      </c>
      <c r="B248" s="717" t="s">
        <v>1982</v>
      </c>
      <c r="C248" s="717" t="s">
        <v>1981</v>
      </c>
      <c r="D248" s="717"/>
      <c r="E248" s="717"/>
      <c r="F248" s="717"/>
      <c r="G248" s="717"/>
      <c r="H248" s="717"/>
      <c r="I248" s="717"/>
      <c r="J248" s="717"/>
      <c r="K248" s="717"/>
      <c r="L248" s="163"/>
      <c r="M248" s="163"/>
      <c r="N248" s="163"/>
      <c r="O248" s="163"/>
      <c r="P248" s="163"/>
      <c r="Q248" s="163"/>
      <c r="R248" s="163"/>
      <c r="S248" s="164"/>
      <c r="T248" s="163"/>
      <c r="U248" s="164"/>
      <c r="V248" s="163"/>
      <c r="W248" s="163"/>
    </row>
    <row r="249" spans="1:23" ht="15.75" customHeight="1">
      <c r="A249" s="717">
        <v>243</v>
      </c>
      <c r="B249" s="717" t="s">
        <v>1984</v>
      </c>
      <c r="C249" s="717" t="s">
        <v>1983</v>
      </c>
      <c r="D249" s="717"/>
      <c r="E249" s="717"/>
      <c r="F249" s="717"/>
      <c r="G249" s="717"/>
      <c r="H249" s="717"/>
      <c r="I249" s="717"/>
      <c r="J249" s="717"/>
      <c r="K249" s="717"/>
      <c r="L249" s="163"/>
      <c r="M249" s="163"/>
      <c r="N249" s="163"/>
      <c r="O249" s="163"/>
      <c r="P249" s="163"/>
      <c r="Q249" s="163"/>
      <c r="R249" s="163"/>
      <c r="S249" s="164"/>
      <c r="T249" s="163"/>
      <c r="U249" s="164"/>
      <c r="V249" s="163"/>
      <c r="W249" s="163"/>
    </row>
    <row r="250" spans="1:23" ht="15.75" customHeight="1">
      <c r="A250" s="717">
        <v>244</v>
      </c>
      <c r="B250" s="717" t="s">
        <v>1986</v>
      </c>
      <c r="C250" s="717" t="s">
        <v>1985</v>
      </c>
      <c r="D250" s="717"/>
      <c r="E250" s="717"/>
      <c r="F250" s="717"/>
      <c r="G250" s="717"/>
      <c r="H250" s="717"/>
      <c r="I250" s="717"/>
      <c r="J250" s="717"/>
      <c r="K250" s="717"/>
      <c r="L250" s="163"/>
      <c r="M250" s="163"/>
      <c r="N250" s="163"/>
      <c r="O250" s="163"/>
      <c r="P250" s="163"/>
      <c r="Q250" s="163"/>
      <c r="R250" s="163"/>
      <c r="S250" s="164"/>
      <c r="T250" s="163"/>
      <c r="U250" s="164"/>
      <c r="V250" s="163"/>
      <c r="W250" s="163"/>
    </row>
    <row r="251" spans="1:23" ht="15.75" customHeight="1">
      <c r="A251" s="717">
        <v>245</v>
      </c>
      <c r="B251" s="717" t="s">
        <v>1988</v>
      </c>
      <c r="C251" s="717" t="s">
        <v>1987</v>
      </c>
      <c r="D251" s="717"/>
      <c r="E251" s="717"/>
      <c r="F251" s="717"/>
      <c r="G251" s="717"/>
      <c r="H251" s="717"/>
      <c r="I251" s="717"/>
      <c r="J251" s="717"/>
      <c r="K251" s="717"/>
      <c r="L251" s="163"/>
      <c r="M251" s="163"/>
      <c r="N251" s="163"/>
      <c r="O251" s="163"/>
      <c r="P251" s="163"/>
      <c r="Q251" s="163"/>
      <c r="R251" s="163"/>
      <c r="S251" s="164"/>
      <c r="T251" s="163"/>
      <c r="U251" s="164"/>
      <c r="V251" s="163"/>
      <c r="W251" s="163"/>
    </row>
    <row r="252" spans="1:23" ht="15.75" customHeight="1">
      <c r="A252" s="717">
        <v>246</v>
      </c>
      <c r="B252" s="717" t="s">
        <v>1990</v>
      </c>
      <c r="C252" s="717" t="s">
        <v>1989</v>
      </c>
      <c r="D252" s="717"/>
      <c r="E252" s="717"/>
      <c r="F252" s="717"/>
      <c r="G252" s="717"/>
      <c r="H252" s="717"/>
      <c r="I252" s="717"/>
      <c r="J252" s="717"/>
      <c r="K252" s="717"/>
      <c r="L252" s="163"/>
      <c r="M252" s="163"/>
      <c r="N252" s="163"/>
      <c r="O252" s="163"/>
      <c r="P252" s="163"/>
      <c r="Q252" s="163"/>
      <c r="R252" s="163"/>
      <c r="S252" s="164"/>
      <c r="T252" s="163"/>
      <c r="U252" s="164"/>
      <c r="V252" s="163"/>
      <c r="W252" s="163"/>
    </row>
    <row r="253" spans="1:23" ht="15.75" customHeight="1">
      <c r="A253" s="717">
        <v>247</v>
      </c>
      <c r="B253" s="717" t="s">
        <v>1992</v>
      </c>
      <c r="C253" s="717" t="s">
        <v>1991</v>
      </c>
      <c r="D253" s="717"/>
      <c r="E253" s="717"/>
      <c r="F253" s="717"/>
      <c r="G253" s="717"/>
      <c r="H253" s="717"/>
      <c r="I253" s="717"/>
      <c r="J253" s="717"/>
      <c r="K253" s="717"/>
      <c r="L253" s="163"/>
      <c r="M253" s="163"/>
      <c r="N253" s="163"/>
      <c r="O253" s="163"/>
      <c r="P253" s="163"/>
      <c r="Q253" s="163"/>
      <c r="R253" s="163"/>
      <c r="S253" s="164"/>
      <c r="T253" s="163"/>
      <c r="U253" s="164"/>
      <c r="V253" s="163"/>
      <c r="W253" s="163"/>
    </row>
    <row r="254" spans="1:23" ht="15.75" customHeight="1">
      <c r="A254" s="717">
        <v>248</v>
      </c>
      <c r="B254" s="717" t="s">
        <v>1994</v>
      </c>
      <c r="C254" s="717" t="s">
        <v>1993</v>
      </c>
      <c r="D254" s="717"/>
      <c r="E254" s="717"/>
      <c r="F254" s="717"/>
      <c r="G254" s="717"/>
      <c r="H254" s="717"/>
      <c r="I254" s="717"/>
      <c r="J254" s="717"/>
      <c r="K254" s="717"/>
      <c r="L254" s="163"/>
      <c r="M254" s="163"/>
      <c r="N254" s="163"/>
      <c r="O254" s="163"/>
      <c r="P254" s="163"/>
      <c r="Q254" s="163"/>
      <c r="R254" s="163"/>
      <c r="S254" s="164"/>
      <c r="T254" s="163"/>
      <c r="U254" s="164"/>
      <c r="V254" s="163"/>
      <c r="W254" s="163"/>
    </row>
    <row r="255" spans="1:23" ht="15.75" customHeight="1">
      <c r="A255" s="717">
        <v>249</v>
      </c>
      <c r="B255" s="717" t="s">
        <v>1996</v>
      </c>
      <c r="C255" s="717" t="s">
        <v>1995</v>
      </c>
      <c r="D255" s="717"/>
      <c r="E255" s="717"/>
      <c r="F255" s="717"/>
      <c r="G255" s="717"/>
      <c r="H255" s="717"/>
      <c r="I255" s="717"/>
      <c r="J255" s="717"/>
      <c r="K255" s="717"/>
      <c r="L255" s="163"/>
      <c r="M255" s="163"/>
      <c r="N255" s="163"/>
      <c r="O255" s="163"/>
      <c r="P255" s="163"/>
      <c r="Q255" s="163"/>
      <c r="R255" s="163"/>
      <c r="S255" s="164"/>
      <c r="T255" s="163"/>
      <c r="U255" s="164"/>
      <c r="V255" s="163"/>
      <c r="W255" s="163"/>
    </row>
    <row r="256" spans="1:23" ht="15.75" customHeight="1">
      <c r="A256" s="717">
        <v>250</v>
      </c>
      <c r="B256" s="717" t="s">
        <v>1998</v>
      </c>
      <c r="C256" s="717" t="s">
        <v>1997</v>
      </c>
      <c r="D256" s="717"/>
      <c r="E256" s="717"/>
      <c r="F256" s="717"/>
      <c r="G256" s="717"/>
      <c r="H256" s="717"/>
      <c r="I256" s="717"/>
      <c r="J256" s="717"/>
      <c r="K256" s="717"/>
      <c r="L256" s="163"/>
      <c r="M256" s="163"/>
      <c r="N256" s="163"/>
      <c r="O256" s="163"/>
      <c r="P256" s="163"/>
      <c r="Q256" s="163"/>
      <c r="R256" s="163"/>
      <c r="S256" s="164"/>
      <c r="T256" s="163"/>
      <c r="U256" s="164"/>
      <c r="V256" s="163"/>
      <c r="W256" s="163"/>
    </row>
    <row r="257" spans="1:23" ht="15.75" customHeight="1">
      <c r="A257" s="717">
        <v>999</v>
      </c>
      <c r="B257" s="717" t="s">
        <v>1998</v>
      </c>
      <c r="C257" s="717" t="s">
        <v>1997</v>
      </c>
      <c r="D257" s="717"/>
      <c r="E257" s="717"/>
      <c r="F257" s="717"/>
      <c r="G257" s="717"/>
      <c r="H257" s="717"/>
      <c r="I257" s="717"/>
      <c r="J257" s="717"/>
      <c r="K257" s="717"/>
      <c r="L257" s="163"/>
      <c r="M257" s="163"/>
      <c r="N257" s="163"/>
      <c r="O257" s="163"/>
      <c r="P257" s="163"/>
      <c r="Q257" s="163"/>
      <c r="R257" s="163"/>
      <c r="S257" s="164"/>
      <c r="T257" s="163"/>
      <c r="U257" s="164"/>
      <c r="V257" s="163"/>
      <c r="W257" s="163"/>
    </row>
    <row r="258" spans="1:23" ht="15.75" customHeight="1">
      <c r="A258" s="165"/>
      <c r="B258" s="163"/>
      <c r="C258" s="163"/>
      <c r="D258" s="163"/>
      <c r="E258" s="163"/>
      <c r="F258" s="163"/>
      <c r="G258" s="163"/>
      <c r="H258" s="163"/>
      <c r="I258" s="163"/>
      <c r="J258" s="163"/>
      <c r="K258" s="163"/>
      <c r="L258" s="163"/>
      <c r="M258" s="163"/>
      <c r="N258" s="163"/>
      <c r="O258" s="163"/>
      <c r="P258" s="163"/>
      <c r="Q258" s="163"/>
      <c r="R258" s="163"/>
      <c r="S258" s="164"/>
      <c r="T258" s="163"/>
      <c r="U258" s="164"/>
      <c r="V258" s="163"/>
      <c r="W258" s="163"/>
    </row>
    <row r="259" spans="1:23" ht="15.75" customHeight="1">
      <c r="A259" s="165"/>
      <c r="B259" s="163"/>
      <c r="C259" s="163"/>
      <c r="D259" s="163"/>
      <c r="E259" s="163"/>
      <c r="F259" s="163"/>
      <c r="G259" s="163"/>
      <c r="H259" s="163"/>
      <c r="I259" s="163"/>
      <c r="J259" s="163"/>
      <c r="K259" s="163"/>
      <c r="L259" s="163"/>
      <c r="M259" s="163"/>
      <c r="N259" s="163"/>
      <c r="O259" s="163"/>
      <c r="P259" s="163"/>
      <c r="Q259" s="163"/>
      <c r="R259" s="163"/>
      <c r="S259" s="164"/>
      <c r="T259" s="163"/>
      <c r="U259" s="164"/>
      <c r="V259" s="163"/>
      <c r="W259" s="163"/>
    </row>
    <row r="260" spans="1:23" ht="15.75" customHeight="1">
      <c r="A260" s="165"/>
      <c r="B260" s="163"/>
      <c r="C260" s="163"/>
      <c r="D260" s="163"/>
      <c r="E260" s="163"/>
      <c r="F260" s="163"/>
      <c r="G260" s="163"/>
      <c r="H260" s="163"/>
      <c r="I260" s="163"/>
      <c r="J260" s="163"/>
      <c r="K260" s="163"/>
      <c r="L260" s="163"/>
      <c r="M260" s="163"/>
      <c r="N260" s="163"/>
      <c r="O260" s="163"/>
      <c r="P260" s="163"/>
      <c r="Q260" s="163"/>
      <c r="R260" s="163"/>
      <c r="S260" s="164"/>
      <c r="T260" s="163"/>
      <c r="U260" s="164"/>
      <c r="V260" s="163"/>
      <c r="W260" s="163"/>
    </row>
    <row r="261" spans="1:23" ht="15.75" customHeight="1">
      <c r="A261" s="165"/>
      <c r="B261" s="163"/>
      <c r="C261" s="163"/>
      <c r="D261" s="163"/>
      <c r="E261" s="163"/>
      <c r="F261" s="163"/>
      <c r="G261" s="163"/>
      <c r="H261" s="163"/>
      <c r="I261" s="163"/>
      <c r="J261" s="163"/>
      <c r="K261" s="163"/>
      <c r="L261" s="163"/>
      <c r="M261" s="163"/>
      <c r="N261" s="163"/>
      <c r="O261" s="163"/>
      <c r="P261" s="163"/>
      <c r="Q261" s="163"/>
      <c r="R261" s="163"/>
      <c r="S261" s="164"/>
      <c r="T261" s="163"/>
      <c r="U261" s="164"/>
      <c r="V261" s="163"/>
      <c r="W261" s="163"/>
    </row>
    <row r="262" spans="1:23" ht="15.75" customHeight="1">
      <c r="A262" s="165"/>
      <c r="B262" s="163"/>
      <c r="C262" s="163"/>
      <c r="D262" s="163"/>
      <c r="E262" s="163"/>
      <c r="F262" s="163"/>
      <c r="G262" s="163"/>
      <c r="H262" s="163"/>
      <c r="I262" s="163"/>
      <c r="J262" s="163"/>
      <c r="K262" s="163"/>
      <c r="L262" s="163"/>
      <c r="M262" s="163"/>
      <c r="N262" s="163"/>
      <c r="O262" s="163"/>
      <c r="P262" s="163"/>
      <c r="Q262" s="163"/>
      <c r="R262" s="163"/>
      <c r="S262" s="164"/>
      <c r="T262" s="163"/>
      <c r="U262" s="164"/>
      <c r="V262" s="163"/>
      <c r="W262" s="163"/>
    </row>
    <row r="263" spans="1:23" ht="15.75" customHeight="1">
      <c r="A263" s="165"/>
      <c r="B263" s="163"/>
      <c r="C263" s="163"/>
      <c r="D263" s="163"/>
      <c r="E263" s="163"/>
      <c r="F263" s="163"/>
      <c r="G263" s="163"/>
      <c r="H263" s="163"/>
      <c r="I263" s="163"/>
      <c r="J263" s="163"/>
      <c r="K263" s="163"/>
      <c r="L263" s="163"/>
      <c r="M263" s="163"/>
      <c r="N263" s="163"/>
      <c r="O263" s="163"/>
      <c r="P263" s="163"/>
      <c r="Q263" s="163"/>
      <c r="R263" s="163"/>
      <c r="S263" s="164"/>
      <c r="T263" s="163"/>
      <c r="U263" s="164"/>
      <c r="V263" s="163"/>
      <c r="W263" s="163"/>
    </row>
    <row r="264" spans="1:23" ht="15.75" customHeight="1">
      <c r="A264" s="165"/>
      <c r="B264" s="163"/>
      <c r="C264" s="163"/>
      <c r="D264" s="163"/>
      <c r="E264" s="163"/>
      <c r="F264" s="163"/>
      <c r="G264" s="163"/>
      <c r="H264" s="163"/>
      <c r="I264" s="163"/>
      <c r="J264" s="163"/>
      <c r="K264" s="163"/>
      <c r="L264" s="163"/>
      <c r="M264" s="163"/>
      <c r="N264" s="163"/>
      <c r="O264" s="163"/>
      <c r="P264" s="163"/>
      <c r="Q264" s="163"/>
      <c r="R264" s="163"/>
      <c r="S264" s="164"/>
      <c r="T264" s="163"/>
      <c r="U264" s="164"/>
      <c r="V264" s="163"/>
      <c r="W264" s="163"/>
    </row>
    <row r="265" spans="1:23" ht="15.75" customHeight="1">
      <c r="A265" s="165"/>
      <c r="B265" s="163"/>
      <c r="C265" s="163"/>
      <c r="D265" s="163"/>
      <c r="E265" s="163"/>
      <c r="F265" s="163"/>
      <c r="G265" s="163"/>
      <c r="H265" s="163"/>
      <c r="I265" s="163"/>
      <c r="J265" s="163"/>
      <c r="K265" s="163"/>
      <c r="L265" s="163"/>
      <c r="M265" s="163"/>
      <c r="N265" s="163"/>
      <c r="O265" s="163"/>
      <c r="P265" s="163"/>
      <c r="Q265" s="163"/>
      <c r="R265" s="163"/>
      <c r="S265" s="164"/>
      <c r="T265" s="163"/>
      <c r="U265" s="164"/>
      <c r="V265" s="163"/>
      <c r="W265" s="163"/>
    </row>
    <row r="266" spans="1:23" ht="15.75" customHeight="1">
      <c r="A266" s="165"/>
      <c r="B266" s="163"/>
      <c r="C266" s="163"/>
      <c r="D266" s="163"/>
      <c r="E266" s="163"/>
      <c r="F266" s="163"/>
      <c r="G266" s="163"/>
      <c r="H266" s="163"/>
      <c r="I266" s="163"/>
      <c r="J266" s="163"/>
      <c r="K266" s="163"/>
      <c r="L266" s="163"/>
      <c r="M266" s="163"/>
      <c r="N266" s="163"/>
      <c r="O266" s="163"/>
      <c r="P266" s="163"/>
      <c r="Q266" s="163"/>
      <c r="R266" s="163"/>
      <c r="S266" s="164"/>
      <c r="T266" s="163"/>
      <c r="U266" s="164"/>
      <c r="V266" s="163"/>
      <c r="W266" s="163"/>
    </row>
    <row r="267" spans="1:23" ht="15.75" customHeight="1">
      <c r="A267" s="165"/>
      <c r="B267" s="163"/>
      <c r="C267" s="163"/>
      <c r="D267" s="163"/>
      <c r="E267" s="163"/>
      <c r="F267" s="163"/>
      <c r="G267" s="163"/>
      <c r="H267" s="163"/>
      <c r="I267" s="163"/>
      <c r="J267" s="163"/>
      <c r="K267" s="163"/>
      <c r="L267" s="163"/>
      <c r="M267" s="163"/>
      <c r="N267" s="163"/>
      <c r="O267" s="163"/>
      <c r="P267" s="163"/>
      <c r="Q267" s="163"/>
      <c r="R267" s="163"/>
      <c r="S267" s="164"/>
      <c r="T267" s="163"/>
      <c r="U267" s="164"/>
      <c r="V267" s="163"/>
      <c r="W267" s="163"/>
    </row>
    <row r="268" spans="1:23" ht="15.75" customHeight="1">
      <c r="A268" s="165"/>
      <c r="B268" s="163"/>
      <c r="C268" s="163"/>
      <c r="D268" s="163"/>
      <c r="E268" s="163"/>
      <c r="F268" s="163"/>
      <c r="G268" s="163"/>
      <c r="H268" s="163"/>
      <c r="I268" s="163"/>
      <c r="J268" s="163"/>
      <c r="K268" s="163"/>
      <c r="L268" s="163"/>
      <c r="M268" s="163"/>
      <c r="N268" s="163"/>
      <c r="O268" s="163"/>
      <c r="P268" s="163"/>
      <c r="Q268" s="163"/>
      <c r="R268" s="163"/>
      <c r="S268" s="164"/>
      <c r="T268" s="163"/>
      <c r="U268" s="164"/>
      <c r="V268" s="163"/>
      <c r="W268" s="163"/>
    </row>
    <row r="269" spans="1:23" ht="15.75" customHeight="1">
      <c r="A269" s="165"/>
      <c r="B269" s="163"/>
      <c r="C269" s="163"/>
      <c r="D269" s="163"/>
      <c r="E269" s="163"/>
      <c r="F269" s="163"/>
      <c r="G269" s="163"/>
      <c r="H269" s="163"/>
      <c r="I269" s="163"/>
      <c r="J269" s="163"/>
      <c r="K269" s="163"/>
      <c r="L269" s="163"/>
      <c r="M269" s="163"/>
      <c r="N269" s="163"/>
      <c r="O269" s="163"/>
      <c r="P269" s="163"/>
      <c r="Q269" s="163"/>
      <c r="R269" s="163"/>
      <c r="S269" s="164"/>
      <c r="T269" s="163"/>
      <c r="U269" s="164"/>
      <c r="V269" s="163"/>
      <c r="W269" s="163"/>
    </row>
    <row r="270" spans="1:23" ht="15.75" customHeight="1">
      <c r="A270" s="165"/>
      <c r="B270" s="163"/>
      <c r="C270" s="163"/>
      <c r="D270" s="163"/>
      <c r="E270" s="163"/>
      <c r="F270" s="163"/>
      <c r="G270" s="163"/>
      <c r="H270" s="163"/>
      <c r="I270" s="163"/>
      <c r="J270" s="163"/>
      <c r="K270" s="163"/>
      <c r="L270" s="163"/>
      <c r="M270" s="163"/>
      <c r="N270" s="163"/>
      <c r="O270" s="163"/>
      <c r="P270" s="163"/>
      <c r="Q270" s="163"/>
      <c r="R270" s="163"/>
      <c r="S270" s="164"/>
      <c r="T270" s="163"/>
      <c r="U270" s="164"/>
      <c r="V270" s="163"/>
      <c r="W270" s="163"/>
    </row>
    <row r="271" spans="1:23" ht="15.75" customHeight="1">
      <c r="A271" s="165"/>
      <c r="B271" s="163"/>
      <c r="C271" s="163"/>
      <c r="D271" s="163"/>
      <c r="E271" s="163"/>
      <c r="F271" s="163"/>
      <c r="G271" s="163"/>
      <c r="H271" s="163"/>
      <c r="I271" s="163"/>
      <c r="J271" s="163"/>
      <c r="K271" s="163"/>
      <c r="L271" s="163"/>
      <c r="M271" s="163"/>
      <c r="N271" s="163"/>
      <c r="O271" s="163"/>
      <c r="P271" s="163"/>
      <c r="Q271" s="163"/>
      <c r="R271" s="163"/>
      <c r="S271" s="164"/>
      <c r="T271" s="163"/>
      <c r="U271" s="164"/>
      <c r="V271" s="163"/>
      <c r="W271" s="163"/>
    </row>
    <row r="272" spans="1:23" ht="15.75" customHeight="1">
      <c r="A272" s="165"/>
      <c r="B272" s="163"/>
      <c r="C272" s="163"/>
      <c r="D272" s="163"/>
      <c r="E272" s="163"/>
      <c r="F272" s="163"/>
      <c r="G272" s="163"/>
      <c r="H272" s="163"/>
      <c r="I272" s="163"/>
      <c r="J272" s="163"/>
      <c r="K272" s="163"/>
      <c r="L272" s="163"/>
      <c r="M272" s="163"/>
      <c r="N272" s="163"/>
      <c r="O272" s="163"/>
      <c r="P272" s="163"/>
      <c r="Q272" s="163"/>
      <c r="R272" s="163"/>
      <c r="S272" s="164"/>
      <c r="T272" s="163"/>
      <c r="U272" s="164"/>
      <c r="V272" s="163"/>
      <c r="W272" s="163"/>
    </row>
    <row r="273" spans="1:23" ht="15.75" customHeight="1">
      <c r="A273" s="165"/>
      <c r="B273" s="163"/>
      <c r="C273" s="163"/>
      <c r="D273" s="163"/>
      <c r="E273" s="163"/>
      <c r="F273" s="163"/>
      <c r="G273" s="163"/>
      <c r="H273" s="163"/>
      <c r="I273" s="163"/>
      <c r="J273" s="163"/>
      <c r="K273" s="163"/>
      <c r="L273" s="163"/>
      <c r="M273" s="163"/>
      <c r="N273" s="163"/>
      <c r="O273" s="163"/>
      <c r="P273" s="163"/>
      <c r="Q273" s="163"/>
      <c r="R273" s="163"/>
      <c r="S273" s="164"/>
      <c r="T273" s="163"/>
      <c r="U273" s="164"/>
      <c r="V273" s="163"/>
      <c r="W273" s="163"/>
    </row>
    <row r="274" spans="1:23" ht="15.75" customHeight="1">
      <c r="A274" s="165"/>
      <c r="B274" s="163"/>
      <c r="C274" s="163"/>
      <c r="D274" s="163"/>
      <c r="E274" s="163"/>
      <c r="F274" s="163"/>
      <c r="G274" s="163"/>
      <c r="H274" s="163"/>
      <c r="I274" s="163"/>
      <c r="J274" s="163"/>
      <c r="K274" s="163"/>
      <c r="L274" s="163"/>
      <c r="M274" s="163"/>
      <c r="N274" s="163"/>
      <c r="O274" s="163"/>
      <c r="P274" s="163"/>
      <c r="Q274" s="163"/>
      <c r="R274" s="163"/>
      <c r="S274" s="164"/>
      <c r="T274" s="163"/>
      <c r="U274" s="164"/>
      <c r="V274" s="163"/>
      <c r="W274" s="163"/>
    </row>
    <row r="275" spans="1:23" ht="15.75" customHeight="1">
      <c r="A275" s="165"/>
      <c r="B275" s="163"/>
      <c r="C275" s="163"/>
      <c r="D275" s="163"/>
      <c r="E275" s="163"/>
      <c r="F275" s="163"/>
      <c r="G275" s="163"/>
      <c r="H275" s="163"/>
      <c r="I275" s="163"/>
      <c r="J275" s="163"/>
      <c r="K275" s="163"/>
      <c r="L275" s="163"/>
      <c r="M275" s="163"/>
      <c r="N275" s="163"/>
      <c r="O275" s="163"/>
      <c r="P275" s="163"/>
      <c r="Q275" s="163"/>
      <c r="R275" s="163"/>
      <c r="S275" s="164"/>
      <c r="T275" s="163"/>
      <c r="U275" s="164"/>
      <c r="V275" s="163"/>
      <c r="W275" s="163"/>
    </row>
    <row r="276" spans="1:23" ht="15.75" customHeight="1">
      <c r="A276" s="165"/>
      <c r="B276" s="163"/>
      <c r="C276" s="163"/>
      <c r="D276" s="163"/>
      <c r="E276" s="163"/>
      <c r="F276" s="163"/>
      <c r="G276" s="163"/>
      <c r="H276" s="163"/>
      <c r="I276" s="163"/>
      <c r="J276" s="163"/>
      <c r="K276" s="163"/>
      <c r="L276" s="163"/>
      <c r="M276" s="163"/>
      <c r="N276" s="163"/>
      <c r="O276" s="163"/>
      <c r="P276" s="163"/>
      <c r="Q276" s="163"/>
      <c r="R276" s="163"/>
      <c r="S276" s="164"/>
      <c r="T276" s="163"/>
      <c r="U276" s="164"/>
      <c r="V276" s="163"/>
      <c r="W276" s="163"/>
    </row>
    <row r="277" spans="1:23" ht="15.75" customHeight="1">
      <c r="A277" s="165"/>
      <c r="B277" s="163"/>
      <c r="C277" s="163"/>
      <c r="D277" s="163"/>
      <c r="E277" s="163"/>
      <c r="F277" s="163"/>
      <c r="G277" s="163"/>
      <c r="H277" s="163"/>
      <c r="I277" s="163"/>
      <c r="J277" s="163"/>
      <c r="K277" s="163"/>
      <c r="L277" s="163"/>
      <c r="M277" s="163"/>
      <c r="N277" s="163"/>
      <c r="O277" s="163"/>
      <c r="P277" s="163"/>
      <c r="Q277" s="163"/>
      <c r="R277" s="163"/>
      <c r="S277" s="164"/>
      <c r="T277" s="163"/>
      <c r="U277" s="164"/>
      <c r="V277" s="163"/>
      <c r="W277" s="163"/>
    </row>
    <row r="278" spans="1:23" ht="15.75" customHeight="1">
      <c r="A278" s="165"/>
      <c r="B278" s="163"/>
      <c r="C278" s="163"/>
      <c r="D278" s="163"/>
      <c r="E278" s="163"/>
      <c r="F278" s="163"/>
      <c r="G278" s="163"/>
      <c r="H278" s="163"/>
      <c r="I278" s="163"/>
      <c r="J278" s="163"/>
      <c r="K278" s="163"/>
      <c r="L278" s="163"/>
      <c r="M278" s="163"/>
      <c r="N278" s="163"/>
      <c r="O278" s="163"/>
      <c r="P278" s="163"/>
      <c r="Q278" s="163"/>
      <c r="R278" s="163"/>
      <c r="S278" s="164"/>
      <c r="T278" s="163"/>
      <c r="U278" s="164"/>
      <c r="V278" s="163"/>
      <c r="W278" s="163"/>
    </row>
    <row r="279" spans="1:23" ht="15.75" customHeight="1">
      <c r="A279" s="165"/>
      <c r="B279" s="163"/>
      <c r="C279" s="163"/>
      <c r="D279" s="163"/>
      <c r="E279" s="163"/>
      <c r="F279" s="163"/>
      <c r="G279" s="163"/>
      <c r="H279" s="163"/>
      <c r="I279" s="163"/>
      <c r="J279" s="163"/>
      <c r="K279" s="163"/>
      <c r="L279" s="163"/>
      <c r="M279" s="163"/>
      <c r="N279" s="163"/>
      <c r="O279" s="163"/>
      <c r="P279" s="163"/>
      <c r="Q279" s="163"/>
      <c r="R279" s="163"/>
      <c r="S279" s="164"/>
      <c r="T279" s="163"/>
      <c r="U279" s="164"/>
      <c r="V279" s="163"/>
      <c r="W279" s="163"/>
    </row>
    <row r="280" spans="1:23" ht="15.75" customHeight="1">
      <c r="A280" s="165"/>
      <c r="B280" s="163"/>
      <c r="C280" s="163"/>
      <c r="D280" s="163"/>
      <c r="E280" s="163"/>
      <c r="F280" s="163"/>
      <c r="G280" s="163"/>
      <c r="H280" s="163"/>
      <c r="I280" s="163"/>
      <c r="J280" s="163"/>
      <c r="K280" s="163"/>
      <c r="L280" s="163"/>
      <c r="M280" s="163"/>
      <c r="N280" s="163"/>
      <c r="O280" s="163"/>
      <c r="P280" s="163"/>
      <c r="Q280" s="163"/>
      <c r="R280" s="163"/>
      <c r="S280" s="164"/>
      <c r="T280" s="163"/>
      <c r="U280" s="164"/>
      <c r="V280" s="163"/>
      <c r="W280" s="163"/>
    </row>
    <row r="281" spans="1:23" ht="15.75" customHeight="1">
      <c r="A281" s="165"/>
      <c r="B281" s="163"/>
      <c r="C281" s="163"/>
      <c r="D281" s="163"/>
      <c r="E281" s="163"/>
      <c r="F281" s="163"/>
      <c r="G281" s="163"/>
      <c r="H281" s="163"/>
      <c r="I281" s="163"/>
      <c r="J281" s="163"/>
      <c r="K281" s="163"/>
      <c r="L281" s="163"/>
      <c r="M281" s="163"/>
      <c r="N281" s="163"/>
      <c r="O281" s="163"/>
      <c r="P281" s="163"/>
      <c r="Q281" s="163"/>
      <c r="R281" s="163"/>
      <c r="S281" s="164"/>
      <c r="T281" s="163"/>
      <c r="U281" s="164"/>
      <c r="V281" s="163"/>
      <c r="W281" s="163"/>
    </row>
    <row r="282" spans="1:23" ht="15.75" customHeight="1">
      <c r="A282" s="165"/>
      <c r="B282" s="163"/>
      <c r="C282" s="163"/>
      <c r="D282" s="163"/>
      <c r="E282" s="163"/>
      <c r="F282" s="163"/>
      <c r="G282" s="163"/>
      <c r="H282" s="163"/>
      <c r="I282" s="163"/>
      <c r="J282" s="163"/>
      <c r="K282" s="163"/>
      <c r="L282" s="163"/>
      <c r="M282" s="163"/>
      <c r="N282" s="163"/>
      <c r="O282" s="163"/>
      <c r="P282" s="163"/>
      <c r="Q282" s="163"/>
      <c r="R282" s="163"/>
      <c r="S282" s="164"/>
      <c r="T282" s="163"/>
      <c r="U282" s="164"/>
      <c r="V282" s="163"/>
      <c r="W282" s="163"/>
    </row>
    <row r="283" spans="1:23" ht="15.75" customHeight="1">
      <c r="A283" s="165"/>
      <c r="B283" s="163"/>
      <c r="C283" s="163"/>
      <c r="D283" s="163"/>
      <c r="E283" s="163"/>
      <c r="F283" s="163"/>
      <c r="G283" s="163"/>
      <c r="H283" s="163"/>
      <c r="I283" s="163"/>
      <c r="J283" s="163"/>
      <c r="K283" s="163"/>
      <c r="L283" s="163"/>
      <c r="M283" s="163"/>
      <c r="N283" s="163"/>
      <c r="O283" s="163"/>
      <c r="P283" s="163"/>
      <c r="Q283" s="163"/>
      <c r="R283" s="163"/>
      <c r="S283" s="164"/>
      <c r="T283" s="163"/>
      <c r="U283" s="164"/>
      <c r="V283" s="163"/>
      <c r="W283" s="163"/>
    </row>
    <row r="284" spans="1:23" ht="15.75" customHeight="1">
      <c r="A284" s="165"/>
      <c r="B284" s="163"/>
      <c r="C284" s="163"/>
      <c r="D284" s="163"/>
      <c r="E284" s="163"/>
      <c r="F284" s="163"/>
      <c r="G284" s="163"/>
      <c r="H284" s="163"/>
      <c r="I284" s="163"/>
      <c r="J284" s="163"/>
      <c r="K284" s="163"/>
      <c r="L284" s="163"/>
      <c r="M284" s="163"/>
      <c r="N284" s="163"/>
      <c r="O284" s="163"/>
      <c r="P284" s="163"/>
      <c r="Q284" s="163"/>
      <c r="R284" s="163"/>
      <c r="S284" s="164"/>
      <c r="T284" s="163"/>
      <c r="U284" s="164"/>
      <c r="V284" s="163"/>
      <c r="W284" s="163"/>
    </row>
    <row r="285" spans="1:23" ht="15.75" customHeight="1">
      <c r="A285" s="165"/>
      <c r="B285" s="163"/>
      <c r="C285" s="163"/>
      <c r="D285" s="163"/>
      <c r="E285" s="163"/>
      <c r="F285" s="163"/>
      <c r="G285" s="163"/>
      <c r="H285" s="163"/>
      <c r="I285" s="163"/>
      <c r="J285" s="163"/>
      <c r="K285" s="163"/>
      <c r="L285" s="163"/>
      <c r="M285" s="163"/>
      <c r="N285" s="163"/>
      <c r="O285" s="163"/>
      <c r="P285" s="163"/>
      <c r="Q285" s="163"/>
      <c r="R285" s="163"/>
      <c r="S285" s="164"/>
      <c r="T285" s="163"/>
      <c r="U285" s="164"/>
      <c r="V285" s="163"/>
      <c r="W285" s="163"/>
    </row>
    <row r="286" spans="1:23" ht="15.75" customHeight="1">
      <c r="A286" s="165"/>
      <c r="B286" s="163"/>
      <c r="C286" s="163"/>
      <c r="D286" s="163"/>
      <c r="E286" s="163"/>
      <c r="F286" s="163"/>
      <c r="G286" s="163"/>
      <c r="H286" s="163"/>
      <c r="I286" s="163"/>
      <c r="J286" s="163"/>
      <c r="K286" s="163"/>
      <c r="L286" s="163"/>
      <c r="M286" s="163"/>
      <c r="N286" s="163"/>
      <c r="O286" s="163"/>
      <c r="P286" s="163"/>
      <c r="Q286" s="163"/>
      <c r="R286" s="163"/>
      <c r="S286" s="164"/>
      <c r="T286" s="163"/>
      <c r="U286" s="164"/>
      <c r="V286" s="163"/>
      <c r="W286" s="163"/>
    </row>
    <row r="287" spans="1:23" ht="15.75" customHeight="1">
      <c r="A287" s="165"/>
      <c r="B287" s="163"/>
      <c r="C287" s="163"/>
      <c r="D287" s="163"/>
      <c r="E287" s="163"/>
      <c r="F287" s="163"/>
      <c r="G287" s="163"/>
      <c r="H287" s="163"/>
      <c r="I287" s="163"/>
      <c r="J287" s="163"/>
      <c r="K287" s="163"/>
      <c r="L287" s="163"/>
      <c r="M287" s="163"/>
      <c r="N287" s="163"/>
      <c r="O287" s="163"/>
      <c r="P287" s="163"/>
      <c r="Q287" s="163"/>
      <c r="R287" s="163"/>
      <c r="S287" s="164"/>
      <c r="T287" s="163"/>
      <c r="U287" s="164"/>
      <c r="V287" s="163"/>
      <c r="W287" s="163"/>
    </row>
    <row r="288" spans="1:23" ht="15.75" customHeight="1">
      <c r="A288" s="165"/>
      <c r="B288" s="163"/>
      <c r="C288" s="163"/>
      <c r="D288" s="163"/>
      <c r="E288" s="163"/>
      <c r="F288" s="163"/>
      <c r="G288" s="163"/>
      <c r="H288" s="163"/>
      <c r="I288" s="163"/>
      <c r="J288" s="163"/>
      <c r="K288" s="163"/>
      <c r="L288" s="163"/>
      <c r="M288" s="163"/>
      <c r="N288" s="163"/>
      <c r="O288" s="163"/>
      <c r="P288" s="163"/>
      <c r="Q288" s="163"/>
      <c r="R288" s="163"/>
      <c r="S288" s="164"/>
      <c r="T288" s="163"/>
      <c r="U288" s="164"/>
      <c r="V288" s="163"/>
      <c r="W288" s="163"/>
    </row>
    <row r="289" spans="1:23" ht="15.75" customHeight="1">
      <c r="A289" s="165"/>
      <c r="B289" s="163"/>
      <c r="C289" s="163"/>
      <c r="D289" s="163"/>
      <c r="E289" s="163"/>
      <c r="F289" s="163"/>
      <c r="G289" s="163"/>
      <c r="H289" s="163"/>
      <c r="I289" s="163"/>
      <c r="J289" s="163"/>
      <c r="K289" s="163"/>
      <c r="L289" s="163"/>
      <c r="M289" s="163"/>
      <c r="N289" s="163"/>
      <c r="O289" s="163"/>
      <c r="P289" s="163"/>
      <c r="Q289" s="163"/>
      <c r="R289" s="163"/>
      <c r="S289" s="164"/>
      <c r="T289" s="163"/>
      <c r="U289" s="164"/>
      <c r="V289" s="163"/>
      <c r="W289" s="163"/>
    </row>
    <row r="290" spans="1:23" ht="15.75" customHeight="1">
      <c r="A290" s="165"/>
      <c r="B290" s="163"/>
      <c r="C290" s="163"/>
      <c r="D290" s="163"/>
      <c r="E290" s="163"/>
      <c r="F290" s="163"/>
      <c r="G290" s="163"/>
      <c r="H290" s="163"/>
      <c r="I290" s="163"/>
      <c r="J290" s="163"/>
      <c r="K290" s="163"/>
      <c r="L290" s="163"/>
      <c r="M290" s="163"/>
      <c r="N290" s="163"/>
      <c r="O290" s="163"/>
      <c r="P290" s="163"/>
      <c r="Q290" s="163"/>
      <c r="R290" s="163"/>
      <c r="S290" s="164"/>
      <c r="T290" s="163"/>
      <c r="U290" s="164"/>
      <c r="V290" s="163"/>
      <c r="W290" s="163"/>
    </row>
    <row r="291" spans="1:23" ht="15.75" customHeight="1">
      <c r="A291" s="165"/>
      <c r="B291" s="163"/>
      <c r="C291" s="163"/>
      <c r="D291" s="163"/>
      <c r="E291" s="163"/>
      <c r="F291" s="163"/>
      <c r="G291" s="163"/>
      <c r="H291" s="163"/>
      <c r="I291" s="163"/>
      <c r="J291" s="163"/>
      <c r="K291" s="163"/>
      <c r="L291" s="163"/>
      <c r="M291" s="163"/>
      <c r="N291" s="163"/>
      <c r="O291" s="163"/>
      <c r="P291" s="163"/>
      <c r="Q291" s="163"/>
      <c r="R291" s="163"/>
      <c r="S291" s="164"/>
      <c r="T291" s="163"/>
      <c r="U291" s="164"/>
      <c r="V291" s="163"/>
      <c r="W291" s="163"/>
    </row>
    <row r="292" spans="1:23" ht="15.75" customHeight="1">
      <c r="A292" s="165"/>
      <c r="B292" s="163"/>
      <c r="C292" s="163"/>
      <c r="D292" s="163"/>
      <c r="E292" s="163"/>
      <c r="F292" s="163"/>
      <c r="G292" s="163"/>
      <c r="H292" s="163"/>
      <c r="I292" s="163"/>
      <c r="J292" s="163"/>
      <c r="K292" s="163"/>
      <c r="L292" s="163"/>
      <c r="M292" s="163"/>
      <c r="N292" s="163"/>
      <c r="O292" s="163"/>
      <c r="P292" s="163"/>
      <c r="Q292" s="163"/>
      <c r="R292" s="163"/>
      <c r="S292" s="164"/>
      <c r="T292" s="163"/>
      <c r="U292" s="164"/>
      <c r="V292" s="163"/>
      <c r="W292" s="163"/>
    </row>
    <row r="293" spans="1:23" ht="15.75" customHeight="1">
      <c r="A293" s="165"/>
      <c r="B293" s="163"/>
      <c r="C293" s="163"/>
      <c r="D293" s="163"/>
      <c r="E293" s="163"/>
      <c r="F293" s="163"/>
      <c r="G293" s="163"/>
      <c r="H293" s="163"/>
      <c r="I293" s="163"/>
      <c r="J293" s="163"/>
      <c r="K293" s="163"/>
      <c r="L293" s="163"/>
      <c r="M293" s="163"/>
      <c r="N293" s="163"/>
      <c r="O293" s="163"/>
      <c r="P293" s="163"/>
      <c r="Q293" s="163"/>
      <c r="R293" s="163"/>
      <c r="S293" s="164"/>
      <c r="T293" s="163"/>
      <c r="U293" s="164"/>
      <c r="V293" s="163"/>
      <c r="W293" s="163"/>
    </row>
    <row r="294" spans="1:23" ht="15.75" customHeight="1">
      <c r="A294" s="165"/>
      <c r="B294" s="163"/>
      <c r="C294" s="163"/>
      <c r="D294" s="163"/>
      <c r="E294" s="163"/>
      <c r="F294" s="163"/>
      <c r="G294" s="163"/>
      <c r="H294" s="163"/>
      <c r="I294" s="163"/>
      <c r="J294" s="163"/>
      <c r="K294" s="163"/>
      <c r="L294" s="163"/>
      <c r="M294" s="163"/>
      <c r="N294" s="163"/>
      <c r="O294" s="163"/>
      <c r="P294" s="163"/>
      <c r="Q294" s="163"/>
      <c r="R294" s="163"/>
      <c r="S294" s="164"/>
      <c r="T294" s="163"/>
      <c r="U294" s="164"/>
      <c r="V294" s="163"/>
      <c r="W294" s="163"/>
    </row>
    <row r="295" spans="1:23" ht="15.75" customHeight="1">
      <c r="A295" s="165"/>
      <c r="B295" s="163"/>
      <c r="C295" s="163"/>
      <c r="D295" s="163"/>
      <c r="E295" s="163"/>
      <c r="F295" s="163"/>
      <c r="G295" s="163"/>
      <c r="H295" s="163"/>
      <c r="I295" s="163"/>
      <c r="J295" s="163"/>
      <c r="K295" s="163"/>
      <c r="L295" s="163"/>
      <c r="M295" s="163"/>
      <c r="N295" s="163"/>
      <c r="O295" s="163"/>
      <c r="P295" s="163"/>
      <c r="Q295" s="163"/>
      <c r="R295" s="163"/>
      <c r="S295" s="164"/>
      <c r="T295" s="163"/>
      <c r="U295" s="164"/>
      <c r="V295" s="163"/>
      <c r="W295" s="163"/>
    </row>
    <row r="296" spans="1:23" ht="15.75" customHeight="1">
      <c r="A296" s="165"/>
      <c r="B296" s="163"/>
      <c r="C296" s="163"/>
      <c r="D296" s="163"/>
      <c r="E296" s="163"/>
      <c r="F296" s="163"/>
      <c r="G296" s="163"/>
      <c r="H296" s="163"/>
      <c r="I296" s="163"/>
      <c r="J296" s="163"/>
      <c r="K296" s="163"/>
      <c r="L296" s="163"/>
      <c r="M296" s="163"/>
      <c r="N296" s="163"/>
      <c r="O296" s="163"/>
      <c r="P296" s="163"/>
      <c r="Q296" s="163"/>
      <c r="R296" s="163"/>
      <c r="S296" s="164"/>
      <c r="T296" s="163"/>
      <c r="U296" s="164"/>
      <c r="V296" s="163"/>
      <c r="W296" s="163"/>
    </row>
    <row r="297" spans="1:23" ht="15.75" customHeight="1">
      <c r="A297" s="165"/>
      <c r="B297" s="163"/>
      <c r="C297" s="163"/>
      <c r="D297" s="163"/>
      <c r="E297" s="163"/>
      <c r="F297" s="163"/>
      <c r="G297" s="163"/>
      <c r="H297" s="163"/>
      <c r="I297" s="163"/>
      <c r="J297" s="163"/>
      <c r="K297" s="163"/>
      <c r="L297" s="163"/>
      <c r="M297" s="163"/>
      <c r="N297" s="163"/>
      <c r="O297" s="163"/>
      <c r="P297" s="163"/>
      <c r="Q297" s="163"/>
      <c r="R297" s="163"/>
      <c r="S297" s="164"/>
      <c r="T297" s="163"/>
      <c r="U297" s="164"/>
      <c r="V297" s="163"/>
      <c r="W297" s="163"/>
    </row>
    <row r="298" spans="1:23" ht="15.75" customHeight="1">
      <c r="A298" s="165"/>
      <c r="B298" s="163"/>
      <c r="C298" s="163"/>
      <c r="D298" s="163"/>
      <c r="E298" s="163"/>
      <c r="F298" s="163"/>
      <c r="G298" s="163"/>
      <c r="H298" s="163"/>
      <c r="I298" s="163"/>
      <c r="J298" s="163"/>
      <c r="K298" s="163"/>
      <c r="L298" s="163"/>
      <c r="M298" s="163"/>
      <c r="N298" s="163"/>
      <c r="O298" s="163"/>
      <c r="P298" s="163"/>
      <c r="Q298" s="163"/>
      <c r="R298" s="163"/>
      <c r="S298" s="164"/>
      <c r="T298" s="163"/>
      <c r="U298" s="164"/>
      <c r="V298" s="163"/>
      <c r="W298" s="163"/>
    </row>
    <row r="299" spans="1:23" ht="15.75" customHeight="1">
      <c r="A299" s="165"/>
      <c r="B299" s="163"/>
      <c r="C299" s="163"/>
      <c r="D299" s="163"/>
      <c r="E299" s="163"/>
      <c r="F299" s="163"/>
      <c r="G299" s="163"/>
      <c r="H299" s="163"/>
      <c r="I299" s="163"/>
      <c r="J299" s="163"/>
      <c r="K299" s="163"/>
      <c r="L299" s="163"/>
      <c r="M299" s="163"/>
      <c r="N299" s="163"/>
      <c r="O299" s="163"/>
      <c r="P299" s="163"/>
      <c r="Q299" s="163"/>
      <c r="R299" s="163"/>
      <c r="S299" s="164"/>
      <c r="T299" s="163"/>
      <c r="U299" s="164"/>
      <c r="V299" s="163"/>
      <c r="W299" s="163"/>
    </row>
    <row r="300" spans="1:23" ht="15.75" customHeight="1">
      <c r="A300" s="165"/>
      <c r="B300" s="163"/>
      <c r="C300" s="163"/>
      <c r="D300" s="163"/>
      <c r="E300" s="163"/>
      <c r="F300" s="163"/>
      <c r="G300" s="163"/>
      <c r="H300" s="163"/>
      <c r="I300" s="163"/>
      <c r="J300" s="163"/>
      <c r="K300" s="163"/>
      <c r="L300" s="163"/>
      <c r="M300" s="163"/>
      <c r="N300" s="163"/>
      <c r="O300" s="163"/>
      <c r="P300" s="163"/>
      <c r="Q300" s="163"/>
      <c r="R300" s="163"/>
      <c r="S300" s="164"/>
      <c r="T300" s="163"/>
      <c r="U300" s="164"/>
      <c r="V300" s="163"/>
      <c r="W300" s="163"/>
    </row>
    <row r="301" spans="1:23" ht="15.75" customHeight="1">
      <c r="A301" s="165"/>
      <c r="B301" s="163"/>
      <c r="C301" s="163"/>
      <c r="D301" s="163"/>
      <c r="E301" s="163"/>
      <c r="F301" s="163"/>
      <c r="G301" s="163"/>
      <c r="H301" s="163"/>
      <c r="I301" s="163"/>
      <c r="J301" s="163"/>
      <c r="K301" s="163"/>
      <c r="L301" s="163"/>
      <c r="M301" s="163"/>
      <c r="N301" s="163"/>
      <c r="O301" s="163"/>
      <c r="P301" s="163"/>
      <c r="Q301" s="163"/>
      <c r="R301" s="163"/>
      <c r="S301" s="164"/>
      <c r="T301" s="163"/>
      <c r="U301" s="164"/>
      <c r="V301" s="163"/>
      <c r="W301" s="163"/>
    </row>
    <row r="302" spans="1:23" ht="15.75" customHeight="1">
      <c r="A302" s="165"/>
      <c r="B302" s="163"/>
      <c r="C302" s="163"/>
      <c r="D302" s="163"/>
      <c r="E302" s="163"/>
      <c r="F302" s="163"/>
      <c r="G302" s="163"/>
      <c r="H302" s="163"/>
      <c r="I302" s="163"/>
      <c r="J302" s="163"/>
      <c r="K302" s="163"/>
      <c r="L302" s="163"/>
      <c r="M302" s="163"/>
      <c r="N302" s="163"/>
      <c r="O302" s="163"/>
      <c r="P302" s="163"/>
      <c r="Q302" s="163"/>
      <c r="R302" s="163"/>
      <c r="S302" s="164"/>
      <c r="T302" s="163"/>
      <c r="U302" s="164"/>
      <c r="V302" s="163"/>
      <c r="W302" s="163"/>
    </row>
    <row r="303" spans="1:23" ht="15.75" customHeight="1">
      <c r="A303" s="165"/>
      <c r="B303" s="163"/>
      <c r="C303" s="163"/>
      <c r="D303" s="163"/>
      <c r="E303" s="163"/>
      <c r="F303" s="163"/>
      <c r="G303" s="163"/>
      <c r="H303" s="163"/>
      <c r="I303" s="163"/>
      <c r="J303" s="163"/>
      <c r="K303" s="163"/>
      <c r="L303" s="163"/>
      <c r="M303" s="163"/>
      <c r="N303" s="163"/>
      <c r="O303" s="163"/>
      <c r="P303" s="163"/>
      <c r="Q303" s="163"/>
      <c r="R303" s="163"/>
      <c r="S303" s="164"/>
      <c r="T303" s="163"/>
      <c r="U303" s="164"/>
      <c r="V303" s="163"/>
      <c r="W303" s="163"/>
    </row>
    <row r="304" spans="1:23" ht="15.75" customHeight="1">
      <c r="A304" s="165"/>
      <c r="B304" s="163"/>
      <c r="C304" s="163"/>
      <c r="D304" s="163"/>
      <c r="E304" s="163"/>
      <c r="F304" s="163"/>
      <c r="G304" s="163"/>
      <c r="H304" s="163"/>
      <c r="I304" s="163"/>
      <c r="J304" s="163"/>
      <c r="K304" s="163"/>
      <c r="L304" s="163"/>
      <c r="M304" s="163"/>
      <c r="N304" s="163"/>
      <c r="O304" s="163"/>
      <c r="P304" s="163"/>
      <c r="Q304" s="163"/>
      <c r="R304" s="163"/>
      <c r="S304" s="164"/>
      <c r="T304" s="163"/>
      <c r="U304" s="164"/>
      <c r="V304" s="163"/>
      <c r="W304" s="163"/>
    </row>
    <row r="305" spans="1:23" ht="15.75" customHeight="1">
      <c r="A305" s="165"/>
      <c r="B305" s="163"/>
      <c r="C305" s="163"/>
      <c r="D305" s="163"/>
      <c r="E305" s="163"/>
      <c r="F305" s="163"/>
      <c r="G305" s="163"/>
      <c r="H305" s="163"/>
      <c r="I305" s="163"/>
      <c r="J305" s="163"/>
      <c r="K305" s="163"/>
      <c r="L305" s="163"/>
      <c r="M305" s="163"/>
      <c r="N305" s="163"/>
      <c r="O305" s="163"/>
      <c r="P305" s="163"/>
      <c r="Q305" s="163"/>
      <c r="R305" s="163"/>
      <c r="S305" s="164"/>
      <c r="T305" s="163"/>
      <c r="U305" s="164"/>
      <c r="V305" s="163"/>
      <c r="W305" s="163"/>
    </row>
    <row r="306" spans="1:23" ht="15.75" customHeight="1">
      <c r="A306" s="165"/>
      <c r="B306" s="163"/>
      <c r="C306" s="163"/>
      <c r="D306" s="163"/>
      <c r="E306" s="163"/>
      <c r="F306" s="163"/>
      <c r="G306" s="163"/>
      <c r="H306" s="163"/>
      <c r="I306" s="163"/>
      <c r="J306" s="163"/>
      <c r="K306" s="163"/>
      <c r="L306" s="163"/>
      <c r="M306" s="163"/>
      <c r="N306" s="163"/>
      <c r="O306" s="163"/>
      <c r="P306" s="163"/>
      <c r="Q306" s="163"/>
      <c r="R306" s="163"/>
      <c r="S306" s="164"/>
      <c r="T306" s="163"/>
      <c r="U306" s="164"/>
      <c r="V306" s="163"/>
      <c r="W306" s="163"/>
    </row>
    <row r="307" spans="1:23" ht="15.75" customHeight="1">
      <c r="A307" s="165"/>
      <c r="B307" s="163"/>
      <c r="C307" s="163"/>
      <c r="D307" s="163"/>
      <c r="E307" s="163"/>
      <c r="F307" s="163"/>
      <c r="G307" s="163"/>
      <c r="H307" s="163"/>
      <c r="I307" s="163"/>
      <c r="J307" s="163"/>
      <c r="K307" s="163"/>
      <c r="L307" s="163"/>
      <c r="M307" s="163"/>
      <c r="N307" s="163"/>
      <c r="O307" s="163"/>
      <c r="P307" s="163"/>
      <c r="Q307" s="163"/>
      <c r="R307" s="163"/>
      <c r="S307" s="164"/>
      <c r="T307" s="163"/>
      <c r="U307" s="164"/>
      <c r="V307" s="163"/>
      <c r="W307" s="163"/>
    </row>
    <row r="308" spans="1:23" ht="15.75" customHeight="1">
      <c r="A308" s="165"/>
      <c r="B308" s="163"/>
      <c r="C308" s="163"/>
      <c r="D308" s="163"/>
      <c r="E308" s="163"/>
      <c r="F308" s="163"/>
      <c r="G308" s="163"/>
      <c r="H308" s="163"/>
      <c r="I308" s="163"/>
      <c r="J308" s="163"/>
      <c r="K308" s="163"/>
      <c r="L308" s="163"/>
      <c r="M308" s="163"/>
      <c r="N308" s="163"/>
      <c r="O308" s="163"/>
      <c r="P308" s="163"/>
      <c r="Q308" s="163"/>
      <c r="R308" s="163"/>
      <c r="S308" s="164"/>
      <c r="T308" s="163"/>
      <c r="U308" s="164"/>
      <c r="V308" s="163"/>
      <c r="W308" s="163"/>
    </row>
    <row r="309" spans="1:23" ht="15.75" customHeight="1">
      <c r="A309" s="165"/>
      <c r="B309" s="163"/>
      <c r="C309" s="163"/>
      <c r="D309" s="163"/>
      <c r="E309" s="163"/>
      <c r="F309" s="163"/>
      <c r="G309" s="163"/>
      <c r="H309" s="163"/>
      <c r="I309" s="163"/>
      <c r="J309" s="163"/>
      <c r="K309" s="163"/>
      <c r="L309" s="163"/>
      <c r="M309" s="163"/>
      <c r="N309" s="163"/>
      <c r="O309" s="163"/>
      <c r="P309" s="163"/>
      <c r="Q309" s="163"/>
      <c r="R309" s="163"/>
      <c r="S309" s="164"/>
      <c r="T309" s="163"/>
      <c r="U309" s="164"/>
      <c r="V309" s="163"/>
      <c r="W309" s="163"/>
    </row>
    <row r="310" spans="1:23" ht="15.75" customHeight="1">
      <c r="A310" s="165"/>
      <c r="B310" s="163"/>
      <c r="C310" s="163"/>
      <c r="D310" s="163"/>
      <c r="E310" s="163"/>
      <c r="F310" s="163"/>
      <c r="G310" s="163"/>
      <c r="H310" s="163"/>
      <c r="I310" s="163"/>
      <c r="J310" s="163"/>
      <c r="K310" s="163"/>
      <c r="L310" s="163"/>
      <c r="M310" s="163"/>
      <c r="N310" s="163"/>
      <c r="O310" s="163"/>
      <c r="P310" s="163"/>
      <c r="Q310" s="163"/>
      <c r="R310" s="163"/>
      <c r="S310" s="164"/>
      <c r="T310" s="163"/>
      <c r="U310" s="164"/>
      <c r="V310" s="163"/>
      <c r="W310" s="163"/>
    </row>
    <row r="311" spans="1:23" ht="15.75" customHeight="1">
      <c r="A311" s="165"/>
      <c r="B311" s="163"/>
      <c r="C311" s="163"/>
      <c r="D311" s="163"/>
      <c r="E311" s="163"/>
      <c r="F311" s="163"/>
      <c r="G311" s="163"/>
      <c r="H311" s="163"/>
      <c r="I311" s="163"/>
      <c r="J311" s="163"/>
      <c r="K311" s="163"/>
      <c r="L311" s="163"/>
      <c r="M311" s="163"/>
      <c r="N311" s="163"/>
      <c r="O311" s="163"/>
      <c r="P311" s="163"/>
      <c r="Q311" s="163"/>
      <c r="R311" s="163"/>
      <c r="S311" s="164"/>
      <c r="T311" s="163"/>
      <c r="U311" s="164"/>
      <c r="V311" s="163"/>
      <c r="W311" s="163"/>
    </row>
    <row r="312" spans="1:23" ht="15.75" customHeight="1">
      <c r="A312" s="165"/>
      <c r="B312" s="163"/>
      <c r="C312" s="163"/>
      <c r="D312" s="163"/>
      <c r="E312" s="163"/>
      <c r="F312" s="163"/>
      <c r="G312" s="163"/>
      <c r="H312" s="163"/>
      <c r="I312" s="163"/>
      <c r="J312" s="163"/>
      <c r="K312" s="163"/>
      <c r="L312" s="163"/>
      <c r="M312" s="163"/>
      <c r="N312" s="163"/>
      <c r="O312" s="163"/>
      <c r="P312" s="163"/>
      <c r="Q312" s="163"/>
      <c r="R312" s="163"/>
      <c r="S312" s="164"/>
      <c r="T312" s="163"/>
      <c r="U312" s="164"/>
      <c r="V312" s="163"/>
      <c r="W312" s="163"/>
    </row>
    <row r="313" spans="1:23" ht="15.75" customHeight="1">
      <c r="A313" s="165"/>
      <c r="B313" s="163"/>
      <c r="C313" s="163"/>
      <c r="D313" s="163"/>
      <c r="E313" s="163"/>
      <c r="F313" s="163"/>
      <c r="G313" s="163"/>
      <c r="H313" s="163"/>
      <c r="I313" s="163"/>
      <c r="J313" s="163"/>
      <c r="K313" s="163"/>
      <c r="L313" s="163"/>
      <c r="M313" s="163"/>
      <c r="N313" s="163"/>
      <c r="O313" s="163"/>
      <c r="P313" s="163"/>
      <c r="Q313" s="163"/>
      <c r="R313" s="163"/>
      <c r="S313" s="164"/>
      <c r="T313" s="163"/>
      <c r="U313" s="164"/>
      <c r="V313" s="163"/>
      <c r="W313" s="163"/>
    </row>
    <row r="314" spans="1:23" ht="15.75" customHeight="1">
      <c r="A314" s="165"/>
      <c r="B314" s="163"/>
      <c r="C314" s="163"/>
      <c r="D314" s="163"/>
      <c r="E314" s="163"/>
      <c r="F314" s="163"/>
      <c r="G314" s="163"/>
      <c r="H314" s="163"/>
      <c r="I314" s="163"/>
      <c r="J314" s="163"/>
      <c r="K314" s="163"/>
      <c r="L314" s="163"/>
      <c r="M314" s="163"/>
      <c r="N314" s="163"/>
      <c r="O314" s="163"/>
      <c r="P314" s="163"/>
      <c r="Q314" s="163"/>
      <c r="R314" s="163"/>
      <c r="S314" s="164"/>
      <c r="T314" s="163"/>
      <c r="U314" s="164"/>
      <c r="V314" s="163"/>
      <c r="W314" s="163"/>
    </row>
    <row r="315" spans="1:23" ht="15.75" customHeight="1">
      <c r="A315" s="165"/>
      <c r="B315" s="163"/>
      <c r="C315" s="163"/>
      <c r="D315" s="163"/>
      <c r="E315" s="163"/>
      <c r="F315" s="163"/>
      <c r="G315" s="163"/>
      <c r="H315" s="163"/>
      <c r="I315" s="163"/>
      <c r="J315" s="163"/>
      <c r="K315" s="163"/>
      <c r="L315" s="163"/>
      <c r="M315" s="163"/>
      <c r="N315" s="163"/>
      <c r="O315" s="163"/>
      <c r="P315" s="163"/>
      <c r="Q315" s="163"/>
      <c r="R315" s="163"/>
      <c r="S315" s="164"/>
      <c r="T315" s="163"/>
      <c r="U315" s="164"/>
      <c r="V315" s="163"/>
      <c r="W315" s="163"/>
    </row>
    <row r="316" spans="1:23" ht="15.75" customHeight="1">
      <c r="A316" s="165"/>
      <c r="B316" s="163"/>
      <c r="C316" s="163"/>
      <c r="D316" s="163"/>
      <c r="E316" s="163"/>
      <c r="F316" s="163"/>
      <c r="G316" s="163"/>
      <c r="H316" s="163"/>
      <c r="I316" s="163"/>
      <c r="J316" s="163"/>
      <c r="K316" s="163"/>
      <c r="L316" s="163"/>
      <c r="M316" s="163"/>
      <c r="N316" s="163"/>
      <c r="O316" s="163"/>
      <c r="P316" s="163"/>
      <c r="Q316" s="163"/>
      <c r="R316" s="163"/>
      <c r="S316" s="164"/>
      <c r="T316" s="163"/>
      <c r="U316" s="164"/>
      <c r="V316" s="163"/>
      <c r="W316" s="163"/>
    </row>
    <row r="317" spans="1:23" ht="15.75" customHeight="1">
      <c r="A317" s="165"/>
      <c r="B317" s="163"/>
      <c r="C317" s="163"/>
      <c r="D317" s="163"/>
      <c r="E317" s="163"/>
      <c r="F317" s="163"/>
      <c r="G317" s="163"/>
      <c r="H317" s="163"/>
      <c r="I317" s="163"/>
      <c r="J317" s="163"/>
      <c r="K317" s="163"/>
      <c r="L317" s="163"/>
      <c r="M317" s="163"/>
      <c r="N317" s="163"/>
      <c r="O317" s="163"/>
      <c r="P317" s="163"/>
      <c r="Q317" s="163"/>
      <c r="R317" s="163"/>
      <c r="S317" s="164"/>
      <c r="T317" s="163"/>
      <c r="U317" s="164"/>
      <c r="V317" s="163"/>
      <c r="W317" s="163"/>
    </row>
    <row r="318" spans="1:23" ht="15.75" customHeight="1">
      <c r="A318" s="165"/>
      <c r="B318" s="163"/>
      <c r="C318" s="163"/>
      <c r="D318" s="163"/>
      <c r="E318" s="163"/>
      <c r="F318" s="163"/>
      <c r="G318" s="163"/>
      <c r="H318" s="163"/>
      <c r="I318" s="163"/>
      <c r="J318" s="163"/>
      <c r="K318" s="163"/>
      <c r="L318" s="163"/>
      <c r="M318" s="163"/>
      <c r="N318" s="163"/>
      <c r="O318" s="163"/>
      <c r="P318" s="163"/>
      <c r="Q318" s="163"/>
      <c r="R318" s="163"/>
      <c r="S318" s="164"/>
      <c r="T318" s="163"/>
      <c r="U318" s="164"/>
      <c r="V318" s="163"/>
      <c r="W318" s="163"/>
    </row>
    <row r="319" spans="1:23" ht="15.75" customHeight="1">
      <c r="A319" s="165"/>
      <c r="B319" s="163"/>
      <c r="C319" s="163"/>
      <c r="D319" s="163"/>
      <c r="E319" s="163"/>
      <c r="F319" s="163"/>
      <c r="G319" s="163"/>
      <c r="H319" s="163"/>
      <c r="I319" s="163"/>
      <c r="J319" s="163"/>
      <c r="K319" s="163"/>
      <c r="L319" s="163"/>
      <c r="M319" s="163"/>
      <c r="N319" s="163"/>
      <c r="O319" s="163"/>
      <c r="P319" s="163"/>
      <c r="Q319" s="163"/>
      <c r="R319" s="163"/>
      <c r="S319" s="164"/>
      <c r="T319" s="163"/>
      <c r="U319" s="164"/>
      <c r="V319" s="163"/>
      <c r="W319" s="163"/>
    </row>
    <row r="320" spans="1:23" ht="15.75" customHeight="1">
      <c r="A320" s="165"/>
      <c r="B320" s="163"/>
      <c r="C320" s="163"/>
      <c r="D320" s="163"/>
      <c r="E320" s="163"/>
      <c r="F320" s="163"/>
      <c r="G320" s="163"/>
      <c r="H320" s="163"/>
      <c r="I320" s="163"/>
      <c r="J320" s="163"/>
      <c r="K320" s="163"/>
      <c r="L320" s="163"/>
      <c r="M320" s="163"/>
      <c r="N320" s="163"/>
      <c r="O320" s="163"/>
      <c r="P320" s="163"/>
      <c r="Q320" s="163"/>
      <c r="R320" s="163"/>
      <c r="S320" s="164"/>
      <c r="T320" s="163"/>
      <c r="U320" s="164"/>
      <c r="V320" s="163"/>
      <c r="W320" s="163"/>
    </row>
    <row r="321" spans="1:23" ht="15.75" customHeight="1">
      <c r="A321" s="165"/>
      <c r="B321" s="163"/>
      <c r="C321" s="163"/>
      <c r="D321" s="163"/>
      <c r="E321" s="163"/>
      <c r="F321" s="163"/>
      <c r="G321" s="163"/>
      <c r="H321" s="163"/>
      <c r="I321" s="163"/>
      <c r="J321" s="163"/>
      <c r="K321" s="163"/>
      <c r="L321" s="163"/>
      <c r="M321" s="163"/>
      <c r="N321" s="163"/>
      <c r="O321" s="163"/>
      <c r="P321" s="163"/>
      <c r="Q321" s="163"/>
      <c r="R321" s="163"/>
      <c r="S321" s="164"/>
      <c r="T321" s="163"/>
      <c r="U321" s="164"/>
      <c r="V321" s="163"/>
      <c r="W321" s="163"/>
    </row>
    <row r="322" spans="1:23" ht="15.75" customHeight="1">
      <c r="A322" s="165"/>
      <c r="B322" s="163"/>
      <c r="C322" s="163"/>
      <c r="D322" s="163"/>
      <c r="E322" s="163"/>
      <c r="F322" s="163"/>
      <c r="G322" s="163"/>
      <c r="H322" s="163"/>
      <c r="I322" s="163"/>
      <c r="J322" s="163"/>
      <c r="K322" s="163"/>
      <c r="L322" s="163"/>
      <c r="M322" s="163"/>
      <c r="N322" s="163"/>
      <c r="O322" s="163"/>
      <c r="P322" s="163"/>
      <c r="Q322" s="163"/>
      <c r="R322" s="163"/>
      <c r="S322" s="164"/>
      <c r="T322" s="163"/>
      <c r="U322" s="164"/>
      <c r="V322" s="163"/>
      <c r="W322" s="163"/>
    </row>
    <row r="323" spans="1:23" ht="15.75" customHeight="1">
      <c r="A323" s="165"/>
      <c r="B323" s="163"/>
      <c r="C323" s="163"/>
      <c r="D323" s="163"/>
      <c r="E323" s="163"/>
      <c r="F323" s="163"/>
      <c r="G323" s="163"/>
      <c r="H323" s="163"/>
      <c r="I323" s="163"/>
      <c r="J323" s="163"/>
      <c r="K323" s="163"/>
      <c r="L323" s="163"/>
      <c r="M323" s="163"/>
      <c r="N323" s="163"/>
      <c r="O323" s="163"/>
      <c r="P323" s="163"/>
      <c r="Q323" s="163"/>
      <c r="R323" s="163"/>
      <c r="S323" s="164"/>
      <c r="T323" s="163"/>
      <c r="U323" s="164"/>
      <c r="V323" s="163"/>
      <c r="W323" s="163"/>
    </row>
    <row r="324" spans="1:23" ht="15.75" customHeight="1">
      <c r="A324" s="165"/>
      <c r="B324" s="163"/>
      <c r="C324" s="163"/>
      <c r="D324" s="163"/>
      <c r="E324" s="163"/>
      <c r="F324" s="163"/>
      <c r="G324" s="163"/>
      <c r="H324" s="163"/>
      <c r="I324" s="163"/>
      <c r="J324" s="163"/>
      <c r="K324" s="163"/>
      <c r="L324" s="163"/>
      <c r="M324" s="163"/>
      <c r="N324" s="163"/>
      <c r="O324" s="163"/>
      <c r="P324" s="163"/>
      <c r="Q324" s="163"/>
      <c r="R324" s="163"/>
      <c r="S324" s="164"/>
      <c r="T324" s="163"/>
      <c r="U324" s="164"/>
      <c r="V324" s="163"/>
      <c r="W324" s="163"/>
    </row>
    <row r="325" spans="1:23" ht="15.75" customHeight="1">
      <c r="A325" s="165"/>
      <c r="B325" s="163"/>
      <c r="C325" s="163"/>
      <c r="D325" s="163"/>
      <c r="E325" s="163"/>
      <c r="F325" s="163"/>
      <c r="G325" s="163"/>
      <c r="H325" s="163"/>
      <c r="I325" s="163"/>
      <c r="J325" s="163"/>
      <c r="K325" s="163"/>
      <c r="L325" s="163"/>
      <c r="M325" s="163"/>
      <c r="N325" s="163"/>
      <c r="O325" s="163"/>
      <c r="P325" s="163"/>
      <c r="Q325" s="163"/>
      <c r="R325" s="163"/>
      <c r="S325" s="164"/>
      <c r="T325" s="163"/>
      <c r="U325" s="164"/>
      <c r="V325" s="163"/>
      <c r="W325" s="163"/>
    </row>
    <row r="326" spans="1:23" ht="15.75" customHeight="1">
      <c r="A326" s="165"/>
      <c r="B326" s="163"/>
      <c r="C326" s="163"/>
      <c r="D326" s="163"/>
      <c r="E326" s="163"/>
      <c r="F326" s="163"/>
      <c r="G326" s="163"/>
      <c r="H326" s="163"/>
      <c r="I326" s="163"/>
      <c r="J326" s="163"/>
      <c r="K326" s="163"/>
      <c r="L326" s="163"/>
      <c r="M326" s="163"/>
      <c r="N326" s="163"/>
      <c r="O326" s="163"/>
      <c r="P326" s="163"/>
      <c r="Q326" s="163"/>
      <c r="R326" s="163"/>
      <c r="S326" s="164"/>
      <c r="T326" s="163"/>
      <c r="U326" s="164"/>
      <c r="V326" s="163"/>
      <c r="W326" s="163"/>
    </row>
    <row r="327" spans="1:23" ht="15.75" customHeight="1">
      <c r="A327" s="165"/>
      <c r="B327" s="163"/>
      <c r="C327" s="163"/>
      <c r="D327" s="163"/>
      <c r="E327" s="163"/>
      <c r="F327" s="163"/>
      <c r="G327" s="163"/>
      <c r="H327" s="163"/>
      <c r="I327" s="163"/>
      <c r="J327" s="163"/>
      <c r="K327" s="163"/>
      <c r="L327" s="163"/>
      <c r="M327" s="163"/>
      <c r="N327" s="163"/>
      <c r="O327" s="163"/>
      <c r="P327" s="163"/>
      <c r="Q327" s="163"/>
      <c r="R327" s="163"/>
      <c r="S327" s="164"/>
      <c r="T327" s="163"/>
      <c r="U327" s="164"/>
      <c r="V327" s="163"/>
      <c r="W327" s="163"/>
    </row>
    <row r="328" spans="1:23" ht="15.75" customHeight="1">
      <c r="A328" s="165"/>
      <c r="B328" s="163"/>
      <c r="C328" s="163"/>
      <c r="D328" s="163"/>
      <c r="E328" s="163"/>
      <c r="F328" s="163"/>
      <c r="G328" s="163"/>
      <c r="H328" s="163"/>
      <c r="I328" s="163"/>
      <c r="J328" s="163"/>
      <c r="K328" s="163"/>
      <c r="L328" s="163"/>
      <c r="M328" s="163"/>
      <c r="N328" s="163"/>
      <c r="O328" s="163"/>
      <c r="P328" s="163"/>
      <c r="Q328" s="163"/>
      <c r="R328" s="163"/>
      <c r="S328" s="164"/>
      <c r="T328" s="163"/>
      <c r="U328" s="164"/>
      <c r="V328" s="163"/>
      <c r="W328" s="163"/>
    </row>
    <row r="329" spans="1:23" ht="15.75" customHeight="1">
      <c r="A329" s="165"/>
      <c r="B329" s="163"/>
      <c r="C329" s="163"/>
      <c r="D329" s="163"/>
      <c r="E329" s="163"/>
      <c r="F329" s="163"/>
      <c r="G329" s="163"/>
      <c r="H329" s="163"/>
      <c r="I329" s="163"/>
      <c r="J329" s="163"/>
      <c r="K329" s="163"/>
      <c r="L329" s="163"/>
      <c r="M329" s="163"/>
      <c r="N329" s="163"/>
      <c r="O329" s="163"/>
      <c r="P329" s="163"/>
      <c r="Q329" s="163"/>
      <c r="R329" s="163"/>
      <c r="S329" s="164"/>
      <c r="T329" s="163"/>
      <c r="U329" s="164"/>
      <c r="V329" s="163"/>
      <c r="W329" s="163"/>
    </row>
    <row r="330" spans="1:23" ht="15.75" customHeight="1">
      <c r="A330" s="165"/>
      <c r="B330" s="163"/>
      <c r="C330" s="163"/>
      <c r="D330" s="163"/>
      <c r="E330" s="163"/>
      <c r="F330" s="163"/>
      <c r="G330" s="163"/>
      <c r="H330" s="163"/>
      <c r="I330" s="163"/>
      <c r="J330" s="163"/>
      <c r="K330" s="163"/>
      <c r="L330" s="163"/>
      <c r="M330" s="163"/>
      <c r="N330" s="163"/>
      <c r="O330" s="163"/>
      <c r="P330" s="163"/>
      <c r="Q330" s="163"/>
      <c r="R330" s="163"/>
      <c r="S330" s="164"/>
      <c r="T330" s="163"/>
      <c r="U330" s="164"/>
      <c r="V330" s="163"/>
      <c r="W330" s="163"/>
    </row>
    <row r="331" spans="1:23" ht="15.75" customHeight="1">
      <c r="A331" s="165"/>
      <c r="B331" s="163"/>
      <c r="C331" s="163"/>
      <c r="D331" s="163"/>
      <c r="E331" s="163"/>
      <c r="F331" s="163"/>
      <c r="G331" s="163"/>
      <c r="H331" s="163"/>
      <c r="I331" s="163"/>
      <c r="J331" s="163"/>
      <c r="K331" s="163"/>
      <c r="L331" s="163"/>
      <c r="M331" s="163"/>
      <c r="N331" s="163"/>
      <c r="O331" s="163"/>
      <c r="P331" s="163"/>
      <c r="Q331" s="163"/>
      <c r="R331" s="163"/>
      <c r="S331" s="164"/>
      <c r="T331" s="163"/>
      <c r="U331" s="164"/>
      <c r="V331" s="163"/>
      <c r="W331" s="163"/>
    </row>
    <row r="332" spans="1:23" ht="15.75" customHeight="1">
      <c r="A332" s="165"/>
      <c r="B332" s="163"/>
      <c r="C332" s="163"/>
      <c r="D332" s="163"/>
      <c r="E332" s="163"/>
      <c r="F332" s="163"/>
      <c r="G332" s="163"/>
      <c r="H332" s="163"/>
      <c r="I332" s="163"/>
      <c r="J332" s="163"/>
      <c r="K332" s="163"/>
      <c r="L332" s="163"/>
      <c r="M332" s="163"/>
      <c r="N332" s="163"/>
      <c r="O332" s="163"/>
      <c r="P332" s="163"/>
      <c r="Q332" s="163"/>
      <c r="R332" s="163"/>
      <c r="S332" s="164"/>
      <c r="T332" s="163"/>
      <c r="U332" s="164"/>
      <c r="V332" s="163"/>
      <c r="W332" s="163"/>
    </row>
    <row r="333" spans="1:23" ht="15.75" customHeight="1">
      <c r="A333" s="165"/>
      <c r="B333" s="163"/>
      <c r="C333" s="163"/>
      <c r="D333" s="163"/>
      <c r="E333" s="163"/>
      <c r="F333" s="163"/>
      <c r="G333" s="163"/>
      <c r="H333" s="163"/>
      <c r="I333" s="163"/>
      <c r="J333" s="163"/>
      <c r="K333" s="163"/>
      <c r="L333" s="163"/>
      <c r="M333" s="163"/>
      <c r="N333" s="163"/>
      <c r="O333" s="163"/>
      <c r="P333" s="163"/>
      <c r="Q333" s="163"/>
      <c r="R333" s="163"/>
      <c r="S333" s="164"/>
      <c r="T333" s="163"/>
      <c r="U333" s="164"/>
      <c r="V333" s="163"/>
      <c r="W333" s="163"/>
    </row>
    <row r="334" spans="1:23" ht="15.75" customHeight="1">
      <c r="A334" s="165"/>
      <c r="B334" s="163"/>
      <c r="C334" s="163"/>
      <c r="D334" s="163"/>
      <c r="E334" s="163"/>
      <c r="F334" s="163"/>
      <c r="G334" s="163"/>
      <c r="H334" s="163"/>
      <c r="I334" s="163"/>
      <c r="J334" s="163"/>
      <c r="K334" s="163"/>
      <c r="L334" s="163"/>
      <c r="M334" s="163"/>
      <c r="N334" s="163"/>
      <c r="O334" s="163"/>
      <c r="P334" s="163"/>
      <c r="Q334" s="163"/>
      <c r="R334" s="163"/>
      <c r="S334" s="164"/>
      <c r="T334" s="163"/>
      <c r="U334" s="164"/>
      <c r="V334" s="163"/>
      <c r="W334" s="163"/>
    </row>
    <row r="335" spans="1:23" ht="15.75" customHeight="1">
      <c r="A335" s="165"/>
      <c r="B335" s="163"/>
      <c r="C335" s="163"/>
      <c r="D335" s="163"/>
      <c r="E335" s="163"/>
      <c r="F335" s="163"/>
      <c r="G335" s="163"/>
      <c r="H335" s="163"/>
      <c r="I335" s="163"/>
      <c r="J335" s="163"/>
      <c r="K335" s="163"/>
      <c r="L335" s="163"/>
      <c r="M335" s="163"/>
      <c r="N335" s="163"/>
      <c r="O335" s="163"/>
      <c r="P335" s="163"/>
      <c r="Q335" s="163"/>
      <c r="R335" s="163"/>
      <c r="S335" s="164"/>
      <c r="T335" s="163"/>
      <c r="U335" s="164"/>
      <c r="V335" s="163"/>
      <c r="W335" s="163"/>
    </row>
    <row r="336" spans="1:23" ht="15.75" customHeight="1">
      <c r="A336" s="165"/>
      <c r="B336" s="163"/>
      <c r="C336" s="163"/>
      <c r="D336" s="163"/>
      <c r="E336" s="163"/>
      <c r="F336" s="163"/>
      <c r="G336" s="163"/>
      <c r="H336" s="163"/>
      <c r="I336" s="163"/>
      <c r="J336" s="163"/>
      <c r="K336" s="163"/>
      <c r="L336" s="163"/>
      <c r="M336" s="163"/>
      <c r="N336" s="163"/>
      <c r="O336" s="163"/>
      <c r="P336" s="163"/>
      <c r="Q336" s="163"/>
      <c r="R336" s="163"/>
      <c r="S336" s="164"/>
      <c r="T336" s="163"/>
      <c r="U336" s="164"/>
      <c r="V336" s="163"/>
      <c r="W336" s="163"/>
    </row>
    <row r="337" spans="1:23" ht="15.75" customHeight="1">
      <c r="A337" s="165"/>
      <c r="B337" s="163"/>
      <c r="C337" s="163"/>
      <c r="D337" s="163"/>
      <c r="E337" s="163"/>
      <c r="F337" s="163"/>
      <c r="G337" s="163"/>
      <c r="H337" s="163"/>
      <c r="I337" s="163"/>
      <c r="J337" s="163"/>
      <c r="K337" s="163"/>
      <c r="L337" s="163"/>
      <c r="M337" s="163"/>
      <c r="N337" s="163"/>
      <c r="O337" s="163"/>
      <c r="P337" s="163"/>
      <c r="Q337" s="163"/>
      <c r="R337" s="163"/>
      <c r="S337" s="164"/>
      <c r="T337" s="163"/>
      <c r="U337" s="164"/>
      <c r="V337" s="163"/>
      <c r="W337" s="163"/>
    </row>
    <row r="338" spans="1:23" ht="15.75" customHeight="1">
      <c r="A338" s="165"/>
      <c r="B338" s="163"/>
      <c r="C338" s="163"/>
      <c r="D338" s="163"/>
      <c r="E338" s="163"/>
      <c r="F338" s="163"/>
      <c r="G338" s="163"/>
      <c r="H338" s="163"/>
      <c r="I338" s="163"/>
      <c r="J338" s="163"/>
      <c r="K338" s="163"/>
      <c r="L338" s="163"/>
      <c r="M338" s="163"/>
      <c r="N338" s="163"/>
      <c r="O338" s="163"/>
      <c r="P338" s="163"/>
      <c r="Q338" s="163"/>
      <c r="R338" s="163"/>
      <c r="S338" s="164"/>
      <c r="T338" s="163"/>
      <c r="U338" s="164"/>
      <c r="V338" s="163"/>
      <c r="W338" s="163"/>
    </row>
    <row r="339" spans="1:23" ht="15.75" customHeight="1">
      <c r="A339" s="165"/>
      <c r="B339" s="163"/>
      <c r="C339" s="163"/>
      <c r="D339" s="163"/>
      <c r="E339" s="163"/>
      <c r="F339" s="163"/>
      <c r="G339" s="163"/>
      <c r="H339" s="163"/>
      <c r="I339" s="163"/>
      <c r="J339" s="163"/>
      <c r="K339" s="163"/>
      <c r="L339" s="163"/>
      <c r="M339" s="163"/>
      <c r="N339" s="163"/>
      <c r="O339" s="163"/>
      <c r="P339" s="163"/>
      <c r="Q339" s="163"/>
      <c r="R339" s="163"/>
      <c r="S339" s="164"/>
      <c r="T339" s="163"/>
      <c r="U339" s="164"/>
      <c r="V339" s="163"/>
      <c r="W339" s="163"/>
    </row>
    <row r="340" spans="1:23" ht="15.75" customHeight="1">
      <c r="A340" s="165"/>
      <c r="B340" s="163"/>
      <c r="C340" s="163"/>
      <c r="D340" s="163"/>
      <c r="E340" s="163"/>
      <c r="F340" s="163"/>
      <c r="G340" s="163"/>
      <c r="H340" s="163"/>
      <c r="I340" s="163"/>
      <c r="J340" s="163"/>
      <c r="K340" s="163"/>
      <c r="L340" s="163"/>
      <c r="M340" s="163"/>
      <c r="N340" s="163"/>
      <c r="O340" s="163"/>
      <c r="P340" s="163"/>
      <c r="Q340" s="163"/>
      <c r="R340" s="163"/>
      <c r="S340" s="164"/>
      <c r="T340" s="163"/>
      <c r="U340" s="164"/>
      <c r="V340" s="163"/>
      <c r="W340" s="163"/>
    </row>
    <row r="341" spans="1:23" ht="15.75" customHeight="1">
      <c r="A341" s="165"/>
      <c r="B341" s="163"/>
      <c r="C341" s="163"/>
      <c r="D341" s="163"/>
      <c r="E341" s="163"/>
      <c r="F341" s="163"/>
      <c r="G341" s="163"/>
      <c r="H341" s="163"/>
      <c r="I341" s="163"/>
      <c r="J341" s="163"/>
      <c r="K341" s="163"/>
      <c r="L341" s="163"/>
      <c r="M341" s="163"/>
      <c r="N341" s="163"/>
      <c r="O341" s="163"/>
      <c r="P341" s="163"/>
      <c r="Q341" s="163"/>
      <c r="R341" s="163"/>
      <c r="S341" s="164"/>
      <c r="T341" s="163"/>
      <c r="U341" s="164"/>
      <c r="V341" s="163"/>
      <c r="W341" s="163"/>
    </row>
    <row r="342" spans="1:23" ht="15.75" customHeight="1">
      <c r="A342" s="165"/>
      <c r="B342" s="163"/>
      <c r="C342" s="163"/>
      <c r="D342" s="163"/>
      <c r="E342" s="163"/>
      <c r="F342" s="163"/>
      <c r="G342" s="163"/>
      <c r="H342" s="163"/>
      <c r="I342" s="163"/>
      <c r="J342" s="163"/>
      <c r="K342" s="163"/>
      <c r="L342" s="163"/>
      <c r="M342" s="163"/>
      <c r="N342" s="163"/>
      <c r="O342" s="163"/>
      <c r="P342" s="163"/>
      <c r="Q342" s="163"/>
      <c r="R342" s="163"/>
      <c r="S342" s="164"/>
      <c r="T342" s="163"/>
      <c r="U342" s="164"/>
      <c r="V342" s="163"/>
      <c r="W342" s="163"/>
    </row>
    <row r="343" spans="1:23" ht="15.75" customHeight="1">
      <c r="A343" s="165"/>
      <c r="B343" s="163"/>
      <c r="C343" s="163"/>
      <c r="D343" s="163"/>
      <c r="E343" s="163"/>
      <c r="F343" s="163"/>
      <c r="G343" s="163"/>
      <c r="H343" s="163"/>
      <c r="I343" s="163"/>
      <c r="J343" s="163"/>
      <c r="K343" s="163"/>
      <c r="L343" s="163"/>
      <c r="M343" s="163"/>
      <c r="N343" s="163"/>
      <c r="O343" s="163"/>
      <c r="P343" s="163"/>
      <c r="Q343" s="163"/>
      <c r="R343" s="163"/>
      <c r="S343" s="164"/>
      <c r="T343" s="163"/>
      <c r="U343" s="164"/>
      <c r="V343" s="163"/>
      <c r="W343" s="163"/>
    </row>
    <row r="344" spans="1:23" ht="15.75" customHeight="1">
      <c r="A344" s="165"/>
      <c r="B344" s="163"/>
      <c r="C344" s="163"/>
      <c r="D344" s="163"/>
      <c r="E344" s="163"/>
      <c r="F344" s="163"/>
      <c r="G344" s="163"/>
      <c r="H344" s="163"/>
      <c r="I344" s="163"/>
      <c r="J344" s="163"/>
      <c r="K344" s="163"/>
      <c r="L344" s="163"/>
      <c r="M344" s="163"/>
      <c r="N344" s="163"/>
      <c r="O344" s="163"/>
      <c r="P344" s="163"/>
      <c r="Q344" s="163"/>
      <c r="R344" s="163"/>
      <c r="S344" s="164"/>
      <c r="T344" s="163"/>
      <c r="U344" s="164"/>
      <c r="V344" s="163"/>
      <c r="W344" s="163"/>
    </row>
    <row r="345" spans="1:23" ht="15.75" customHeight="1">
      <c r="A345" s="165"/>
      <c r="B345" s="163"/>
      <c r="C345" s="163"/>
      <c r="D345" s="163"/>
      <c r="E345" s="163"/>
      <c r="F345" s="163"/>
      <c r="G345" s="163"/>
      <c r="H345" s="163"/>
      <c r="I345" s="163"/>
      <c r="J345" s="163"/>
      <c r="K345" s="163"/>
      <c r="L345" s="163"/>
      <c r="M345" s="163"/>
      <c r="N345" s="163"/>
      <c r="O345" s="163"/>
      <c r="P345" s="163"/>
      <c r="Q345" s="163"/>
      <c r="R345" s="163"/>
      <c r="S345" s="164"/>
      <c r="T345" s="163"/>
      <c r="U345" s="164"/>
      <c r="V345" s="163"/>
      <c r="W345" s="163"/>
    </row>
    <row r="346" spans="1:23" ht="15.75" customHeight="1">
      <c r="A346" s="165"/>
      <c r="B346" s="163"/>
      <c r="C346" s="163"/>
      <c r="D346" s="163"/>
      <c r="E346" s="163"/>
      <c r="F346" s="163"/>
      <c r="G346" s="163"/>
      <c r="H346" s="163"/>
      <c r="I346" s="163"/>
      <c r="J346" s="163"/>
      <c r="K346" s="163"/>
      <c r="L346" s="163"/>
      <c r="M346" s="163"/>
      <c r="N346" s="163"/>
      <c r="O346" s="163"/>
      <c r="P346" s="163"/>
      <c r="Q346" s="163"/>
      <c r="R346" s="163"/>
      <c r="S346" s="164"/>
      <c r="T346" s="163"/>
      <c r="U346" s="164"/>
      <c r="V346" s="163"/>
      <c r="W346" s="163"/>
    </row>
    <row r="347" spans="1:23" ht="15.75" customHeight="1">
      <c r="A347" s="165"/>
      <c r="B347" s="163"/>
      <c r="C347" s="163"/>
      <c r="D347" s="163"/>
      <c r="E347" s="163"/>
      <c r="F347" s="163"/>
      <c r="G347" s="163"/>
      <c r="H347" s="163"/>
      <c r="I347" s="163"/>
      <c r="J347" s="163"/>
      <c r="K347" s="163"/>
      <c r="L347" s="163"/>
      <c r="M347" s="163"/>
      <c r="N347" s="163"/>
      <c r="O347" s="163"/>
      <c r="P347" s="163"/>
      <c r="Q347" s="163"/>
      <c r="R347" s="163"/>
      <c r="S347" s="164"/>
      <c r="T347" s="163"/>
      <c r="U347" s="164"/>
      <c r="V347" s="163"/>
      <c r="W347" s="163"/>
    </row>
    <row r="348" spans="1:23" ht="15.75" customHeight="1">
      <c r="A348" s="165"/>
      <c r="B348" s="163"/>
      <c r="C348" s="163"/>
      <c r="D348" s="163"/>
      <c r="E348" s="163"/>
      <c r="F348" s="163"/>
      <c r="G348" s="163"/>
      <c r="H348" s="163"/>
      <c r="I348" s="163"/>
      <c r="J348" s="163"/>
      <c r="K348" s="163"/>
      <c r="L348" s="163"/>
      <c r="M348" s="163"/>
      <c r="N348" s="163"/>
      <c r="O348" s="163"/>
      <c r="P348" s="163"/>
      <c r="Q348" s="163"/>
      <c r="R348" s="163"/>
      <c r="S348" s="164"/>
      <c r="T348" s="163"/>
      <c r="U348" s="164"/>
      <c r="V348" s="163"/>
      <c r="W348" s="163"/>
    </row>
    <row r="349" spans="1:23" ht="15.75" customHeight="1">
      <c r="A349" s="165"/>
      <c r="B349" s="163"/>
      <c r="C349" s="163"/>
      <c r="D349" s="163"/>
      <c r="E349" s="163"/>
      <c r="F349" s="163"/>
      <c r="G349" s="163"/>
      <c r="H349" s="163"/>
      <c r="I349" s="163"/>
      <c r="J349" s="163"/>
      <c r="K349" s="163"/>
      <c r="L349" s="163"/>
      <c r="M349" s="163"/>
      <c r="N349" s="163"/>
      <c r="O349" s="163"/>
      <c r="P349" s="163"/>
      <c r="Q349" s="163"/>
      <c r="R349" s="163"/>
      <c r="S349" s="164"/>
      <c r="T349" s="163"/>
      <c r="U349" s="164"/>
      <c r="V349" s="163"/>
      <c r="W349" s="163"/>
    </row>
    <row r="350" spans="1:23" ht="15.75" customHeight="1">
      <c r="A350" s="165"/>
      <c r="B350" s="163"/>
      <c r="C350" s="163"/>
      <c r="D350" s="163"/>
      <c r="E350" s="163"/>
      <c r="F350" s="163"/>
      <c r="G350" s="163"/>
      <c r="H350" s="163"/>
      <c r="I350" s="163"/>
      <c r="J350" s="163"/>
      <c r="K350" s="163"/>
      <c r="L350" s="163"/>
      <c r="M350" s="163"/>
      <c r="N350" s="163"/>
      <c r="O350" s="163"/>
      <c r="P350" s="163"/>
      <c r="Q350" s="163"/>
      <c r="R350" s="163"/>
      <c r="S350" s="164"/>
      <c r="T350" s="163"/>
      <c r="U350" s="164"/>
      <c r="V350" s="163"/>
      <c r="W350" s="163"/>
    </row>
    <row r="351" spans="1:23" ht="15.75" customHeight="1">
      <c r="A351" s="165"/>
      <c r="B351" s="163"/>
      <c r="C351" s="163"/>
      <c r="D351" s="163"/>
      <c r="E351" s="163"/>
      <c r="F351" s="163"/>
      <c r="G351" s="163"/>
      <c r="H351" s="163"/>
      <c r="I351" s="163"/>
      <c r="J351" s="163"/>
      <c r="K351" s="163"/>
      <c r="L351" s="163"/>
      <c r="M351" s="163"/>
      <c r="N351" s="163"/>
      <c r="O351" s="163"/>
      <c r="P351" s="163"/>
      <c r="Q351" s="163"/>
      <c r="R351" s="163"/>
      <c r="S351" s="164"/>
      <c r="T351" s="163"/>
      <c r="U351" s="164"/>
      <c r="V351" s="163"/>
      <c r="W351" s="163"/>
    </row>
    <row r="352" spans="1:23" ht="15.75" customHeight="1">
      <c r="A352" s="165"/>
      <c r="B352" s="163"/>
      <c r="C352" s="163"/>
      <c r="D352" s="163"/>
      <c r="E352" s="163"/>
      <c r="F352" s="163"/>
      <c r="G352" s="163"/>
      <c r="H352" s="163"/>
      <c r="I352" s="163"/>
      <c r="J352" s="163"/>
      <c r="K352" s="163"/>
      <c r="L352" s="163"/>
      <c r="M352" s="163"/>
      <c r="N352" s="163"/>
      <c r="O352" s="163"/>
      <c r="P352" s="163"/>
      <c r="Q352" s="163"/>
      <c r="R352" s="163"/>
      <c r="S352" s="164"/>
      <c r="T352" s="163"/>
      <c r="U352" s="164"/>
      <c r="V352" s="163"/>
      <c r="W352" s="163"/>
    </row>
    <row r="353" spans="1:23" ht="15.75" customHeight="1">
      <c r="A353" s="165"/>
      <c r="B353" s="163"/>
      <c r="C353" s="163"/>
      <c r="D353" s="163"/>
      <c r="E353" s="163"/>
      <c r="F353" s="163"/>
      <c r="G353" s="163"/>
      <c r="H353" s="163"/>
      <c r="I353" s="163"/>
      <c r="J353" s="163"/>
      <c r="K353" s="163"/>
      <c r="L353" s="163"/>
      <c r="M353" s="163"/>
      <c r="N353" s="163"/>
      <c r="O353" s="163"/>
      <c r="P353" s="163"/>
      <c r="Q353" s="163"/>
      <c r="R353" s="163"/>
      <c r="S353" s="164"/>
      <c r="T353" s="163"/>
      <c r="U353" s="164"/>
      <c r="V353" s="163"/>
      <c r="W353" s="163"/>
    </row>
    <row r="354" spans="1:23" ht="15.75" customHeight="1">
      <c r="A354" s="165"/>
      <c r="B354" s="163"/>
      <c r="C354" s="163"/>
      <c r="D354" s="163"/>
      <c r="E354" s="163"/>
      <c r="F354" s="163"/>
      <c r="G354" s="163"/>
      <c r="H354" s="163"/>
      <c r="I354" s="163"/>
      <c r="J354" s="163"/>
      <c r="K354" s="163"/>
      <c r="L354" s="163"/>
      <c r="M354" s="163"/>
      <c r="N354" s="163"/>
      <c r="O354" s="163"/>
      <c r="P354" s="163"/>
      <c r="Q354" s="163"/>
      <c r="R354" s="163"/>
      <c r="S354" s="164"/>
      <c r="T354" s="163"/>
      <c r="U354" s="164"/>
      <c r="V354" s="163"/>
      <c r="W354" s="163"/>
    </row>
    <row r="355" spans="1:23" ht="15.75" customHeight="1">
      <c r="A355" s="165"/>
      <c r="B355" s="163"/>
      <c r="C355" s="163"/>
      <c r="D355" s="163"/>
      <c r="E355" s="163"/>
      <c r="F355" s="163"/>
      <c r="G355" s="163"/>
      <c r="H355" s="163"/>
      <c r="I355" s="163"/>
      <c r="J355" s="163"/>
      <c r="K355" s="163"/>
      <c r="L355" s="163"/>
      <c r="M355" s="163"/>
      <c r="N355" s="163"/>
      <c r="O355" s="163"/>
      <c r="P355" s="163"/>
      <c r="Q355" s="163"/>
      <c r="R355" s="163"/>
      <c r="S355" s="164"/>
      <c r="T355" s="163"/>
      <c r="U355" s="164"/>
      <c r="V355" s="163"/>
      <c r="W355" s="163"/>
    </row>
    <row r="356" spans="1:23" ht="15.75" customHeight="1">
      <c r="A356" s="165"/>
      <c r="B356" s="163"/>
      <c r="C356" s="163"/>
      <c r="D356" s="163"/>
      <c r="E356" s="163"/>
      <c r="F356" s="163"/>
      <c r="G356" s="163"/>
      <c r="H356" s="163"/>
      <c r="I356" s="163"/>
      <c r="J356" s="163"/>
      <c r="K356" s="163"/>
      <c r="L356" s="163"/>
      <c r="M356" s="163"/>
      <c r="N356" s="163"/>
      <c r="O356" s="163"/>
      <c r="P356" s="163"/>
      <c r="Q356" s="163"/>
      <c r="R356" s="163"/>
      <c r="S356" s="164"/>
      <c r="T356" s="163"/>
      <c r="U356" s="164"/>
      <c r="V356" s="163"/>
      <c r="W356" s="163"/>
    </row>
    <row r="357" spans="1:23" ht="15.75" customHeight="1">
      <c r="A357" s="165"/>
      <c r="B357" s="163"/>
      <c r="C357" s="163"/>
      <c r="D357" s="163"/>
      <c r="E357" s="163"/>
      <c r="F357" s="163"/>
      <c r="G357" s="163"/>
      <c r="H357" s="163"/>
      <c r="I357" s="163"/>
      <c r="J357" s="163"/>
      <c r="K357" s="163"/>
      <c r="L357" s="163"/>
      <c r="M357" s="163"/>
      <c r="N357" s="163"/>
      <c r="O357" s="163"/>
      <c r="P357" s="163"/>
      <c r="Q357" s="163"/>
      <c r="R357" s="163"/>
      <c r="S357" s="164"/>
      <c r="T357" s="163"/>
      <c r="U357" s="164"/>
      <c r="V357" s="163"/>
      <c r="W357" s="163"/>
    </row>
    <row r="358" spans="1:23" ht="15.75" customHeight="1">
      <c r="A358" s="165"/>
      <c r="B358" s="163"/>
      <c r="C358" s="163"/>
      <c r="D358" s="163"/>
      <c r="E358" s="163"/>
      <c r="F358" s="163"/>
      <c r="G358" s="163"/>
      <c r="H358" s="163"/>
      <c r="I358" s="163"/>
      <c r="J358" s="163"/>
      <c r="K358" s="163"/>
      <c r="L358" s="163"/>
      <c r="M358" s="163"/>
      <c r="N358" s="163"/>
      <c r="O358" s="163"/>
      <c r="P358" s="163"/>
      <c r="Q358" s="163"/>
      <c r="R358" s="163"/>
      <c r="S358" s="164"/>
      <c r="T358" s="163"/>
      <c r="U358" s="164"/>
      <c r="V358" s="163"/>
      <c r="W358" s="163"/>
    </row>
    <row r="359" spans="1:23" ht="15.75" customHeight="1">
      <c r="A359" s="165"/>
      <c r="B359" s="163"/>
      <c r="C359" s="163"/>
      <c r="D359" s="163"/>
      <c r="E359" s="163"/>
      <c r="F359" s="163"/>
      <c r="G359" s="163"/>
      <c r="H359" s="163"/>
      <c r="I359" s="163"/>
      <c r="J359" s="163"/>
      <c r="K359" s="163"/>
      <c r="L359" s="163"/>
      <c r="M359" s="163"/>
      <c r="N359" s="163"/>
      <c r="O359" s="163"/>
      <c r="P359" s="163"/>
      <c r="Q359" s="163"/>
      <c r="R359" s="163"/>
      <c r="S359" s="164"/>
      <c r="T359" s="163"/>
      <c r="U359" s="164"/>
      <c r="V359" s="163"/>
      <c r="W359" s="163"/>
    </row>
    <row r="360" spans="1:23" ht="15.75" customHeight="1">
      <c r="A360" s="165"/>
      <c r="B360" s="163"/>
      <c r="C360" s="163"/>
      <c r="D360" s="163"/>
      <c r="E360" s="163"/>
      <c r="F360" s="163"/>
      <c r="G360" s="163"/>
      <c r="H360" s="163"/>
      <c r="I360" s="163"/>
      <c r="J360" s="163"/>
      <c r="K360" s="163"/>
      <c r="L360" s="163"/>
      <c r="M360" s="163"/>
      <c r="N360" s="163"/>
      <c r="O360" s="163"/>
      <c r="P360" s="163"/>
      <c r="Q360" s="163"/>
      <c r="R360" s="163"/>
      <c r="S360" s="164"/>
      <c r="T360" s="163"/>
      <c r="U360" s="164"/>
      <c r="V360" s="163"/>
      <c r="W360" s="163"/>
    </row>
    <row r="361" spans="1:23" ht="15.75" customHeight="1">
      <c r="A361" s="165"/>
      <c r="B361" s="163"/>
      <c r="C361" s="163"/>
      <c r="D361" s="163"/>
      <c r="E361" s="163"/>
      <c r="F361" s="163"/>
      <c r="G361" s="163"/>
      <c r="H361" s="163"/>
      <c r="I361" s="163"/>
      <c r="J361" s="163"/>
      <c r="K361" s="163"/>
      <c r="L361" s="163"/>
      <c r="M361" s="163"/>
      <c r="N361" s="163"/>
      <c r="O361" s="163"/>
      <c r="P361" s="163"/>
      <c r="Q361" s="163"/>
      <c r="R361" s="163"/>
      <c r="S361" s="164"/>
      <c r="T361" s="163"/>
      <c r="U361" s="164"/>
      <c r="V361" s="163"/>
      <c r="W361" s="163"/>
    </row>
    <row r="362" spans="1:23" ht="15.75" customHeight="1">
      <c r="A362" s="165"/>
      <c r="B362" s="163"/>
      <c r="C362" s="163"/>
      <c r="D362" s="163"/>
      <c r="E362" s="163"/>
      <c r="F362" s="163"/>
      <c r="G362" s="163"/>
      <c r="H362" s="163"/>
      <c r="I362" s="163"/>
      <c r="J362" s="163"/>
      <c r="K362" s="163"/>
      <c r="L362" s="163"/>
      <c r="M362" s="163"/>
      <c r="N362" s="163"/>
      <c r="O362" s="163"/>
      <c r="P362" s="163"/>
      <c r="Q362" s="163"/>
      <c r="R362" s="163"/>
      <c r="S362" s="164"/>
      <c r="T362" s="163"/>
      <c r="U362" s="164"/>
      <c r="V362" s="163"/>
      <c r="W362" s="163"/>
    </row>
    <row r="363" spans="1:23" ht="15.75" customHeight="1">
      <c r="A363" s="165"/>
      <c r="B363" s="163"/>
      <c r="C363" s="163"/>
      <c r="D363" s="163"/>
      <c r="E363" s="163"/>
      <c r="F363" s="163"/>
      <c r="G363" s="163"/>
      <c r="H363" s="163"/>
      <c r="I363" s="163"/>
      <c r="J363" s="163"/>
      <c r="K363" s="163"/>
      <c r="L363" s="163"/>
      <c r="M363" s="163"/>
      <c r="N363" s="163"/>
      <c r="O363" s="163"/>
      <c r="P363" s="163"/>
      <c r="Q363" s="163"/>
      <c r="R363" s="163"/>
      <c r="S363" s="164"/>
      <c r="T363" s="163"/>
      <c r="U363" s="164"/>
      <c r="V363" s="163"/>
      <c r="W363" s="163"/>
    </row>
    <row r="364" spans="1:23" ht="15.75" customHeight="1">
      <c r="A364" s="165"/>
      <c r="B364" s="163"/>
      <c r="C364" s="163"/>
      <c r="D364" s="163"/>
      <c r="E364" s="163"/>
      <c r="F364" s="163"/>
      <c r="G364" s="163"/>
      <c r="H364" s="163"/>
      <c r="I364" s="163"/>
      <c r="J364" s="163"/>
      <c r="K364" s="163"/>
      <c r="L364" s="163"/>
      <c r="M364" s="163"/>
      <c r="N364" s="163"/>
      <c r="O364" s="163"/>
      <c r="P364" s="163"/>
      <c r="Q364" s="163"/>
      <c r="R364" s="163"/>
      <c r="S364" s="164"/>
      <c r="T364" s="163"/>
      <c r="U364" s="164"/>
      <c r="V364" s="163"/>
      <c r="W364" s="163"/>
    </row>
    <row r="365" spans="1:23" ht="15.75" customHeight="1">
      <c r="A365" s="165"/>
      <c r="B365" s="163"/>
      <c r="C365" s="163"/>
      <c r="D365" s="163"/>
      <c r="E365" s="163"/>
      <c r="F365" s="163"/>
      <c r="G365" s="163"/>
      <c r="H365" s="163"/>
      <c r="I365" s="163"/>
      <c r="J365" s="163"/>
      <c r="K365" s="163"/>
      <c r="L365" s="163"/>
      <c r="M365" s="163"/>
      <c r="N365" s="163"/>
      <c r="O365" s="163"/>
      <c r="P365" s="163"/>
      <c r="Q365" s="163"/>
      <c r="R365" s="163"/>
      <c r="S365" s="164"/>
      <c r="T365" s="163"/>
      <c r="U365" s="164"/>
      <c r="V365" s="163"/>
      <c r="W365" s="163"/>
    </row>
    <row r="366" spans="1:23" ht="15.75" customHeight="1">
      <c r="A366" s="165"/>
      <c r="B366" s="163"/>
      <c r="C366" s="163"/>
      <c r="D366" s="163"/>
      <c r="E366" s="163"/>
      <c r="F366" s="163"/>
      <c r="G366" s="163"/>
      <c r="H366" s="163"/>
      <c r="I366" s="163"/>
      <c r="J366" s="163"/>
      <c r="K366" s="163"/>
      <c r="L366" s="163"/>
      <c r="M366" s="163"/>
      <c r="N366" s="163"/>
      <c r="O366" s="163"/>
      <c r="P366" s="163"/>
      <c r="Q366" s="163"/>
      <c r="R366" s="163"/>
      <c r="S366" s="164"/>
      <c r="T366" s="163"/>
      <c r="U366" s="164"/>
      <c r="V366" s="163"/>
      <c r="W366" s="163"/>
    </row>
    <row r="367" spans="1:23" ht="15.75" customHeight="1">
      <c r="A367" s="165"/>
      <c r="B367" s="163"/>
      <c r="C367" s="163"/>
      <c r="D367" s="163"/>
      <c r="E367" s="163"/>
      <c r="F367" s="163"/>
      <c r="G367" s="163"/>
      <c r="H367" s="163"/>
      <c r="I367" s="163"/>
      <c r="J367" s="163"/>
      <c r="K367" s="163"/>
      <c r="L367" s="163"/>
      <c r="M367" s="163"/>
      <c r="N367" s="163"/>
      <c r="O367" s="163"/>
      <c r="P367" s="163"/>
      <c r="Q367" s="163"/>
      <c r="R367" s="163"/>
      <c r="S367" s="164"/>
      <c r="T367" s="163"/>
      <c r="U367" s="164"/>
      <c r="V367" s="163"/>
      <c r="W367" s="163"/>
    </row>
    <row r="368" spans="1:23" ht="15.75" customHeight="1">
      <c r="A368" s="165"/>
      <c r="B368" s="163"/>
      <c r="C368" s="163"/>
      <c r="D368" s="163"/>
      <c r="E368" s="163"/>
      <c r="F368" s="163"/>
      <c r="G368" s="163"/>
      <c r="H368" s="163"/>
      <c r="I368" s="163"/>
      <c r="J368" s="163"/>
      <c r="K368" s="163"/>
      <c r="L368" s="163"/>
      <c r="M368" s="163"/>
      <c r="N368" s="163"/>
      <c r="O368" s="163"/>
      <c r="P368" s="163"/>
      <c r="Q368" s="163"/>
      <c r="R368" s="163"/>
      <c r="S368" s="164"/>
      <c r="T368" s="163"/>
      <c r="U368" s="164"/>
      <c r="V368" s="163"/>
      <c r="W368" s="163"/>
    </row>
    <row r="369" spans="1:23" ht="15.75" customHeight="1">
      <c r="A369" s="165"/>
      <c r="B369" s="163"/>
      <c r="C369" s="163"/>
      <c r="D369" s="163"/>
      <c r="E369" s="163"/>
      <c r="F369" s="163"/>
      <c r="G369" s="163"/>
      <c r="H369" s="163"/>
      <c r="I369" s="163"/>
      <c r="J369" s="163"/>
      <c r="K369" s="163"/>
      <c r="L369" s="163"/>
      <c r="M369" s="163"/>
      <c r="N369" s="163"/>
      <c r="O369" s="163"/>
      <c r="P369" s="163"/>
      <c r="Q369" s="163"/>
      <c r="R369" s="163"/>
      <c r="S369" s="164"/>
      <c r="T369" s="163"/>
      <c r="U369" s="164"/>
      <c r="V369" s="163"/>
      <c r="W369" s="163"/>
    </row>
    <row r="370" spans="1:23" ht="15.75" customHeight="1">
      <c r="A370" s="165"/>
      <c r="B370" s="163"/>
      <c r="C370" s="163"/>
      <c r="D370" s="163"/>
      <c r="E370" s="163"/>
      <c r="F370" s="163"/>
      <c r="G370" s="163"/>
      <c r="H370" s="163"/>
      <c r="I370" s="163"/>
      <c r="J370" s="163"/>
      <c r="K370" s="163"/>
      <c r="L370" s="163"/>
      <c r="M370" s="163"/>
      <c r="N370" s="163"/>
      <c r="O370" s="163"/>
      <c r="P370" s="163"/>
      <c r="Q370" s="163"/>
      <c r="R370" s="163"/>
      <c r="S370" s="164"/>
      <c r="T370" s="163"/>
      <c r="U370" s="164"/>
      <c r="V370" s="163"/>
      <c r="W370" s="163"/>
    </row>
    <row r="371" spans="1:23" ht="15.75" customHeight="1">
      <c r="A371" s="165"/>
      <c r="B371" s="163"/>
      <c r="C371" s="163"/>
      <c r="D371" s="163"/>
      <c r="E371" s="163"/>
      <c r="F371" s="163"/>
      <c r="G371" s="163"/>
      <c r="H371" s="163"/>
      <c r="I371" s="163"/>
      <c r="J371" s="163"/>
      <c r="K371" s="163"/>
      <c r="L371" s="163"/>
      <c r="M371" s="163"/>
      <c r="N371" s="163"/>
      <c r="O371" s="163"/>
      <c r="P371" s="163"/>
      <c r="Q371" s="163"/>
      <c r="R371" s="163"/>
      <c r="S371" s="164"/>
      <c r="T371" s="163"/>
      <c r="U371" s="164"/>
      <c r="V371" s="163"/>
      <c r="W371" s="163"/>
    </row>
    <row r="372" spans="1:23" ht="15.75" customHeight="1">
      <c r="A372" s="165"/>
      <c r="B372" s="163"/>
      <c r="C372" s="163"/>
      <c r="D372" s="163"/>
      <c r="E372" s="163"/>
      <c r="F372" s="163"/>
      <c r="G372" s="163"/>
      <c r="H372" s="163"/>
      <c r="I372" s="163"/>
      <c r="J372" s="163"/>
      <c r="K372" s="163"/>
      <c r="L372" s="163"/>
      <c r="M372" s="163"/>
      <c r="N372" s="163"/>
      <c r="O372" s="163"/>
      <c r="P372" s="163"/>
      <c r="Q372" s="163"/>
      <c r="R372" s="163"/>
      <c r="S372" s="164"/>
      <c r="T372" s="163"/>
      <c r="U372" s="164"/>
      <c r="V372" s="163"/>
      <c r="W372" s="163"/>
    </row>
    <row r="373" spans="1:23" ht="15.75" customHeight="1">
      <c r="A373" s="165"/>
      <c r="B373" s="163"/>
      <c r="C373" s="163"/>
      <c r="D373" s="163"/>
      <c r="E373" s="163"/>
      <c r="F373" s="163"/>
      <c r="G373" s="163"/>
      <c r="H373" s="163"/>
      <c r="I373" s="163"/>
      <c r="J373" s="163"/>
      <c r="K373" s="163"/>
      <c r="L373" s="163"/>
      <c r="M373" s="163"/>
      <c r="N373" s="163"/>
      <c r="O373" s="163"/>
      <c r="P373" s="163"/>
      <c r="Q373" s="163"/>
      <c r="R373" s="163"/>
      <c r="S373" s="164"/>
      <c r="T373" s="163"/>
      <c r="U373" s="164"/>
      <c r="V373" s="163"/>
      <c r="W373" s="163"/>
    </row>
    <row r="374" spans="1:23" ht="15.75" customHeight="1">
      <c r="A374" s="165"/>
      <c r="B374" s="163"/>
      <c r="C374" s="163"/>
      <c r="D374" s="163"/>
      <c r="E374" s="163"/>
      <c r="F374" s="163"/>
      <c r="G374" s="163"/>
      <c r="H374" s="163"/>
      <c r="I374" s="163"/>
      <c r="J374" s="163"/>
      <c r="K374" s="163"/>
      <c r="L374" s="163"/>
      <c r="M374" s="163"/>
      <c r="N374" s="163"/>
      <c r="O374" s="163"/>
      <c r="P374" s="163"/>
      <c r="Q374" s="163"/>
      <c r="R374" s="163"/>
      <c r="S374" s="164"/>
      <c r="T374" s="163"/>
      <c r="U374" s="164"/>
      <c r="V374" s="163"/>
      <c r="W374" s="163"/>
    </row>
    <row r="375" spans="1:23" ht="15.75" customHeight="1">
      <c r="A375" s="165"/>
      <c r="B375" s="163"/>
      <c r="C375" s="163"/>
      <c r="D375" s="163"/>
      <c r="E375" s="163"/>
      <c r="F375" s="163"/>
      <c r="G375" s="163"/>
      <c r="H375" s="163"/>
      <c r="I375" s="163"/>
      <c r="J375" s="163"/>
      <c r="K375" s="163"/>
      <c r="L375" s="163"/>
      <c r="M375" s="163"/>
      <c r="N375" s="163"/>
      <c r="O375" s="163"/>
      <c r="P375" s="163"/>
      <c r="Q375" s="163"/>
      <c r="R375" s="163"/>
      <c r="S375" s="164"/>
      <c r="T375" s="163"/>
      <c r="U375" s="164"/>
      <c r="V375" s="163"/>
      <c r="W375" s="163"/>
    </row>
    <row r="376" spans="1:23" ht="15.75" customHeight="1">
      <c r="A376" s="165"/>
      <c r="B376" s="163"/>
      <c r="C376" s="163"/>
      <c r="D376" s="163"/>
      <c r="E376" s="163"/>
      <c r="F376" s="163"/>
      <c r="G376" s="163"/>
      <c r="H376" s="163"/>
      <c r="I376" s="163"/>
      <c r="J376" s="163"/>
      <c r="K376" s="163"/>
      <c r="L376" s="163"/>
      <c r="M376" s="163"/>
      <c r="N376" s="163"/>
      <c r="O376" s="163"/>
      <c r="P376" s="163"/>
      <c r="Q376" s="163"/>
      <c r="R376" s="163"/>
      <c r="S376" s="164"/>
      <c r="T376" s="163"/>
      <c r="U376" s="164"/>
      <c r="V376" s="163"/>
      <c r="W376" s="163"/>
    </row>
    <row r="377" spans="1:23" ht="15.75" customHeight="1">
      <c r="A377" s="165"/>
      <c r="B377" s="163"/>
      <c r="C377" s="163"/>
      <c r="D377" s="163"/>
      <c r="E377" s="163"/>
      <c r="F377" s="163"/>
      <c r="G377" s="163"/>
      <c r="H377" s="163"/>
      <c r="I377" s="163"/>
      <c r="J377" s="163"/>
      <c r="K377" s="163"/>
      <c r="L377" s="163"/>
      <c r="M377" s="163"/>
      <c r="N377" s="163"/>
      <c r="O377" s="163"/>
      <c r="P377" s="163"/>
      <c r="Q377" s="163"/>
      <c r="R377" s="163"/>
      <c r="S377" s="164"/>
      <c r="T377" s="163"/>
      <c r="U377" s="164"/>
      <c r="V377" s="163"/>
      <c r="W377" s="163"/>
    </row>
    <row r="378" spans="1:23" ht="15.75" customHeight="1">
      <c r="A378" s="165"/>
      <c r="B378" s="163"/>
      <c r="C378" s="163"/>
      <c r="D378" s="163"/>
      <c r="E378" s="163"/>
      <c r="F378" s="163"/>
      <c r="G378" s="163"/>
      <c r="H378" s="163"/>
      <c r="I378" s="163"/>
      <c r="J378" s="163"/>
      <c r="K378" s="163"/>
      <c r="L378" s="163"/>
      <c r="M378" s="163"/>
      <c r="N378" s="163"/>
      <c r="O378" s="163"/>
      <c r="P378" s="163"/>
      <c r="Q378" s="163"/>
      <c r="R378" s="163"/>
      <c r="S378" s="164"/>
      <c r="T378" s="163"/>
      <c r="U378" s="164"/>
      <c r="V378" s="163"/>
      <c r="W378" s="163"/>
    </row>
    <row r="379" spans="1:23" ht="15.75" customHeight="1">
      <c r="A379" s="165"/>
      <c r="B379" s="163"/>
      <c r="C379" s="163"/>
      <c r="D379" s="163"/>
      <c r="E379" s="163"/>
      <c r="F379" s="163"/>
      <c r="G379" s="163"/>
      <c r="H379" s="163"/>
      <c r="I379" s="163"/>
      <c r="J379" s="163"/>
      <c r="K379" s="163"/>
      <c r="L379" s="163"/>
      <c r="M379" s="163"/>
      <c r="N379" s="163"/>
      <c r="O379" s="163"/>
      <c r="P379" s="163"/>
      <c r="Q379" s="163"/>
      <c r="R379" s="163"/>
      <c r="S379" s="164"/>
      <c r="T379" s="163"/>
      <c r="U379" s="164"/>
      <c r="V379" s="163"/>
      <c r="W379" s="163"/>
    </row>
    <row r="380" spans="1:23" ht="15.75" customHeight="1">
      <c r="A380" s="165"/>
      <c r="B380" s="163"/>
      <c r="C380" s="163"/>
      <c r="D380" s="163"/>
      <c r="E380" s="163"/>
      <c r="F380" s="163"/>
      <c r="G380" s="163"/>
      <c r="H380" s="163"/>
      <c r="I380" s="163"/>
      <c r="J380" s="163"/>
      <c r="K380" s="163"/>
      <c r="L380" s="163"/>
      <c r="M380" s="163"/>
      <c r="N380" s="163"/>
      <c r="O380" s="163"/>
      <c r="P380" s="163"/>
      <c r="Q380" s="163"/>
      <c r="R380" s="163"/>
      <c r="S380" s="164"/>
      <c r="T380" s="163"/>
      <c r="U380" s="164"/>
      <c r="V380" s="163"/>
      <c r="W380" s="163"/>
    </row>
    <row r="381" spans="1:23" ht="15.75" customHeight="1">
      <c r="A381" s="165"/>
      <c r="B381" s="163"/>
      <c r="C381" s="163"/>
      <c r="D381" s="163"/>
      <c r="E381" s="163"/>
      <c r="F381" s="163"/>
      <c r="G381" s="163"/>
      <c r="H381" s="163"/>
      <c r="I381" s="163"/>
      <c r="J381" s="163"/>
      <c r="K381" s="163"/>
      <c r="L381" s="163"/>
      <c r="M381" s="163"/>
      <c r="N381" s="163"/>
      <c r="O381" s="163"/>
      <c r="P381" s="163"/>
      <c r="Q381" s="163"/>
      <c r="R381" s="163"/>
      <c r="S381" s="164"/>
      <c r="T381" s="163"/>
      <c r="U381" s="164"/>
      <c r="V381" s="163"/>
      <c r="W381" s="163"/>
    </row>
    <row r="382" spans="1:23" ht="15.75" customHeight="1">
      <c r="A382" s="165"/>
      <c r="B382" s="163"/>
      <c r="C382" s="163"/>
      <c r="D382" s="163"/>
      <c r="E382" s="163"/>
      <c r="F382" s="163"/>
      <c r="G382" s="163"/>
      <c r="H382" s="163"/>
      <c r="I382" s="163"/>
      <c r="J382" s="163"/>
      <c r="K382" s="163"/>
      <c r="L382" s="163"/>
      <c r="M382" s="163"/>
      <c r="N382" s="163"/>
      <c r="O382" s="163"/>
      <c r="P382" s="163"/>
      <c r="Q382" s="163"/>
      <c r="R382" s="163"/>
      <c r="S382" s="164"/>
      <c r="T382" s="163"/>
      <c r="U382" s="164"/>
      <c r="V382" s="163"/>
      <c r="W382" s="163"/>
    </row>
    <row r="383" spans="1:23" ht="15.75" customHeight="1">
      <c r="A383" s="165"/>
      <c r="B383" s="163"/>
      <c r="C383" s="163"/>
      <c r="D383" s="163"/>
      <c r="E383" s="163"/>
      <c r="F383" s="163"/>
      <c r="G383" s="163"/>
      <c r="H383" s="163"/>
      <c r="I383" s="163"/>
      <c r="J383" s="163"/>
      <c r="K383" s="163"/>
      <c r="L383" s="163"/>
      <c r="M383" s="163"/>
      <c r="N383" s="163"/>
      <c r="O383" s="163"/>
      <c r="P383" s="163"/>
      <c r="Q383" s="163"/>
      <c r="R383" s="163"/>
      <c r="S383" s="164"/>
      <c r="T383" s="163"/>
      <c r="U383" s="164"/>
      <c r="V383" s="163"/>
      <c r="W383" s="163"/>
    </row>
    <row r="384" spans="1:23" ht="15.75" customHeight="1">
      <c r="A384" s="165"/>
      <c r="B384" s="163"/>
      <c r="C384" s="163"/>
      <c r="D384" s="163"/>
      <c r="E384" s="163"/>
      <c r="F384" s="163"/>
      <c r="G384" s="163"/>
      <c r="H384" s="163"/>
      <c r="I384" s="163"/>
      <c r="J384" s="163"/>
      <c r="K384" s="163"/>
      <c r="L384" s="163"/>
      <c r="M384" s="163"/>
      <c r="N384" s="163"/>
      <c r="O384" s="163"/>
      <c r="P384" s="163"/>
      <c r="Q384" s="163"/>
      <c r="R384" s="163"/>
      <c r="S384" s="164"/>
      <c r="T384" s="163"/>
      <c r="U384" s="164"/>
      <c r="V384" s="163"/>
      <c r="W384" s="163"/>
    </row>
    <row r="385" spans="1:23" ht="15.75" customHeight="1">
      <c r="A385" s="165"/>
      <c r="B385" s="163"/>
      <c r="C385" s="163"/>
      <c r="D385" s="163"/>
      <c r="E385" s="163"/>
      <c r="F385" s="163"/>
      <c r="G385" s="163"/>
      <c r="H385" s="163"/>
      <c r="I385" s="163"/>
      <c r="J385" s="163"/>
      <c r="K385" s="163"/>
      <c r="L385" s="163"/>
      <c r="M385" s="163"/>
      <c r="N385" s="163"/>
      <c r="O385" s="163"/>
      <c r="P385" s="163"/>
      <c r="Q385" s="163"/>
      <c r="R385" s="163"/>
      <c r="S385" s="164"/>
      <c r="T385" s="163"/>
      <c r="U385" s="164"/>
      <c r="V385" s="163"/>
      <c r="W385" s="163"/>
    </row>
    <row r="386" spans="1:23" ht="15.75" customHeight="1">
      <c r="A386" s="165"/>
      <c r="B386" s="163"/>
      <c r="C386" s="163"/>
      <c r="D386" s="163"/>
      <c r="E386" s="163"/>
      <c r="F386" s="163"/>
      <c r="G386" s="163"/>
      <c r="H386" s="163"/>
      <c r="I386" s="163"/>
      <c r="J386" s="163"/>
      <c r="K386" s="163"/>
      <c r="L386" s="163"/>
      <c r="M386" s="163"/>
      <c r="N386" s="163"/>
      <c r="O386" s="163"/>
      <c r="P386" s="163"/>
      <c r="Q386" s="163"/>
      <c r="R386" s="163"/>
      <c r="S386" s="164"/>
      <c r="T386" s="163"/>
      <c r="U386" s="164"/>
      <c r="V386" s="163"/>
      <c r="W386" s="163"/>
    </row>
    <row r="387" spans="1:23" ht="15.75" customHeight="1">
      <c r="A387" s="165"/>
      <c r="B387" s="163"/>
      <c r="C387" s="163"/>
      <c r="D387" s="163"/>
      <c r="E387" s="163"/>
      <c r="F387" s="163"/>
      <c r="G387" s="163"/>
      <c r="H387" s="163"/>
      <c r="I387" s="163"/>
      <c r="J387" s="163"/>
      <c r="K387" s="163"/>
      <c r="L387" s="163"/>
      <c r="M387" s="163"/>
      <c r="N387" s="163"/>
      <c r="O387" s="163"/>
      <c r="P387" s="163"/>
      <c r="Q387" s="163"/>
      <c r="R387" s="163"/>
      <c r="S387" s="164"/>
      <c r="T387" s="163"/>
      <c r="U387" s="164"/>
      <c r="V387" s="163"/>
      <c r="W387" s="163"/>
    </row>
    <row r="388" spans="1:23" ht="15.75" customHeight="1">
      <c r="A388" s="165"/>
      <c r="B388" s="163"/>
      <c r="C388" s="163"/>
      <c r="D388" s="163"/>
      <c r="E388" s="163"/>
      <c r="F388" s="163"/>
      <c r="G388" s="163"/>
      <c r="H388" s="163"/>
      <c r="I388" s="163"/>
      <c r="J388" s="163"/>
      <c r="K388" s="163"/>
      <c r="L388" s="163"/>
      <c r="M388" s="163"/>
      <c r="N388" s="163"/>
      <c r="O388" s="163"/>
      <c r="P388" s="163"/>
      <c r="Q388" s="163"/>
      <c r="R388" s="163"/>
      <c r="S388" s="164"/>
      <c r="T388" s="163"/>
      <c r="U388" s="164"/>
      <c r="V388" s="163"/>
      <c r="W388" s="163"/>
    </row>
    <row r="389" spans="1:23" ht="15.75" customHeight="1">
      <c r="A389" s="165"/>
      <c r="B389" s="163"/>
      <c r="C389" s="163"/>
      <c r="D389" s="163"/>
      <c r="E389" s="163"/>
      <c r="F389" s="163"/>
      <c r="G389" s="163"/>
      <c r="H389" s="163"/>
      <c r="I389" s="163"/>
      <c r="J389" s="163"/>
      <c r="K389" s="163"/>
      <c r="L389" s="163"/>
      <c r="M389" s="163"/>
      <c r="N389" s="163"/>
      <c r="O389" s="163"/>
      <c r="P389" s="163"/>
      <c r="Q389" s="163"/>
      <c r="R389" s="163"/>
      <c r="S389" s="164"/>
      <c r="T389" s="163"/>
      <c r="U389" s="164"/>
      <c r="V389" s="163"/>
      <c r="W389" s="163"/>
    </row>
    <row r="390" spans="1:23" ht="15.75" customHeight="1">
      <c r="A390" s="165"/>
      <c r="B390" s="163"/>
      <c r="C390" s="163"/>
      <c r="D390" s="163"/>
      <c r="E390" s="163"/>
      <c r="F390" s="163"/>
      <c r="G390" s="163"/>
      <c r="H390" s="163"/>
      <c r="I390" s="163"/>
      <c r="J390" s="163"/>
      <c r="K390" s="163"/>
      <c r="L390" s="163"/>
      <c r="M390" s="163"/>
      <c r="N390" s="163"/>
      <c r="O390" s="163"/>
      <c r="P390" s="163"/>
      <c r="Q390" s="163"/>
      <c r="R390" s="163"/>
      <c r="S390" s="164"/>
      <c r="T390" s="163"/>
      <c r="U390" s="164"/>
      <c r="V390" s="163"/>
      <c r="W390" s="163"/>
    </row>
    <row r="391" spans="1:23" ht="15.75" customHeight="1">
      <c r="A391" s="165"/>
      <c r="B391" s="163"/>
      <c r="C391" s="163"/>
      <c r="D391" s="163"/>
      <c r="E391" s="163"/>
      <c r="F391" s="163"/>
      <c r="G391" s="163"/>
      <c r="H391" s="163"/>
      <c r="I391" s="163"/>
      <c r="J391" s="163"/>
      <c r="K391" s="163"/>
      <c r="L391" s="163"/>
      <c r="M391" s="163"/>
      <c r="N391" s="163"/>
      <c r="O391" s="163"/>
      <c r="P391" s="163"/>
      <c r="Q391" s="163"/>
      <c r="R391" s="163"/>
      <c r="S391" s="164"/>
      <c r="T391" s="163"/>
      <c r="U391" s="164"/>
      <c r="V391" s="163"/>
      <c r="W391" s="163"/>
    </row>
    <row r="392" spans="1:23" ht="15.75" customHeight="1">
      <c r="A392" s="165"/>
      <c r="B392" s="163"/>
      <c r="C392" s="163"/>
      <c r="D392" s="163"/>
      <c r="E392" s="163"/>
      <c r="F392" s="163"/>
      <c r="G392" s="163"/>
      <c r="H392" s="163"/>
      <c r="I392" s="163"/>
      <c r="J392" s="163"/>
      <c r="K392" s="163"/>
      <c r="L392" s="163"/>
      <c r="M392" s="163"/>
      <c r="N392" s="163"/>
      <c r="O392" s="163"/>
      <c r="P392" s="163"/>
      <c r="Q392" s="163"/>
      <c r="R392" s="163"/>
      <c r="S392" s="164"/>
      <c r="T392" s="163"/>
      <c r="U392" s="164"/>
      <c r="V392" s="163"/>
      <c r="W392" s="163"/>
    </row>
    <row r="393" spans="1:23" ht="15.75" customHeight="1">
      <c r="A393" s="165"/>
      <c r="B393" s="163"/>
      <c r="C393" s="163"/>
      <c r="D393" s="163"/>
      <c r="E393" s="163"/>
      <c r="F393" s="163"/>
      <c r="G393" s="163"/>
      <c r="H393" s="163"/>
      <c r="I393" s="163"/>
      <c r="J393" s="163"/>
      <c r="K393" s="163"/>
      <c r="L393" s="163"/>
      <c r="M393" s="163"/>
      <c r="N393" s="163"/>
      <c r="O393" s="163"/>
      <c r="P393" s="163"/>
      <c r="Q393" s="163"/>
      <c r="R393" s="163"/>
      <c r="S393" s="164"/>
      <c r="T393" s="163"/>
      <c r="U393" s="164"/>
      <c r="V393" s="163"/>
      <c r="W393" s="163"/>
    </row>
    <row r="394" spans="1:23" ht="15.75" customHeight="1">
      <c r="A394" s="165"/>
      <c r="B394" s="163"/>
      <c r="C394" s="163"/>
      <c r="D394" s="163"/>
      <c r="E394" s="163"/>
      <c r="F394" s="163"/>
      <c r="G394" s="163"/>
      <c r="H394" s="163"/>
      <c r="I394" s="163"/>
      <c r="J394" s="163"/>
      <c r="K394" s="163"/>
      <c r="L394" s="163"/>
      <c r="M394" s="163"/>
      <c r="N394" s="163"/>
      <c r="O394" s="163"/>
      <c r="P394" s="163"/>
      <c r="Q394" s="163"/>
      <c r="R394" s="163"/>
      <c r="S394" s="164"/>
      <c r="T394" s="163"/>
      <c r="U394" s="164"/>
      <c r="V394" s="163"/>
      <c r="W394" s="163"/>
    </row>
    <row r="395" spans="1:23" ht="15.75" customHeight="1">
      <c r="A395" s="165"/>
      <c r="B395" s="163"/>
      <c r="C395" s="163"/>
      <c r="D395" s="163"/>
      <c r="E395" s="163"/>
      <c r="F395" s="163"/>
      <c r="G395" s="163"/>
      <c r="H395" s="163"/>
      <c r="I395" s="163"/>
      <c r="J395" s="163"/>
      <c r="K395" s="163"/>
      <c r="L395" s="163"/>
      <c r="M395" s="163"/>
      <c r="N395" s="163"/>
      <c r="O395" s="163"/>
      <c r="P395" s="163"/>
      <c r="Q395" s="163"/>
      <c r="R395" s="163"/>
      <c r="S395" s="164"/>
      <c r="T395" s="163"/>
      <c r="U395" s="164"/>
      <c r="V395" s="163"/>
      <c r="W395" s="163"/>
    </row>
    <row r="396" spans="1:23" ht="15.75" customHeight="1">
      <c r="A396" s="165"/>
      <c r="B396" s="163"/>
      <c r="C396" s="163"/>
      <c r="D396" s="163"/>
      <c r="E396" s="163"/>
      <c r="F396" s="163"/>
      <c r="G396" s="163"/>
      <c r="H396" s="163"/>
      <c r="I396" s="163"/>
      <c r="J396" s="163"/>
      <c r="K396" s="163"/>
      <c r="L396" s="163"/>
      <c r="M396" s="163"/>
      <c r="N396" s="163"/>
      <c r="O396" s="163"/>
      <c r="P396" s="163"/>
      <c r="Q396" s="163"/>
      <c r="R396" s="163"/>
      <c r="S396" s="164"/>
      <c r="T396" s="163"/>
      <c r="U396" s="164"/>
      <c r="V396" s="163"/>
      <c r="W396" s="163"/>
    </row>
    <row r="397" spans="1:23" ht="15.75" customHeight="1">
      <c r="A397" s="165"/>
      <c r="B397" s="163"/>
      <c r="C397" s="163"/>
      <c r="D397" s="163"/>
      <c r="E397" s="163"/>
      <c r="F397" s="163"/>
      <c r="G397" s="163"/>
      <c r="H397" s="163"/>
      <c r="I397" s="163"/>
      <c r="J397" s="163"/>
      <c r="K397" s="163"/>
      <c r="L397" s="163"/>
      <c r="M397" s="163"/>
      <c r="N397" s="163"/>
      <c r="O397" s="163"/>
      <c r="P397" s="163"/>
      <c r="Q397" s="163"/>
      <c r="R397" s="163"/>
      <c r="S397" s="164"/>
      <c r="T397" s="163"/>
      <c r="U397" s="164"/>
      <c r="V397" s="163"/>
      <c r="W397" s="163"/>
    </row>
    <row r="398" spans="1:23" ht="15.75" customHeight="1">
      <c r="A398" s="165"/>
      <c r="B398" s="163"/>
      <c r="C398" s="163"/>
      <c r="D398" s="163"/>
      <c r="E398" s="163"/>
      <c r="F398" s="163"/>
      <c r="G398" s="163"/>
      <c r="H398" s="163"/>
      <c r="I398" s="163"/>
      <c r="J398" s="163"/>
      <c r="K398" s="163"/>
      <c r="L398" s="163"/>
      <c r="M398" s="163"/>
      <c r="N398" s="163"/>
      <c r="O398" s="163"/>
      <c r="P398" s="163"/>
      <c r="Q398" s="163"/>
      <c r="R398" s="163"/>
      <c r="S398" s="164"/>
      <c r="T398" s="163"/>
      <c r="U398" s="164"/>
      <c r="V398" s="163"/>
      <c r="W398" s="163"/>
    </row>
    <row r="399" spans="1:23" ht="15.75" customHeight="1">
      <c r="A399" s="165"/>
      <c r="B399" s="163"/>
      <c r="C399" s="163"/>
      <c r="D399" s="163"/>
      <c r="E399" s="163"/>
      <c r="F399" s="163"/>
      <c r="G399" s="163"/>
      <c r="H399" s="163"/>
      <c r="I399" s="163"/>
      <c r="J399" s="163"/>
      <c r="K399" s="163"/>
      <c r="L399" s="163"/>
      <c r="M399" s="163"/>
      <c r="N399" s="163"/>
      <c r="O399" s="163"/>
      <c r="P399" s="163"/>
      <c r="Q399" s="163"/>
      <c r="R399" s="163"/>
      <c r="S399" s="164"/>
      <c r="T399" s="163"/>
      <c r="U399" s="164"/>
      <c r="V399" s="163"/>
      <c r="W399" s="163"/>
    </row>
    <row r="400" spans="1:23" ht="15.75" customHeight="1">
      <c r="A400" s="165"/>
      <c r="B400" s="163"/>
      <c r="C400" s="163"/>
      <c r="D400" s="163"/>
      <c r="E400" s="163"/>
      <c r="F400" s="163"/>
      <c r="G400" s="163"/>
      <c r="H400" s="163"/>
      <c r="I400" s="163"/>
      <c r="J400" s="163"/>
      <c r="K400" s="163"/>
      <c r="L400" s="163"/>
      <c r="M400" s="163"/>
      <c r="N400" s="163"/>
      <c r="O400" s="163"/>
      <c r="P400" s="163"/>
      <c r="Q400" s="163"/>
      <c r="R400" s="163"/>
      <c r="S400" s="164"/>
      <c r="T400" s="163"/>
      <c r="U400" s="164"/>
      <c r="V400" s="163"/>
      <c r="W400" s="163"/>
    </row>
    <row r="401" spans="1:23" ht="15.75" customHeight="1">
      <c r="A401" s="165"/>
      <c r="B401" s="163"/>
      <c r="C401" s="163"/>
      <c r="D401" s="163"/>
      <c r="E401" s="163"/>
      <c r="F401" s="163"/>
      <c r="G401" s="163"/>
      <c r="H401" s="163"/>
      <c r="I401" s="163"/>
      <c r="J401" s="163"/>
      <c r="K401" s="163"/>
      <c r="L401" s="163"/>
      <c r="M401" s="163"/>
      <c r="N401" s="163"/>
      <c r="O401" s="163"/>
      <c r="P401" s="163"/>
      <c r="Q401" s="163"/>
      <c r="R401" s="163"/>
      <c r="S401" s="164"/>
      <c r="T401" s="163"/>
      <c r="U401" s="164"/>
      <c r="V401" s="163"/>
      <c r="W401" s="163"/>
    </row>
    <row r="402" spans="1:23" ht="15.75" customHeight="1">
      <c r="A402" s="165"/>
      <c r="B402" s="163"/>
      <c r="C402" s="163"/>
      <c r="D402" s="163"/>
      <c r="E402" s="163"/>
      <c r="F402" s="163"/>
      <c r="G402" s="163"/>
      <c r="H402" s="163"/>
      <c r="I402" s="163"/>
      <c r="J402" s="163"/>
      <c r="K402" s="163"/>
      <c r="L402" s="163"/>
      <c r="M402" s="163"/>
      <c r="N402" s="163"/>
      <c r="O402" s="163"/>
      <c r="P402" s="163"/>
      <c r="Q402" s="163"/>
      <c r="R402" s="163"/>
      <c r="S402" s="164"/>
      <c r="T402" s="163"/>
      <c r="U402" s="164"/>
      <c r="V402" s="163"/>
      <c r="W402" s="163"/>
    </row>
    <row r="403" spans="1:23" ht="15.75" customHeight="1">
      <c r="A403" s="165"/>
      <c r="B403" s="163"/>
      <c r="C403" s="163"/>
      <c r="D403" s="163"/>
      <c r="E403" s="163"/>
      <c r="F403" s="163"/>
      <c r="G403" s="163"/>
      <c r="H403" s="163"/>
      <c r="I403" s="163"/>
      <c r="J403" s="163"/>
      <c r="K403" s="163"/>
      <c r="L403" s="163"/>
      <c r="M403" s="163"/>
      <c r="N403" s="163"/>
      <c r="O403" s="163"/>
      <c r="P403" s="163"/>
      <c r="Q403" s="163"/>
      <c r="R403" s="163"/>
      <c r="S403" s="164"/>
      <c r="T403" s="163"/>
      <c r="U403" s="164"/>
      <c r="V403" s="163"/>
      <c r="W403" s="163"/>
    </row>
    <row r="404" spans="1:23" ht="15.75" customHeight="1">
      <c r="A404" s="165"/>
      <c r="B404" s="163"/>
      <c r="C404" s="163"/>
      <c r="D404" s="163"/>
      <c r="E404" s="163"/>
      <c r="F404" s="163"/>
      <c r="G404" s="163"/>
      <c r="H404" s="163"/>
      <c r="I404" s="163"/>
      <c r="J404" s="163"/>
      <c r="K404" s="163"/>
      <c r="L404" s="163"/>
      <c r="M404" s="163"/>
      <c r="N404" s="163"/>
      <c r="O404" s="163"/>
      <c r="P404" s="163"/>
      <c r="Q404" s="163"/>
      <c r="R404" s="163"/>
      <c r="S404" s="164"/>
      <c r="T404" s="163"/>
      <c r="U404" s="164"/>
      <c r="V404" s="163"/>
      <c r="W404" s="163"/>
    </row>
    <row r="405" spans="1:23" ht="15.75" customHeight="1">
      <c r="A405" s="165"/>
      <c r="B405" s="163"/>
      <c r="C405" s="163"/>
      <c r="D405" s="163"/>
      <c r="E405" s="163"/>
      <c r="F405" s="163"/>
      <c r="G405" s="163"/>
      <c r="H405" s="163"/>
      <c r="I405" s="163"/>
      <c r="J405" s="163"/>
      <c r="K405" s="163"/>
      <c r="L405" s="163"/>
      <c r="M405" s="163"/>
      <c r="N405" s="163"/>
      <c r="O405" s="163"/>
      <c r="P405" s="163"/>
      <c r="Q405" s="163"/>
      <c r="R405" s="163"/>
      <c r="S405" s="164"/>
      <c r="T405" s="163"/>
      <c r="U405" s="164"/>
      <c r="V405" s="163"/>
      <c r="W405" s="163"/>
    </row>
    <row r="406" spans="1:23" ht="15.75" customHeight="1">
      <c r="A406" s="165"/>
      <c r="B406" s="163"/>
      <c r="C406" s="163"/>
      <c r="D406" s="163"/>
      <c r="E406" s="163"/>
      <c r="F406" s="163"/>
      <c r="G406" s="163"/>
      <c r="H406" s="163"/>
      <c r="I406" s="163"/>
      <c r="J406" s="163"/>
      <c r="K406" s="163"/>
      <c r="L406" s="163"/>
      <c r="M406" s="163"/>
      <c r="N406" s="163"/>
      <c r="O406" s="163"/>
      <c r="P406" s="163"/>
      <c r="Q406" s="163"/>
      <c r="R406" s="163"/>
      <c r="S406" s="164"/>
      <c r="T406" s="163"/>
      <c r="U406" s="164"/>
      <c r="V406" s="163"/>
      <c r="W406" s="163"/>
    </row>
    <row r="407" spans="1:23" ht="15.75" customHeight="1">
      <c r="A407" s="165"/>
      <c r="B407" s="163"/>
      <c r="C407" s="163"/>
      <c r="D407" s="163"/>
      <c r="E407" s="163"/>
      <c r="F407" s="163"/>
      <c r="G407" s="163"/>
      <c r="H407" s="163"/>
      <c r="I407" s="163"/>
      <c r="J407" s="163"/>
      <c r="K407" s="163"/>
      <c r="L407" s="163"/>
      <c r="M407" s="163"/>
      <c r="N407" s="163"/>
      <c r="O407" s="163"/>
      <c r="P407" s="163"/>
      <c r="Q407" s="163"/>
      <c r="R407" s="163"/>
      <c r="S407" s="164"/>
      <c r="T407" s="163"/>
      <c r="U407" s="164"/>
      <c r="V407" s="163"/>
      <c r="W407" s="163"/>
    </row>
    <row r="408" spans="1:23" ht="15.75" customHeight="1">
      <c r="A408" s="165"/>
      <c r="B408" s="163"/>
      <c r="C408" s="163"/>
      <c r="D408" s="163"/>
      <c r="E408" s="163"/>
      <c r="F408" s="163"/>
      <c r="G408" s="163"/>
      <c r="H408" s="163"/>
      <c r="I408" s="163"/>
      <c r="J408" s="163"/>
      <c r="K408" s="163"/>
      <c r="L408" s="163"/>
      <c r="M408" s="163"/>
      <c r="N408" s="163"/>
      <c r="O408" s="163"/>
      <c r="P408" s="163"/>
      <c r="Q408" s="163"/>
      <c r="R408" s="163"/>
      <c r="S408" s="164"/>
      <c r="T408" s="163"/>
      <c r="U408" s="164"/>
      <c r="V408" s="163"/>
      <c r="W408" s="163"/>
    </row>
    <row r="409" spans="1:23" ht="15.75" customHeight="1">
      <c r="A409" s="165"/>
      <c r="B409" s="163"/>
      <c r="C409" s="163"/>
      <c r="D409" s="163"/>
      <c r="E409" s="163"/>
      <c r="F409" s="163"/>
      <c r="G409" s="163"/>
      <c r="H409" s="163"/>
      <c r="I409" s="163"/>
      <c r="J409" s="163"/>
      <c r="K409" s="163"/>
      <c r="L409" s="163"/>
      <c r="M409" s="163"/>
      <c r="N409" s="163"/>
      <c r="O409" s="163"/>
      <c r="P409" s="163"/>
      <c r="Q409" s="163"/>
      <c r="R409" s="163"/>
      <c r="S409" s="164"/>
      <c r="T409" s="163"/>
      <c r="U409" s="164"/>
      <c r="V409" s="163"/>
      <c r="W409" s="163"/>
    </row>
    <row r="410" spans="1:23" ht="15.75" customHeight="1">
      <c r="A410" s="165"/>
      <c r="B410" s="163"/>
      <c r="C410" s="163"/>
      <c r="D410" s="163"/>
      <c r="E410" s="163"/>
      <c r="F410" s="163"/>
      <c r="G410" s="163"/>
      <c r="H410" s="163"/>
      <c r="I410" s="163"/>
      <c r="J410" s="163"/>
      <c r="K410" s="163"/>
      <c r="L410" s="163"/>
      <c r="M410" s="163"/>
      <c r="N410" s="163"/>
      <c r="O410" s="163"/>
      <c r="P410" s="163"/>
      <c r="Q410" s="163"/>
      <c r="R410" s="163"/>
      <c r="S410" s="164"/>
      <c r="T410" s="163"/>
      <c r="U410" s="164"/>
      <c r="V410" s="163"/>
      <c r="W410" s="163"/>
    </row>
    <row r="411" spans="1:23" ht="15.75" customHeight="1">
      <c r="A411" s="165"/>
      <c r="B411" s="163"/>
      <c r="C411" s="163"/>
      <c r="D411" s="163"/>
      <c r="E411" s="163"/>
      <c r="F411" s="163"/>
      <c r="G411" s="163"/>
      <c r="H411" s="163"/>
      <c r="I411" s="163"/>
      <c r="J411" s="163"/>
      <c r="K411" s="163"/>
      <c r="L411" s="163"/>
      <c r="M411" s="163"/>
      <c r="N411" s="163"/>
      <c r="O411" s="163"/>
      <c r="P411" s="163"/>
      <c r="Q411" s="163"/>
      <c r="R411" s="163"/>
      <c r="S411" s="164"/>
      <c r="T411" s="163"/>
      <c r="U411" s="164"/>
      <c r="V411" s="163"/>
      <c r="W411" s="163"/>
    </row>
    <row r="412" spans="1:23" ht="15.75" customHeight="1">
      <c r="A412" s="165"/>
      <c r="B412" s="163"/>
      <c r="C412" s="163"/>
      <c r="D412" s="163"/>
      <c r="E412" s="163"/>
      <c r="F412" s="163"/>
      <c r="G412" s="163"/>
      <c r="H412" s="163"/>
      <c r="I412" s="163"/>
      <c r="J412" s="163"/>
      <c r="K412" s="163"/>
      <c r="L412" s="163"/>
      <c r="M412" s="163"/>
      <c r="N412" s="163"/>
      <c r="O412" s="163"/>
      <c r="P412" s="163"/>
      <c r="Q412" s="163"/>
      <c r="R412" s="163"/>
      <c r="S412" s="164"/>
      <c r="T412" s="163"/>
      <c r="U412" s="164"/>
      <c r="V412" s="163"/>
      <c r="W412" s="163"/>
    </row>
    <row r="413" spans="1:23" ht="15.75" customHeight="1">
      <c r="A413" s="165"/>
      <c r="B413" s="163"/>
      <c r="C413" s="163"/>
      <c r="D413" s="163"/>
      <c r="E413" s="163"/>
      <c r="F413" s="163"/>
      <c r="G413" s="163"/>
      <c r="H413" s="163"/>
      <c r="I413" s="163"/>
      <c r="J413" s="163"/>
      <c r="K413" s="163"/>
      <c r="L413" s="163"/>
      <c r="M413" s="163"/>
      <c r="N413" s="163"/>
      <c r="O413" s="163"/>
      <c r="P413" s="163"/>
      <c r="Q413" s="163"/>
      <c r="R413" s="163"/>
      <c r="S413" s="164"/>
      <c r="T413" s="163"/>
      <c r="U413" s="164"/>
      <c r="V413" s="163"/>
      <c r="W413" s="163"/>
    </row>
    <row r="414" spans="1:23" ht="15.75" customHeight="1">
      <c r="A414" s="165"/>
      <c r="B414" s="163"/>
      <c r="C414" s="163"/>
      <c r="D414" s="163"/>
      <c r="E414" s="163"/>
      <c r="F414" s="163"/>
      <c r="G414" s="163"/>
      <c r="H414" s="163"/>
      <c r="I414" s="163"/>
      <c r="J414" s="163"/>
      <c r="K414" s="163"/>
      <c r="L414" s="163"/>
      <c r="M414" s="163"/>
      <c r="N414" s="163"/>
      <c r="O414" s="163"/>
      <c r="P414" s="163"/>
      <c r="Q414" s="163"/>
      <c r="R414" s="163"/>
      <c r="S414" s="164"/>
      <c r="T414" s="163"/>
      <c r="U414" s="164"/>
      <c r="V414" s="163"/>
      <c r="W414" s="163"/>
    </row>
    <row r="415" spans="1:23" ht="15.75" customHeight="1">
      <c r="A415" s="165"/>
      <c r="B415" s="163"/>
      <c r="C415" s="163"/>
      <c r="D415" s="163"/>
      <c r="E415" s="163"/>
      <c r="F415" s="163"/>
      <c r="G415" s="163"/>
      <c r="H415" s="163"/>
      <c r="I415" s="163"/>
      <c r="J415" s="163"/>
      <c r="K415" s="163"/>
      <c r="L415" s="163"/>
      <c r="M415" s="163"/>
      <c r="N415" s="163"/>
      <c r="O415" s="163"/>
      <c r="P415" s="163"/>
      <c r="Q415" s="163"/>
      <c r="R415" s="163"/>
      <c r="S415" s="164"/>
      <c r="T415" s="163"/>
      <c r="U415" s="164"/>
      <c r="V415" s="163"/>
      <c r="W415" s="163"/>
    </row>
    <row r="416" spans="1:23" ht="15.75" customHeight="1">
      <c r="A416" s="165"/>
      <c r="B416" s="163"/>
      <c r="C416" s="163"/>
      <c r="D416" s="163"/>
      <c r="E416" s="163"/>
      <c r="F416" s="163"/>
      <c r="G416" s="163"/>
      <c r="H416" s="163"/>
      <c r="I416" s="163"/>
      <c r="J416" s="163"/>
      <c r="K416" s="163"/>
      <c r="L416" s="163"/>
      <c r="M416" s="163"/>
      <c r="N416" s="163"/>
      <c r="O416" s="163"/>
      <c r="P416" s="163"/>
      <c r="Q416" s="163"/>
      <c r="R416" s="163"/>
      <c r="S416" s="164"/>
      <c r="T416" s="163"/>
      <c r="U416" s="164"/>
      <c r="V416" s="163"/>
      <c r="W416" s="163"/>
    </row>
    <row r="417" spans="1:23" ht="15.75" customHeight="1">
      <c r="A417" s="165"/>
      <c r="B417" s="163"/>
      <c r="C417" s="163"/>
      <c r="D417" s="163"/>
      <c r="E417" s="163"/>
      <c r="F417" s="163"/>
      <c r="G417" s="163"/>
      <c r="H417" s="163"/>
      <c r="I417" s="163"/>
      <c r="J417" s="163"/>
      <c r="K417" s="163"/>
      <c r="L417" s="163"/>
      <c r="M417" s="163"/>
      <c r="N417" s="163"/>
      <c r="O417" s="163"/>
      <c r="P417" s="163"/>
      <c r="Q417" s="163"/>
      <c r="R417" s="163"/>
      <c r="S417" s="164"/>
      <c r="T417" s="163"/>
      <c r="U417" s="164"/>
      <c r="V417" s="163"/>
      <c r="W417" s="163"/>
    </row>
    <row r="418" spans="1:23" ht="15.75" customHeight="1">
      <c r="A418" s="165"/>
      <c r="B418" s="163"/>
      <c r="C418" s="163"/>
      <c r="D418" s="163"/>
      <c r="E418" s="163"/>
      <c r="F418" s="163"/>
      <c r="G418" s="163"/>
      <c r="H418" s="163"/>
      <c r="I418" s="163"/>
      <c r="J418" s="163"/>
      <c r="K418" s="163"/>
      <c r="L418" s="163"/>
      <c r="M418" s="163"/>
      <c r="N418" s="163"/>
      <c r="O418" s="163"/>
      <c r="P418" s="163"/>
      <c r="Q418" s="163"/>
      <c r="R418" s="163"/>
      <c r="S418" s="164"/>
      <c r="T418" s="163"/>
      <c r="U418" s="164"/>
      <c r="V418" s="163"/>
      <c r="W418" s="163"/>
    </row>
    <row r="419" spans="1:23" ht="15.75" customHeight="1">
      <c r="A419" s="165"/>
      <c r="B419" s="163"/>
      <c r="C419" s="163"/>
      <c r="D419" s="163"/>
      <c r="E419" s="163"/>
      <c r="F419" s="163"/>
      <c r="G419" s="163"/>
      <c r="H419" s="163"/>
      <c r="I419" s="163"/>
      <c r="J419" s="163"/>
      <c r="K419" s="163"/>
      <c r="L419" s="163"/>
      <c r="M419" s="163"/>
      <c r="N419" s="163"/>
      <c r="O419" s="163"/>
      <c r="P419" s="163"/>
      <c r="Q419" s="163"/>
      <c r="R419" s="163"/>
      <c r="S419" s="164"/>
      <c r="T419" s="163"/>
      <c r="U419" s="164"/>
      <c r="V419" s="163"/>
      <c r="W419" s="163"/>
    </row>
    <row r="420" spans="1:23" ht="15.75" customHeight="1">
      <c r="A420" s="165"/>
      <c r="B420" s="163"/>
      <c r="C420" s="163"/>
      <c r="D420" s="163"/>
      <c r="E420" s="163"/>
      <c r="F420" s="163"/>
      <c r="G420" s="163"/>
      <c r="H420" s="163"/>
      <c r="I420" s="163"/>
      <c r="J420" s="163"/>
      <c r="K420" s="163"/>
      <c r="L420" s="163"/>
      <c r="M420" s="163"/>
      <c r="N420" s="163"/>
      <c r="O420" s="163"/>
      <c r="P420" s="163"/>
      <c r="Q420" s="163"/>
      <c r="R420" s="163"/>
      <c r="S420" s="164"/>
      <c r="T420" s="163"/>
      <c r="U420" s="164"/>
      <c r="V420" s="163"/>
      <c r="W420" s="163"/>
    </row>
    <row r="421" spans="1:23" ht="15.75" customHeight="1">
      <c r="A421" s="165"/>
      <c r="B421" s="163"/>
      <c r="C421" s="163"/>
      <c r="D421" s="163"/>
      <c r="E421" s="163"/>
      <c r="F421" s="163"/>
      <c r="G421" s="163"/>
      <c r="H421" s="163"/>
      <c r="I421" s="163"/>
      <c r="J421" s="163"/>
      <c r="K421" s="163"/>
      <c r="L421" s="163"/>
      <c r="M421" s="163"/>
      <c r="N421" s="163"/>
      <c r="O421" s="163"/>
      <c r="P421" s="163"/>
      <c r="Q421" s="163"/>
      <c r="R421" s="163"/>
      <c r="S421" s="164"/>
      <c r="T421" s="163"/>
      <c r="U421" s="164"/>
      <c r="V421" s="163"/>
      <c r="W421" s="163"/>
    </row>
    <row r="422" spans="1:23" ht="15.75" customHeight="1">
      <c r="A422" s="165"/>
      <c r="B422" s="163"/>
      <c r="C422" s="163"/>
      <c r="D422" s="163"/>
      <c r="E422" s="163"/>
      <c r="F422" s="163"/>
      <c r="G422" s="163"/>
      <c r="H422" s="163"/>
      <c r="I422" s="163"/>
      <c r="J422" s="163"/>
      <c r="K422" s="163"/>
      <c r="L422" s="163"/>
      <c r="M422" s="163"/>
      <c r="N422" s="163"/>
      <c r="O422" s="163"/>
      <c r="P422" s="163"/>
      <c r="Q422" s="163"/>
      <c r="R422" s="163"/>
      <c r="S422" s="164"/>
      <c r="T422" s="163"/>
      <c r="U422" s="164"/>
      <c r="V422" s="163"/>
      <c r="W422" s="163"/>
    </row>
    <row r="423" spans="1:23" ht="15.75" customHeight="1">
      <c r="A423" s="165"/>
      <c r="B423" s="163"/>
      <c r="C423" s="163"/>
      <c r="D423" s="163"/>
      <c r="E423" s="163"/>
      <c r="F423" s="163"/>
      <c r="G423" s="163"/>
      <c r="H423" s="163"/>
      <c r="I423" s="163"/>
      <c r="J423" s="163"/>
      <c r="K423" s="163"/>
      <c r="L423" s="163"/>
      <c r="M423" s="163"/>
      <c r="N423" s="163"/>
      <c r="O423" s="163"/>
      <c r="P423" s="163"/>
      <c r="Q423" s="163"/>
      <c r="R423" s="163"/>
      <c r="S423" s="164"/>
      <c r="T423" s="163"/>
      <c r="U423" s="164"/>
      <c r="V423" s="163"/>
      <c r="W423" s="163"/>
    </row>
    <row r="424" spans="1:23" ht="15.75" customHeight="1">
      <c r="A424" s="165"/>
      <c r="B424" s="163"/>
      <c r="C424" s="163"/>
      <c r="D424" s="163"/>
      <c r="E424" s="163"/>
      <c r="F424" s="163"/>
      <c r="G424" s="163"/>
      <c r="H424" s="163"/>
      <c r="I424" s="163"/>
      <c r="J424" s="163"/>
      <c r="K424" s="163"/>
      <c r="L424" s="163"/>
      <c r="M424" s="163"/>
      <c r="N424" s="163"/>
      <c r="O424" s="163"/>
      <c r="P424" s="163"/>
      <c r="Q424" s="163"/>
      <c r="R424" s="163"/>
      <c r="S424" s="164"/>
      <c r="T424" s="163"/>
      <c r="U424" s="164"/>
      <c r="V424" s="163"/>
      <c r="W424" s="163"/>
    </row>
    <row r="425" spans="1:23" ht="15.75" customHeight="1">
      <c r="A425" s="165"/>
      <c r="B425" s="163"/>
      <c r="C425" s="163"/>
      <c r="D425" s="163"/>
      <c r="E425" s="163"/>
      <c r="F425" s="163"/>
      <c r="G425" s="163"/>
      <c r="H425" s="163"/>
      <c r="I425" s="163"/>
      <c r="J425" s="163"/>
      <c r="K425" s="163"/>
      <c r="L425" s="163"/>
      <c r="M425" s="163"/>
      <c r="N425" s="163"/>
      <c r="O425" s="163"/>
      <c r="P425" s="163"/>
      <c r="Q425" s="163"/>
      <c r="R425" s="163"/>
      <c r="S425" s="164"/>
      <c r="T425" s="163"/>
      <c r="U425" s="164"/>
      <c r="V425" s="163"/>
      <c r="W425" s="163"/>
    </row>
    <row r="426" spans="1:23" ht="15.75" customHeight="1">
      <c r="A426" s="165"/>
      <c r="B426" s="163"/>
      <c r="C426" s="163"/>
      <c r="D426" s="163"/>
      <c r="E426" s="163"/>
      <c r="F426" s="163"/>
      <c r="G426" s="163"/>
      <c r="H426" s="163"/>
      <c r="I426" s="163"/>
      <c r="J426" s="163"/>
      <c r="K426" s="163"/>
      <c r="L426" s="163"/>
      <c r="M426" s="163"/>
      <c r="N426" s="163"/>
      <c r="O426" s="163"/>
      <c r="P426" s="163"/>
      <c r="Q426" s="163"/>
      <c r="R426" s="163"/>
      <c r="S426" s="164"/>
      <c r="T426" s="163"/>
      <c r="U426" s="164"/>
      <c r="V426" s="163"/>
      <c r="W426" s="163"/>
    </row>
    <row r="427" spans="1:23" ht="15.75" customHeight="1">
      <c r="A427" s="165"/>
      <c r="B427" s="163"/>
      <c r="C427" s="163"/>
      <c r="D427" s="163"/>
      <c r="E427" s="163"/>
      <c r="F427" s="163"/>
      <c r="G427" s="163"/>
      <c r="H427" s="163"/>
      <c r="I427" s="163"/>
      <c r="J427" s="163"/>
      <c r="K427" s="163"/>
      <c r="L427" s="163"/>
      <c r="M427" s="163"/>
      <c r="N427" s="163"/>
      <c r="O427" s="163"/>
      <c r="P427" s="163"/>
      <c r="Q427" s="163"/>
      <c r="R427" s="163"/>
      <c r="S427" s="164"/>
      <c r="T427" s="163"/>
      <c r="U427" s="164"/>
      <c r="V427" s="163"/>
      <c r="W427" s="163"/>
    </row>
    <row r="428" spans="1:23" ht="15.75" customHeight="1">
      <c r="A428" s="165"/>
      <c r="B428" s="163"/>
      <c r="C428" s="163"/>
      <c r="D428" s="163"/>
      <c r="E428" s="163"/>
      <c r="F428" s="163"/>
      <c r="G428" s="163"/>
      <c r="H428" s="163"/>
      <c r="I428" s="163"/>
      <c r="J428" s="163"/>
      <c r="K428" s="163"/>
      <c r="L428" s="163"/>
      <c r="M428" s="163"/>
      <c r="N428" s="163"/>
      <c r="O428" s="163"/>
      <c r="P428" s="163"/>
      <c r="Q428" s="163"/>
      <c r="R428" s="163"/>
      <c r="S428" s="164"/>
      <c r="T428" s="163"/>
      <c r="U428" s="164"/>
      <c r="V428" s="163"/>
      <c r="W428" s="163"/>
    </row>
    <row r="429" spans="1:23" ht="15.75" customHeight="1">
      <c r="A429" s="165"/>
      <c r="B429" s="163"/>
      <c r="C429" s="163"/>
      <c r="D429" s="163"/>
      <c r="E429" s="163"/>
      <c r="F429" s="163"/>
      <c r="G429" s="163"/>
      <c r="H429" s="163"/>
      <c r="I429" s="163"/>
      <c r="J429" s="163"/>
      <c r="K429" s="163"/>
      <c r="L429" s="163"/>
      <c r="M429" s="163"/>
      <c r="N429" s="163"/>
      <c r="O429" s="163"/>
      <c r="P429" s="163"/>
      <c r="Q429" s="163"/>
      <c r="R429" s="163"/>
      <c r="S429" s="164"/>
      <c r="T429" s="163"/>
      <c r="U429" s="164"/>
      <c r="V429" s="163"/>
      <c r="W429" s="163"/>
    </row>
    <row r="430" spans="1:23" ht="15.75" customHeight="1">
      <c r="A430" s="165"/>
      <c r="B430" s="163"/>
      <c r="C430" s="163"/>
      <c r="D430" s="163"/>
      <c r="E430" s="163"/>
      <c r="F430" s="163"/>
      <c r="G430" s="163"/>
      <c r="H430" s="163"/>
      <c r="I430" s="163"/>
      <c r="J430" s="163"/>
      <c r="K430" s="163"/>
      <c r="L430" s="163"/>
      <c r="M430" s="163"/>
      <c r="N430" s="163"/>
      <c r="O430" s="163"/>
      <c r="P430" s="163"/>
      <c r="Q430" s="163"/>
      <c r="R430" s="163"/>
      <c r="S430" s="164"/>
      <c r="T430" s="163"/>
      <c r="U430" s="164"/>
      <c r="V430" s="163"/>
      <c r="W430" s="163"/>
    </row>
    <row r="431" spans="1:23" ht="15.75" customHeight="1">
      <c r="A431" s="165"/>
      <c r="B431" s="163"/>
      <c r="C431" s="163"/>
      <c r="D431" s="163"/>
      <c r="E431" s="163"/>
      <c r="F431" s="163"/>
      <c r="G431" s="163"/>
      <c r="H431" s="163"/>
      <c r="I431" s="163"/>
      <c r="J431" s="163"/>
      <c r="K431" s="163"/>
      <c r="L431" s="163"/>
      <c r="M431" s="163"/>
      <c r="N431" s="163"/>
      <c r="O431" s="163"/>
      <c r="P431" s="163"/>
      <c r="Q431" s="163"/>
      <c r="R431" s="163"/>
      <c r="S431" s="164"/>
      <c r="T431" s="163"/>
      <c r="U431" s="164"/>
      <c r="V431" s="163"/>
      <c r="W431" s="163"/>
    </row>
    <row r="432" spans="1:23" ht="15.75" customHeight="1">
      <c r="A432" s="165"/>
      <c r="B432" s="163"/>
      <c r="C432" s="163"/>
      <c r="D432" s="163"/>
      <c r="E432" s="163"/>
      <c r="F432" s="163"/>
      <c r="G432" s="163"/>
      <c r="H432" s="163"/>
      <c r="I432" s="163"/>
      <c r="J432" s="163"/>
      <c r="K432" s="163"/>
      <c r="L432" s="163"/>
      <c r="M432" s="163"/>
      <c r="N432" s="163"/>
      <c r="O432" s="163"/>
      <c r="P432" s="163"/>
      <c r="Q432" s="163"/>
      <c r="R432" s="163"/>
      <c r="S432" s="164"/>
      <c r="T432" s="163"/>
      <c r="U432" s="164"/>
      <c r="V432" s="163"/>
      <c r="W432" s="163"/>
    </row>
    <row r="433" spans="1:23" ht="15.75" customHeight="1">
      <c r="A433" s="165"/>
      <c r="B433" s="163"/>
      <c r="C433" s="163"/>
      <c r="D433" s="163"/>
      <c r="E433" s="163"/>
      <c r="F433" s="163"/>
      <c r="G433" s="163"/>
      <c r="H433" s="163"/>
      <c r="I433" s="163"/>
      <c r="J433" s="163"/>
      <c r="K433" s="163"/>
      <c r="L433" s="163"/>
      <c r="M433" s="163"/>
      <c r="N433" s="163"/>
      <c r="O433" s="163"/>
      <c r="P433" s="163"/>
      <c r="Q433" s="163"/>
      <c r="R433" s="163"/>
      <c r="S433" s="164"/>
      <c r="T433" s="163"/>
      <c r="U433" s="164"/>
      <c r="V433" s="163"/>
      <c r="W433" s="163"/>
    </row>
    <row r="434" spans="1:23" ht="15.75" customHeight="1">
      <c r="A434" s="165"/>
      <c r="B434" s="163"/>
      <c r="C434" s="163"/>
      <c r="D434" s="163"/>
      <c r="E434" s="163"/>
      <c r="F434" s="163"/>
      <c r="G434" s="163"/>
      <c r="H434" s="163"/>
      <c r="I434" s="163"/>
      <c r="J434" s="163"/>
      <c r="K434" s="163"/>
      <c r="L434" s="163"/>
      <c r="M434" s="163"/>
      <c r="N434" s="163"/>
      <c r="O434" s="163"/>
      <c r="P434" s="163"/>
      <c r="Q434" s="163"/>
      <c r="R434" s="163"/>
      <c r="S434" s="164"/>
      <c r="T434" s="163"/>
      <c r="U434" s="164"/>
      <c r="V434" s="163"/>
      <c r="W434" s="163"/>
    </row>
    <row r="435" spans="1:23" ht="15.75" customHeight="1">
      <c r="A435" s="165"/>
      <c r="B435" s="163"/>
      <c r="C435" s="163"/>
      <c r="D435" s="163"/>
      <c r="E435" s="163"/>
      <c r="F435" s="163"/>
      <c r="G435" s="163"/>
      <c r="H435" s="163"/>
      <c r="I435" s="163"/>
      <c r="J435" s="163"/>
      <c r="K435" s="163"/>
      <c r="L435" s="163"/>
      <c r="M435" s="163"/>
      <c r="N435" s="163"/>
      <c r="O435" s="163"/>
      <c r="P435" s="163"/>
      <c r="Q435" s="163"/>
      <c r="R435" s="163"/>
      <c r="S435" s="164"/>
      <c r="T435" s="163"/>
      <c r="U435" s="164"/>
      <c r="V435" s="163"/>
      <c r="W435" s="163"/>
    </row>
    <row r="436" spans="1:23" ht="15.75" customHeight="1">
      <c r="A436" s="165"/>
      <c r="B436" s="163"/>
      <c r="C436" s="163"/>
      <c r="D436" s="163"/>
      <c r="E436" s="163"/>
      <c r="F436" s="163"/>
      <c r="G436" s="163"/>
      <c r="H436" s="163"/>
      <c r="I436" s="163"/>
      <c r="J436" s="163"/>
      <c r="K436" s="163"/>
      <c r="L436" s="163"/>
      <c r="M436" s="163"/>
      <c r="N436" s="163"/>
      <c r="O436" s="163"/>
      <c r="P436" s="163"/>
      <c r="Q436" s="163"/>
      <c r="R436" s="163"/>
      <c r="S436" s="164"/>
      <c r="T436" s="163"/>
      <c r="U436" s="164"/>
      <c r="V436" s="163"/>
      <c r="W436" s="163"/>
    </row>
    <row r="437" spans="1:23" ht="15.75" customHeight="1">
      <c r="A437" s="165"/>
      <c r="B437" s="163"/>
      <c r="C437" s="163"/>
      <c r="D437" s="163"/>
      <c r="E437" s="163"/>
      <c r="F437" s="163"/>
      <c r="G437" s="163"/>
      <c r="H437" s="163"/>
      <c r="I437" s="163"/>
      <c r="J437" s="163"/>
      <c r="K437" s="163"/>
      <c r="L437" s="163"/>
      <c r="M437" s="163"/>
      <c r="N437" s="163"/>
      <c r="O437" s="163"/>
      <c r="P437" s="163"/>
      <c r="Q437" s="163"/>
      <c r="R437" s="163"/>
      <c r="S437" s="164"/>
      <c r="T437" s="163"/>
      <c r="U437" s="164"/>
      <c r="V437" s="163"/>
      <c r="W437" s="163"/>
    </row>
    <row r="438" spans="1:23" ht="15.75" customHeight="1">
      <c r="A438" s="165"/>
      <c r="B438" s="163"/>
      <c r="C438" s="163"/>
      <c r="D438" s="163"/>
      <c r="E438" s="163"/>
      <c r="F438" s="163"/>
      <c r="G438" s="163"/>
      <c r="H438" s="163"/>
      <c r="I438" s="163"/>
      <c r="J438" s="163"/>
      <c r="K438" s="163"/>
      <c r="L438" s="163"/>
      <c r="M438" s="163"/>
      <c r="N438" s="163"/>
      <c r="O438" s="163"/>
      <c r="P438" s="163"/>
      <c r="Q438" s="163"/>
      <c r="R438" s="163"/>
      <c r="S438" s="164"/>
      <c r="T438" s="163"/>
      <c r="U438" s="164"/>
      <c r="V438" s="163"/>
      <c r="W438" s="163"/>
    </row>
    <row r="439" spans="1:23" ht="15.75" customHeight="1">
      <c r="A439" s="165"/>
      <c r="B439" s="163"/>
      <c r="C439" s="163"/>
      <c r="D439" s="163"/>
      <c r="E439" s="163"/>
      <c r="F439" s="163"/>
      <c r="G439" s="163"/>
      <c r="H439" s="163"/>
      <c r="I439" s="163"/>
      <c r="J439" s="163"/>
      <c r="K439" s="163"/>
      <c r="L439" s="163"/>
      <c r="M439" s="163"/>
      <c r="N439" s="163"/>
      <c r="O439" s="163"/>
      <c r="P439" s="163"/>
      <c r="Q439" s="163"/>
      <c r="R439" s="163"/>
      <c r="S439" s="164"/>
      <c r="T439" s="163"/>
      <c r="U439" s="164"/>
      <c r="V439" s="163"/>
      <c r="W439" s="163"/>
    </row>
    <row r="440" spans="1:23" ht="15.75" customHeight="1">
      <c r="A440" s="165"/>
      <c r="B440" s="163"/>
      <c r="C440" s="163"/>
      <c r="D440" s="163"/>
      <c r="E440" s="163"/>
      <c r="F440" s="163"/>
      <c r="G440" s="163"/>
      <c r="H440" s="163"/>
      <c r="I440" s="163"/>
      <c r="J440" s="163"/>
      <c r="K440" s="163"/>
      <c r="L440" s="163"/>
      <c r="M440" s="163"/>
      <c r="N440" s="163"/>
      <c r="O440" s="163"/>
      <c r="P440" s="163"/>
      <c r="Q440" s="163"/>
      <c r="R440" s="163"/>
      <c r="S440" s="164"/>
      <c r="T440" s="163"/>
      <c r="U440" s="164"/>
      <c r="V440" s="163"/>
      <c r="W440" s="163"/>
    </row>
    <row r="441" spans="1:23" ht="15.75" customHeight="1">
      <c r="A441" s="165"/>
      <c r="B441" s="163"/>
      <c r="C441" s="163"/>
      <c r="D441" s="163"/>
      <c r="E441" s="163"/>
      <c r="F441" s="163"/>
      <c r="G441" s="163"/>
      <c r="H441" s="163"/>
      <c r="I441" s="163"/>
      <c r="J441" s="163"/>
      <c r="K441" s="163"/>
      <c r="L441" s="163"/>
      <c r="M441" s="163"/>
      <c r="N441" s="163"/>
      <c r="O441" s="163"/>
      <c r="P441" s="163"/>
      <c r="Q441" s="163"/>
      <c r="R441" s="163"/>
      <c r="S441" s="164"/>
      <c r="T441" s="163"/>
      <c r="U441" s="164"/>
      <c r="V441" s="163"/>
      <c r="W441" s="163"/>
    </row>
    <row r="442" spans="1:23" ht="15.75" customHeight="1">
      <c r="A442" s="165"/>
      <c r="B442" s="163"/>
      <c r="C442" s="163"/>
      <c r="D442" s="163"/>
      <c r="E442" s="163"/>
      <c r="F442" s="163"/>
      <c r="G442" s="163"/>
      <c r="H442" s="163"/>
      <c r="I442" s="163"/>
      <c r="J442" s="163"/>
      <c r="K442" s="163"/>
      <c r="L442" s="163"/>
      <c r="M442" s="163"/>
      <c r="N442" s="163"/>
      <c r="O442" s="163"/>
      <c r="P442" s="163"/>
      <c r="Q442" s="163"/>
      <c r="R442" s="163"/>
      <c r="S442" s="164"/>
      <c r="T442" s="163"/>
      <c r="U442" s="164"/>
      <c r="V442" s="163"/>
      <c r="W442" s="163"/>
    </row>
    <row r="443" spans="1:23" ht="15.75" customHeight="1">
      <c r="A443" s="165"/>
      <c r="B443" s="163"/>
      <c r="C443" s="163"/>
      <c r="D443" s="163"/>
      <c r="E443" s="163"/>
      <c r="F443" s="163"/>
      <c r="G443" s="163"/>
      <c r="H443" s="163"/>
      <c r="I443" s="163"/>
      <c r="J443" s="163"/>
      <c r="K443" s="163"/>
      <c r="L443" s="163"/>
      <c r="M443" s="163"/>
      <c r="N443" s="163"/>
      <c r="O443" s="163"/>
      <c r="P443" s="163"/>
      <c r="Q443" s="163"/>
      <c r="R443" s="163"/>
      <c r="S443" s="164"/>
      <c r="T443" s="163"/>
      <c r="U443" s="164"/>
      <c r="V443" s="163"/>
      <c r="W443" s="163"/>
    </row>
    <row r="444" spans="1:23" ht="15.75" customHeight="1">
      <c r="A444" s="165"/>
      <c r="B444" s="163"/>
      <c r="C444" s="163"/>
      <c r="D444" s="163"/>
      <c r="E444" s="163"/>
      <c r="F444" s="163"/>
      <c r="G444" s="163"/>
      <c r="H444" s="163"/>
      <c r="I444" s="163"/>
      <c r="J444" s="163"/>
      <c r="K444" s="163"/>
      <c r="L444" s="163"/>
      <c r="M444" s="163"/>
      <c r="N444" s="163"/>
      <c r="O444" s="163"/>
      <c r="P444" s="163"/>
      <c r="Q444" s="163"/>
      <c r="R444" s="163"/>
      <c r="S444" s="164"/>
      <c r="T444" s="163"/>
      <c r="U444" s="164"/>
      <c r="V444" s="163"/>
      <c r="W444" s="163"/>
    </row>
    <row r="445" spans="1:23" ht="15.75" customHeight="1">
      <c r="A445" s="165"/>
      <c r="B445" s="163"/>
      <c r="C445" s="163"/>
      <c r="D445" s="163"/>
      <c r="E445" s="163"/>
      <c r="F445" s="163"/>
      <c r="G445" s="163"/>
      <c r="H445" s="163"/>
      <c r="I445" s="163"/>
      <c r="J445" s="163"/>
      <c r="K445" s="163"/>
      <c r="L445" s="163"/>
      <c r="M445" s="163"/>
      <c r="N445" s="163"/>
      <c r="O445" s="163"/>
      <c r="P445" s="163"/>
      <c r="Q445" s="163"/>
      <c r="R445" s="163"/>
      <c r="S445" s="164"/>
      <c r="T445" s="163"/>
      <c r="U445" s="164"/>
      <c r="V445" s="163"/>
      <c r="W445" s="163"/>
    </row>
    <row r="446" spans="1:23" ht="15.75" customHeight="1">
      <c r="A446" s="165"/>
      <c r="B446" s="163"/>
      <c r="C446" s="163"/>
      <c r="D446" s="163"/>
      <c r="E446" s="163"/>
      <c r="F446" s="163"/>
      <c r="G446" s="163"/>
      <c r="H446" s="163"/>
      <c r="I446" s="163"/>
      <c r="J446" s="163"/>
      <c r="K446" s="163"/>
      <c r="L446" s="163"/>
      <c r="M446" s="163"/>
      <c r="N446" s="163"/>
      <c r="O446" s="163"/>
      <c r="P446" s="163"/>
      <c r="Q446" s="163"/>
      <c r="R446" s="163"/>
      <c r="S446" s="164"/>
      <c r="T446" s="163"/>
      <c r="U446" s="164"/>
      <c r="V446" s="163"/>
      <c r="W446" s="163"/>
    </row>
    <row r="447" spans="1:23" ht="15.75" customHeight="1">
      <c r="A447" s="165"/>
      <c r="B447" s="163"/>
      <c r="C447" s="163"/>
      <c r="D447" s="163"/>
      <c r="E447" s="163"/>
      <c r="F447" s="163"/>
      <c r="G447" s="163"/>
      <c r="H447" s="163"/>
      <c r="I447" s="163"/>
      <c r="J447" s="163"/>
      <c r="K447" s="163"/>
      <c r="L447" s="163"/>
      <c r="M447" s="163"/>
      <c r="N447" s="163"/>
      <c r="O447" s="163"/>
      <c r="P447" s="163"/>
      <c r="Q447" s="163"/>
      <c r="R447" s="163"/>
      <c r="S447" s="164"/>
      <c r="T447" s="163"/>
      <c r="U447" s="164"/>
      <c r="V447" s="163"/>
      <c r="W447" s="163"/>
    </row>
    <row r="448" spans="1:23" ht="15.75" customHeight="1">
      <c r="A448" s="165"/>
      <c r="B448" s="163"/>
      <c r="C448" s="163"/>
      <c r="D448" s="163"/>
      <c r="E448" s="163"/>
      <c r="F448" s="163"/>
      <c r="G448" s="163"/>
      <c r="H448" s="163"/>
      <c r="I448" s="163"/>
      <c r="J448" s="163"/>
      <c r="K448" s="163"/>
      <c r="L448" s="163"/>
      <c r="M448" s="163"/>
      <c r="N448" s="163"/>
      <c r="O448" s="163"/>
      <c r="P448" s="163"/>
      <c r="Q448" s="163"/>
      <c r="R448" s="163"/>
      <c r="S448" s="164"/>
      <c r="T448" s="163"/>
      <c r="U448" s="164"/>
      <c r="V448" s="163"/>
      <c r="W448" s="163"/>
    </row>
    <row r="449" spans="1:23" ht="15.75" customHeight="1">
      <c r="A449" s="165"/>
      <c r="B449" s="163"/>
      <c r="C449" s="163"/>
      <c r="D449" s="163"/>
      <c r="E449" s="163"/>
      <c r="F449" s="163"/>
      <c r="G449" s="163"/>
      <c r="H449" s="163"/>
      <c r="I449" s="163"/>
      <c r="J449" s="163"/>
      <c r="K449" s="163"/>
      <c r="L449" s="163"/>
      <c r="M449" s="163"/>
      <c r="N449" s="163"/>
      <c r="O449" s="163"/>
      <c r="P449" s="163"/>
      <c r="Q449" s="163"/>
      <c r="R449" s="163"/>
      <c r="S449" s="164"/>
      <c r="T449" s="163"/>
      <c r="U449" s="164"/>
      <c r="V449" s="163"/>
      <c r="W449" s="163"/>
    </row>
    <row r="450" spans="1:23" ht="15.75" customHeight="1">
      <c r="A450" s="165"/>
      <c r="B450" s="163"/>
      <c r="C450" s="163"/>
      <c r="D450" s="163"/>
      <c r="E450" s="163"/>
      <c r="F450" s="163"/>
      <c r="G450" s="163"/>
      <c r="H450" s="163"/>
      <c r="I450" s="163"/>
      <c r="J450" s="163"/>
      <c r="K450" s="163"/>
      <c r="L450" s="163"/>
      <c r="M450" s="163"/>
      <c r="N450" s="163"/>
      <c r="O450" s="163"/>
      <c r="P450" s="163"/>
      <c r="Q450" s="163"/>
      <c r="R450" s="163"/>
      <c r="S450" s="164"/>
      <c r="T450" s="163"/>
      <c r="U450" s="164"/>
      <c r="V450" s="163"/>
      <c r="W450" s="163"/>
    </row>
    <row r="451" spans="1:23" ht="15.75" customHeight="1">
      <c r="A451" s="165"/>
      <c r="B451" s="163"/>
      <c r="C451" s="163"/>
      <c r="D451" s="163"/>
      <c r="E451" s="163"/>
      <c r="F451" s="163"/>
      <c r="G451" s="163"/>
      <c r="H451" s="163"/>
      <c r="I451" s="163"/>
      <c r="J451" s="163"/>
      <c r="K451" s="163"/>
      <c r="L451" s="163"/>
      <c r="M451" s="163"/>
      <c r="N451" s="163"/>
      <c r="O451" s="163"/>
      <c r="P451" s="163"/>
      <c r="Q451" s="163"/>
      <c r="R451" s="163"/>
      <c r="S451" s="164"/>
      <c r="T451" s="163"/>
      <c r="U451" s="164"/>
      <c r="V451" s="163"/>
      <c r="W451" s="163"/>
    </row>
    <row r="452" spans="1:23" ht="15.75" customHeight="1">
      <c r="A452" s="165"/>
      <c r="B452" s="163"/>
      <c r="C452" s="163"/>
      <c r="D452" s="163"/>
      <c r="E452" s="163"/>
      <c r="F452" s="163"/>
      <c r="G452" s="163"/>
      <c r="H452" s="163"/>
      <c r="I452" s="163"/>
      <c r="J452" s="163"/>
      <c r="K452" s="163"/>
      <c r="L452" s="163"/>
      <c r="M452" s="163"/>
      <c r="N452" s="163"/>
      <c r="O452" s="163"/>
      <c r="P452" s="163"/>
      <c r="Q452" s="163"/>
      <c r="R452" s="163"/>
      <c r="S452" s="164"/>
      <c r="T452" s="163"/>
      <c r="U452" s="164"/>
      <c r="V452" s="163"/>
      <c r="W452" s="163"/>
    </row>
    <row r="453" spans="1:23" ht="15.75" customHeight="1">
      <c r="A453" s="165"/>
      <c r="B453" s="163"/>
      <c r="C453" s="163"/>
      <c r="D453" s="163"/>
      <c r="E453" s="163"/>
      <c r="F453" s="163"/>
      <c r="G453" s="163"/>
      <c r="H453" s="163"/>
      <c r="I453" s="163"/>
      <c r="J453" s="163"/>
      <c r="K453" s="163"/>
      <c r="L453" s="163"/>
      <c r="M453" s="163"/>
      <c r="N453" s="163"/>
      <c r="O453" s="163"/>
      <c r="P453" s="163"/>
      <c r="Q453" s="163"/>
      <c r="R453" s="163"/>
      <c r="S453" s="164"/>
      <c r="T453" s="163"/>
      <c r="U453" s="164"/>
      <c r="V453" s="163"/>
      <c r="W453" s="163"/>
    </row>
    <row r="454" spans="1:23" ht="15.75" customHeight="1">
      <c r="A454" s="165"/>
      <c r="B454" s="163"/>
      <c r="C454" s="163"/>
      <c r="D454" s="163"/>
      <c r="E454" s="163"/>
      <c r="F454" s="163"/>
      <c r="G454" s="163"/>
      <c r="H454" s="163"/>
      <c r="I454" s="163"/>
      <c r="J454" s="163"/>
      <c r="K454" s="163"/>
      <c r="L454" s="163"/>
      <c r="M454" s="163"/>
      <c r="N454" s="163"/>
      <c r="O454" s="163"/>
      <c r="P454" s="163"/>
      <c r="Q454" s="163"/>
      <c r="R454" s="163"/>
      <c r="S454" s="164"/>
      <c r="T454" s="163"/>
      <c r="U454" s="164"/>
      <c r="V454" s="163"/>
      <c r="W454" s="163"/>
    </row>
    <row r="455" spans="1:23" ht="15.75" customHeight="1">
      <c r="A455" s="165"/>
      <c r="B455" s="163"/>
      <c r="C455" s="163"/>
      <c r="D455" s="163"/>
      <c r="E455" s="163"/>
      <c r="F455" s="163"/>
      <c r="G455" s="163"/>
      <c r="H455" s="163"/>
      <c r="I455" s="163"/>
      <c r="J455" s="163"/>
      <c r="K455" s="163"/>
      <c r="L455" s="163"/>
      <c r="M455" s="163"/>
      <c r="N455" s="163"/>
      <c r="O455" s="163"/>
      <c r="P455" s="163"/>
      <c r="Q455" s="163"/>
      <c r="R455" s="163"/>
      <c r="S455" s="164"/>
      <c r="T455" s="163"/>
      <c r="U455" s="164"/>
      <c r="V455" s="163"/>
      <c r="W455" s="163"/>
    </row>
    <row r="456" spans="1:23" ht="15.75" customHeight="1">
      <c r="A456" s="165"/>
      <c r="B456" s="163"/>
      <c r="C456" s="163"/>
      <c r="D456" s="163"/>
      <c r="E456" s="163"/>
      <c r="F456" s="163"/>
      <c r="G456" s="163"/>
      <c r="H456" s="163"/>
      <c r="I456" s="163"/>
      <c r="J456" s="163"/>
      <c r="K456" s="163"/>
      <c r="L456" s="163"/>
      <c r="M456" s="163"/>
      <c r="N456" s="163"/>
      <c r="O456" s="163"/>
      <c r="P456" s="163"/>
      <c r="Q456" s="163"/>
      <c r="R456" s="163"/>
      <c r="S456" s="164"/>
      <c r="T456" s="163"/>
      <c r="U456" s="164"/>
      <c r="V456" s="163"/>
      <c r="W456" s="163"/>
    </row>
    <row r="457" spans="1:23" ht="15.75" customHeight="1">
      <c r="A457" s="165"/>
      <c r="B457" s="163"/>
      <c r="C457" s="163"/>
      <c r="D457" s="163"/>
      <c r="E457" s="163"/>
      <c r="F457" s="163"/>
      <c r="G457" s="163"/>
      <c r="H457" s="163"/>
      <c r="I457" s="163"/>
      <c r="J457" s="163"/>
      <c r="K457" s="163"/>
      <c r="L457" s="163"/>
      <c r="M457" s="163"/>
      <c r="N457" s="163"/>
      <c r="O457" s="163"/>
      <c r="P457" s="163"/>
      <c r="Q457" s="163"/>
      <c r="R457" s="163"/>
      <c r="S457" s="164"/>
      <c r="T457" s="163"/>
      <c r="U457" s="164"/>
      <c r="V457" s="163"/>
      <c r="W457" s="163"/>
    </row>
    <row r="458" spans="1:23" ht="15.75" customHeight="1">
      <c r="A458" s="165"/>
      <c r="B458" s="163"/>
      <c r="C458" s="163"/>
      <c r="D458" s="163"/>
      <c r="E458" s="163"/>
      <c r="F458" s="163"/>
      <c r="G458" s="163"/>
      <c r="H458" s="163"/>
      <c r="I458" s="163"/>
      <c r="J458" s="163"/>
      <c r="K458" s="163"/>
      <c r="L458" s="163"/>
      <c r="M458" s="163"/>
      <c r="N458" s="163"/>
      <c r="O458" s="163"/>
      <c r="P458" s="163"/>
      <c r="Q458" s="163"/>
      <c r="R458" s="163"/>
      <c r="S458" s="164"/>
      <c r="T458" s="163"/>
      <c r="U458" s="164"/>
      <c r="V458" s="163"/>
      <c r="W458" s="163"/>
    </row>
    <row r="459" spans="1:23" ht="15.75" customHeight="1">
      <c r="A459" s="165"/>
      <c r="B459" s="163"/>
      <c r="C459" s="163"/>
      <c r="D459" s="163"/>
      <c r="E459" s="163"/>
      <c r="F459" s="163"/>
      <c r="G459" s="163"/>
      <c r="H459" s="163"/>
      <c r="I459" s="163"/>
      <c r="J459" s="163"/>
      <c r="K459" s="163"/>
      <c r="L459" s="163"/>
      <c r="M459" s="163"/>
      <c r="N459" s="163"/>
      <c r="O459" s="163"/>
      <c r="P459" s="163"/>
      <c r="Q459" s="163"/>
      <c r="R459" s="163"/>
      <c r="S459" s="164"/>
      <c r="T459" s="163"/>
      <c r="U459" s="164"/>
      <c r="V459" s="163"/>
      <c r="W459" s="163"/>
    </row>
    <row r="460" spans="1:23" ht="15.75" customHeight="1">
      <c r="A460" s="165"/>
      <c r="B460" s="163"/>
      <c r="C460" s="163"/>
      <c r="D460" s="163"/>
      <c r="E460" s="163"/>
      <c r="F460" s="163"/>
      <c r="G460" s="163"/>
      <c r="H460" s="163"/>
      <c r="I460" s="163"/>
      <c r="J460" s="163"/>
      <c r="K460" s="163"/>
      <c r="L460" s="163"/>
      <c r="M460" s="163"/>
      <c r="N460" s="163"/>
      <c r="O460" s="163"/>
      <c r="P460" s="163"/>
      <c r="Q460" s="163"/>
      <c r="R460" s="163"/>
      <c r="S460" s="164"/>
      <c r="T460" s="163"/>
      <c r="U460" s="164"/>
      <c r="V460" s="163"/>
      <c r="W460" s="163"/>
    </row>
    <row r="461" spans="1:23" ht="15.75" customHeight="1">
      <c r="A461" s="165"/>
      <c r="B461" s="163"/>
      <c r="C461" s="163"/>
      <c r="D461" s="163"/>
      <c r="E461" s="163"/>
      <c r="F461" s="163"/>
      <c r="G461" s="163"/>
      <c r="H461" s="163"/>
      <c r="I461" s="163"/>
      <c r="J461" s="163"/>
      <c r="K461" s="163"/>
      <c r="L461" s="163"/>
      <c r="M461" s="163"/>
      <c r="N461" s="163"/>
      <c r="O461" s="163"/>
      <c r="P461" s="163"/>
      <c r="Q461" s="163"/>
      <c r="R461" s="163"/>
      <c r="S461" s="164"/>
      <c r="T461" s="163"/>
      <c r="U461" s="164"/>
      <c r="V461" s="163"/>
      <c r="W461" s="163"/>
    </row>
    <row r="462" spans="1:23" ht="15.75" customHeight="1">
      <c r="A462" s="165"/>
      <c r="B462" s="163"/>
      <c r="C462" s="163"/>
      <c r="D462" s="163"/>
      <c r="E462" s="163"/>
      <c r="F462" s="163"/>
      <c r="G462" s="163"/>
      <c r="H462" s="163"/>
      <c r="I462" s="163"/>
      <c r="J462" s="163"/>
      <c r="K462" s="163"/>
      <c r="L462" s="163"/>
      <c r="M462" s="163"/>
      <c r="N462" s="163"/>
      <c r="O462" s="163"/>
      <c r="P462" s="163"/>
      <c r="Q462" s="163"/>
      <c r="R462" s="163"/>
      <c r="S462" s="164"/>
      <c r="T462" s="163"/>
      <c r="U462" s="164"/>
      <c r="V462" s="163"/>
      <c r="W462" s="163"/>
    </row>
    <row r="463" spans="1:23" ht="15.75" customHeight="1">
      <c r="A463" s="165"/>
      <c r="B463" s="163"/>
      <c r="C463" s="163"/>
      <c r="D463" s="163"/>
      <c r="E463" s="163"/>
      <c r="F463" s="163"/>
      <c r="G463" s="163"/>
      <c r="H463" s="163"/>
      <c r="I463" s="163"/>
      <c r="J463" s="163"/>
      <c r="K463" s="163"/>
      <c r="L463" s="163"/>
      <c r="M463" s="163"/>
      <c r="N463" s="163"/>
      <c r="O463" s="163"/>
      <c r="P463" s="163"/>
      <c r="Q463" s="163"/>
      <c r="R463" s="163"/>
      <c r="S463" s="164"/>
      <c r="T463" s="163"/>
      <c r="U463" s="164"/>
      <c r="V463" s="163"/>
      <c r="W463" s="163"/>
    </row>
    <row r="464" spans="1:23" ht="15.75" customHeight="1">
      <c r="A464" s="165"/>
      <c r="B464" s="163"/>
      <c r="C464" s="163"/>
      <c r="D464" s="163"/>
      <c r="E464" s="163"/>
      <c r="F464" s="163"/>
      <c r="G464" s="163"/>
      <c r="H464" s="163"/>
      <c r="I464" s="163"/>
      <c r="J464" s="163"/>
      <c r="K464" s="163"/>
      <c r="L464" s="163"/>
      <c r="M464" s="163"/>
      <c r="N464" s="163"/>
      <c r="O464" s="163"/>
      <c r="P464" s="163"/>
      <c r="Q464" s="163"/>
      <c r="R464" s="163"/>
      <c r="S464" s="164"/>
      <c r="T464" s="163"/>
      <c r="U464" s="164"/>
      <c r="V464" s="163"/>
      <c r="W464" s="163"/>
    </row>
    <row r="465" spans="1:23" ht="15.75" customHeight="1">
      <c r="A465" s="165"/>
      <c r="B465" s="163"/>
      <c r="C465" s="163"/>
      <c r="D465" s="163"/>
      <c r="E465" s="163"/>
      <c r="F465" s="163"/>
      <c r="G465" s="163"/>
      <c r="H465" s="163"/>
      <c r="I465" s="163"/>
      <c r="J465" s="163"/>
      <c r="K465" s="163"/>
      <c r="L465" s="163"/>
      <c r="M465" s="163"/>
      <c r="N465" s="163"/>
      <c r="O465" s="163"/>
      <c r="P465" s="163"/>
      <c r="Q465" s="163"/>
      <c r="R465" s="163"/>
      <c r="S465" s="164"/>
      <c r="T465" s="163"/>
      <c r="U465" s="164"/>
      <c r="V465" s="163"/>
      <c r="W465" s="163"/>
    </row>
    <row r="466" spans="1:23" ht="15.75" customHeight="1">
      <c r="A466" s="165"/>
      <c r="B466" s="163"/>
      <c r="C466" s="163"/>
      <c r="D466" s="163"/>
      <c r="E466" s="163"/>
      <c r="F466" s="163"/>
      <c r="G466" s="163"/>
      <c r="H466" s="163"/>
      <c r="I466" s="163"/>
      <c r="J466" s="163"/>
      <c r="K466" s="163"/>
      <c r="L466" s="163"/>
      <c r="M466" s="163"/>
      <c r="N466" s="163"/>
      <c r="O466" s="163"/>
      <c r="P466" s="163"/>
      <c r="Q466" s="163"/>
      <c r="R466" s="163"/>
      <c r="S466" s="164"/>
      <c r="T466" s="163"/>
      <c r="U466" s="164"/>
      <c r="V466" s="163"/>
      <c r="W466" s="163"/>
    </row>
    <row r="467" spans="1:23" ht="15.75" customHeight="1">
      <c r="A467" s="165"/>
      <c r="B467" s="163"/>
      <c r="C467" s="163"/>
      <c r="D467" s="163"/>
      <c r="E467" s="163"/>
      <c r="F467" s="163"/>
      <c r="G467" s="163"/>
      <c r="H467" s="163"/>
      <c r="I467" s="163"/>
      <c r="J467" s="163"/>
      <c r="K467" s="163"/>
      <c r="L467" s="163"/>
      <c r="M467" s="163"/>
      <c r="N467" s="163"/>
      <c r="O467" s="163"/>
      <c r="P467" s="163"/>
      <c r="Q467" s="163"/>
      <c r="R467" s="163"/>
      <c r="S467" s="164"/>
      <c r="T467" s="163"/>
      <c r="U467" s="164"/>
      <c r="V467" s="163"/>
      <c r="W467" s="163"/>
    </row>
    <row r="468" spans="1:23" ht="15.75" customHeight="1">
      <c r="A468" s="165"/>
      <c r="B468" s="163"/>
      <c r="C468" s="163"/>
      <c r="D468" s="163"/>
      <c r="E468" s="163"/>
      <c r="F468" s="163"/>
      <c r="G468" s="163"/>
      <c r="H468" s="163"/>
      <c r="I468" s="163"/>
      <c r="J468" s="163"/>
      <c r="K468" s="163"/>
      <c r="L468" s="163"/>
      <c r="M468" s="163"/>
      <c r="N468" s="163"/>
      <c r="O468" s="163"/>
      <c r="P468" s="163"/>
      <c r="Q468" s="163"/>
      <c r="R468" s="163"/>
      <c r="S468" s="164"/>
      <c r="T468" s="163"/>
      <c r="U468" s="164"/>
      <c r="V468" s="163"/>
      <c r="W468" s="163"/>
    </row>
    <row r="469" spans="1:23" ht="15.75" customHeight="1">
      <c r="A469" s="165"/>
      <c r="B469" s="163"/>
      <c r="C469" s="163"/>
      <c r="D469" s="163"/>
      <c r="E469" s="163"/>
      <c r="F469" s="163"/>
      <c r="G469" s="163"/>
      <c r="H469" s="163"/>
      <c r="I469" s="163"/>
      <c r="J469" s="163"/>
      <c r="K469" s="163"/>
      <c r="L469" s="163"/>
      <c r="M469" s="163"/>
      <c r="N469" s="163"/>
      <c r="O469" s="163"/>
      <c r="P469" s="163"/>
      <c r="Q469" s="163"/>
      <c r="R469" s="163"/>
      <c r="S469" s="164"/>
      <c r="T469" s="163"/>
      <c r="U469" s="164"/>
      <c r="V469" s="163"/>
      <c r="W469" s="163"/>
    </row>
    <row r="470" spans="1:23" ht="15.75" customHeight="1">
      <c r="A470" s="165"/>
      <c r="B470" s="163"/>
      <c r="C470" s="163"/>
      <c r="D470" s="163"/>
      <c r="E470" s="163"/>
      <c r="F470" s="163"/>
      <c r="G470" s="163"/>
      <c r="H470" s="163"/>
      <c r="I470" s="163"/>
      <c r="J470" s="163"/>
      <c r="K470" s="163"/>
      <c r="L470" s="163"/>
      <c r="M470" s="163"/>
      <c r="N470" s="163"/>
      <c r="O470" s="163"/>
      <c r="P470" s="163"/>
      <c r="Q470" s="163"/>
      <c r="R470" s="163"/>
      <c r="S470" s="164"/>
      <c r="T470" s="163"/>
      <c r="U470" s="164"/>
      <c r="V470" s="163"/>
      <c r="W470" s="163"/>
    </row>
    <row r="471" spans="1:23" ht="15.75" customHeight="1">
      <c r="A471" s="165"/>
      <c r="B471" s="163"/>
      <c r="C471" s="163"/>
      <c r="D471" s="163"/>
      <c r="E471" s="163"/>
      <c r="F471" s="163"/>
      <c r="G471" s="163"/>
      <c r="H471" s="163"/>
      <c r="I471" s="163"/>
      <c r="J471" s="163"/>
      <c r="K471" s="163"/>
      <c r="L471" s="163"/>
      <c r="M471" s="163"/>
      <c r="N471" s="163"/>
      <c r="O471" s="163"/>
      <c r="P471" s="163"/>
      <c r="Q471" s="163"/>
      <c r="R471" s="163"/>
      <c r="S471" s="164"/>
      <c r="T471" s="163"/>
      <c r="U471" s="164"/>
      <c r="V471" s="163"/>
      <c r="W471" s="163"/>
    </row>
    <row r="472" spans="1:23" ht="15.75" customHeight="1">
      <c r="A472" s="165"/>
      <c r="B472" s="163"/>
      <c r="C472" s="163"/>
      <c r="D472" s="163"/>
      <c r="E472" s="163"/>
      <c r="F472" s="163"/>
      <c r="G472" s="163"/>
      <c r="H472" s="163"/>
      <c r="I472" s="163"/>
      <c r="J472" s="163"/>
      <c r="K472" s="163"/>
      <c r="L472" s="163"/>
      <c r="M472" s="163"/>
      <c r="N472" s="163"/>
      <c r="O472" s="163"/>
      <c r="P472" s="163"/>
      <c r="Q472" s="163"/>
      <c r="R472" s="163"/>
      <c r="S472" s="164"/>
      <c r="T472" s="163"/>
      <c r="U472" s="164"/>
      <c r="V472" s="163"/>
      <c r="W472" s="163"/>
    </row>
    <row r="473" spans="1:23" ht="15.75" customHeight="1">
      <c r="A473" s="165"/>
      <c r="B473" s="163"/>
      <c r="C473" s="163"/>
      <c r="D473" s="163"/>
      <c r="E473" s="163"/>
      <c r="F473" s="163"/>
      <c r="G473" s="163"/>
      <c r="H473" s="163"/>
      <c r="I473" s="163"/>
      <c r="J473" s="163"/>
      <c r="K473" s="163"/>
      <c r="L473" s="163"/>
      <c r="M473" s="163"/>
      <c r="N473" s="163"/>
      <c r="O473" s="163"/>
      <c r="P473" s="163"/>
      <c r="Q473" s="163"/>
      <c r="R473" s="163"/>
      <c r="S473" s="164"/>
      <c r="T473" s="163"/>
      <c r="U473" s="164"/>
      <c r="V473" s="163"/>
      <c r="W473" s="163"/>
    </row>
    <row r="474" spans="1:23" ht="15.75" customHeight="1">
      <c r="A474" s="165"/>
      <c r="B474" s="163"/>
      <c r="C474" s="163"/>
      <c r="D474" s="163"/>
      <c r="E474" s="163"/>
      <c r="F474" s="163"/>
      <c r="G474" s="163"/>
      <c r="H474" s="163"/>
      <c r="I474" s="163"/>
      <c r="J474" s="163"/>
      <c r="K474" s="163"/>
      <c r="L474" s="163"/>
      <c r="M474" s="163"/>
      <c r="N474" s="163"/>
      <c r="O474" s="163"/>
      <c r="P474" s="163"/>
      <c r="Q474" s="163"/>
      <c r="R474" s="163"/>
      <c r="S474" s="164"/>
      <c r="T474" s="163"/>
      <c r="U474" s="164"/>
      <c r="V474" s="163"/>
      <c r="W474" s="163"/>
    </row>
    <row r="475" spans="1:23" ht="15.75" customHeight="1">
      <c r="A475" s="165"/>
      <c r="B475" s="163"/>
      <c r="C475" s="163"/>
      <c r="D475" s="163"/>
      <c r="E475" s="163"/>
      <c r="F475" s="163"/>
      <c r="G475" s="163"/>
      <c r="H475" s="163"/>
      <c r="I475" s="163"/>
      <c r="J475" s="163"/>
      <c r="K475" s="163"/>
      <c r="L475" s="163"/>
      <c r="M475" s="163"/>
      <c r="N475" s="163"/>
      <c r="O475" s="163"/>
      <c r="P475" s="163"/>
      <c r="Q475" s="163"/>
      <c r="R475" s="163"/>
      <c r="S475" s="164"/>
      <c r="T475" s="163"/>
      <c r="U475" s="164"/>
      <c r="V475" s="163"/>
      <c r="W475" s="163"/>
    </row>
    <row r="476" spans="1:23" ht="15.75" customHeight="1">
      <c r="A476" s="165"/>
      <c r="B476" s="163"/>
      <c r="C476" s="163"/>
      <c r="D476" s="163"/>
      <c r="E476" s="163"/>
      <c r="F476" s="163"/>
      <c r="G476" s="163"/>
      <c r="H476" s="163"/>
      <c r="I476" s="163"/>
      <c r="J476" s="163"/>
      <c r="K476" s="163"/>
      <c r="L476" s="163"/>
      <c r="M476" s="163"/>
      <c r="N476" s="163"/>
      <c r="O476" s="163"/>
      <c r="P476" s="163"/>
      <c r="Q476" s="163"/>
      <c r="R476" s="163"/>
      <c r="S476" s="164"/>
      <c r="T476" s="163"/>
      <c r="U476" s="164"/>
      <c r="V476" s="163"/>
      <c r="W476" s="163"/>
    </row>
    <row r="477" spans="1:23" ht="15.75" customHeight="1">
      <c r="A477" s="165"/>
      <c r="B477" s="163"/>
      <c r="C477" s="163"/>
      <c r="D477" s="163"/>
      <c r="E477" s="163"/>
      <c r="F477" s="163"/>
      <c r="G477" s="163"/>
      <c r="H477" s="163"/>
      <c r="I477" s="163"/>
      <c r="J477" s="163"/>
      <c r="K477" s="163"/>
      <c r="L477" s="163"/>
      <c r="M477" s="163"/>
      <c r="N477" s="163"/>
      <c r="O477" s="163"/>
      <c r="P477" s="163"/>
      <c r="Q477" s="163"/>
      <c r="R477" s="163"/>
      <c r="S477" s="164"/>
      <c r="T477" s="163"/>
      <c r="U477" s="164"/>
      <c r="V477" s="163"/>
      <c r="W477" s="163"/>
    </row>
    <row r="478" spans="1:23" ht="15.75" customHeight="1">
      <c r="A478" s="165"/>
      <c r="B478" s="163"/>
      <c r="C478" s="163"/>
      <c r="D478" s="163"/>
      <c r="E478" s="163"/>
      <c r="F478" s="163"/>
      <c r="G478" s="163"/>
      <c r="H478" s="163"/>
      <c r="I478" s="163"/>
      <c r="J478" s="163"/>
      <c r="K478" s="163"/>
      <c r="L478" s="163"/>
      <c r="M478" s="163"/>
      <c r="N478" s="163"/>
      <c r="O478" s="163"/>
      <c r="P478" s="163"/>
      <c r="Q478" s="163"/>
      <c r="R478" s="163"/>
      <c r="S478" s="164"/>
      <c r="T478" s="163"/>
      <c r="U478" s="164"/>
      <c r="V478" s="163"/>
      <c r="W478" s="163"/>
    </row>
    <row r="479" spans="1:23" ht="15.75" customHeight="1">
      <c r="A479" s="165"/>
      <c r="B479" s="163"/>
      <c r="C479" s="163"/>
      <c r="D479" s="163"/>
      <c r="E479" s="163"/>
      <c r="F479" s="163"/>
      <c r="G479" s="163"/>
      <c r="H479" s="163"/>
      <c r="I479" s="163"/>
      <c r="J479" s="163"/>
      <c r="K479" s="163"/>
      <c r="L479" s="163"/>
      <c r="M479" s="163"/>
      <c r="N479" s="163"/>
      <c r="O479" s="163"/>
      <c r="P479" s="163"/>
      <c r="Q479" s="163"/>
      <c r="R479" s="163"/>
      <c r="S479" s="164"/>
      <c r="T479" s="163"/>
      <c r="U479" s="164"/>
      <c r="V479" s="163"/>
      <c r="W479" s="163"/>
    </row>
    <row r="480" spans="1:23" ht="15.75" customHeight="1">
      <c r="A480" s="165"/>
      <c r="B480" s="163"/>
      <c r="C480" s="163"/>
      <c r="D480" s="163"/>
      <c r="E480" s="163"/>
      <c r="F480" s="163"/>
      <c r="G480" s="163"/>
      <c r="H480" s="163"/>
      <c r="I480" s="163"/>
      <c r="J480" s="163"/>
      <c r="K480" s="163"/>
      <c r="L480" s="163"/>
      <c r="M480" s="163"/>
      <c r="N480" s="163"/>
      <c r="O480" s="163"/>
      <c r="P480" s="163"/>
      <c r="Q480" s="163"/>
      <c r="R480" s="163"/>
      <c r="S480" s="164"/>
      <c r="T480" s="163"/>
      <c r="U480" s="164"/>
      <c r="V480" s="163"/>
      <c r="W480" s="163"/>
    </row>
    <row r="481" spans="1:23" ht="15.75" customHeight="1">
      <c r="A481" s="165"/>
      <c r="B481" s="163"/>
      <c r="C481" s="163"/>
      <c r="D481" s="163"/>
      <c r="E481" s="163"/>
      <c r="F481" s="163"/>
      <c r="G481" s="163"/>
      <c r="H481" s="163"/>
      <c r="I481" s="163"/>
      <c r="J481" s="163"/>
      <c r="K481" s="163"/>
      <c r="L481" s="163"/>
      <c r="M481" s="163"/>
      <c r="N481" s="163"/>
      <c r="O481" s="163"/>
      <c r="P481" s="163"/>
      <c r="Q481" s="163"/>
      <c r="R481" s="163"/>
      <c r="S481" s="164"/>
      <c r="T481" s="163"/>
      <c r="U481" s="164"/>
      <c r="V481" s="163"/>
      <c r="W481" s="163"/>
    </row>
    <row r="482" spans="1:23" ht="15.75" customHeight="1">
      <c r="A482" s="165"/>
      <c r="B482" s="163"/>
      <c r="C482" s="163"/>
      <c r="D482" s="163"/>
      <c r="E482" s="163"/>
      <c r="F482" s="163"/>
      <c r="G482" s="163"/>
      <c r="H482" s="163"/>
      <c r="I482" s="163"/>
      <c r="J482" s="163"/>
      <c r="K482" s="163"/>
      <c r="L482" s="163"/>
      <c r="M482" s="163"/>
      <c r="N482" s="163"/>
      <c r="O482" s="163"/>
      <c r="P482" s="163"/>
      <c r="Q482" s="163"/>
      <c r="R482" s="163"/>
      <c r="S482" s="164"/>
      <c r="T482" s="163"/>
      <c r="U482" s="164"/>
      <c r="V482" s="163"/>
      <c r="W482" s="163"/>
    </row>
    <row r="483" spans="1:23" ht="15.75" customHeight="1">
      <c r="A483" s="165"/>
      <c r="B483" s="163"/>
      <c r="C483" s="163"/>
      <c r="D483" s="163"/>
      <c r="E483" s="163"/>
      <c r="F483" s="163"/>
      <c r="G483" s="163"/>
      <c r="H483" s="163"/>
      <c r="I483" s="163"/>
      <c r="J483" s="163"/>
      <c r="K483" s="163"/>
      <c r="L483" s="163"/>
      <c r="M483" s="163"/>
      <c r="N483" s="163"/>
      <c r="O483" s="163"/>
      <c r="P483" s="163"/>
      <c r="Q483" s="163"/>
      <c r="R483" s="163"/>
      <c r="S483" s="164"/>
      <c r="T483" s="163"/>
      <c r="U483" s="164"/>
      <c r="V483" s="163"/>
      <c r="W483" s="163"/>
    </row>
    <row r="484" spans="1:23" ht="15.75" customHeight="1">
      <c r="A484" s="165"/>
      <c r="B484" s="163"/>
      <c r="C484" s="163"/>
      <c r="D484" s="163"/>
      <c r="E484" s="163"/>
      <c r="F484" s="163"/>
      <c r="G484" s="163"/>
      <c r="H484" s="163"/>
      <c r="I484" s="163"/>
      <c r="J484" s="163"/>
      <c r="K484" s="163"/>
      <c r="L484" s="163"/>
      <c r="M484" s="163"/>
      <c r="N484" s="163"/>
      <c r="O484" s="163"/>
      <c r="P484" s="163"/>
      <c r="Q484" s="163"/>
      <c r="R484" s="163"/>
      <c r="S484" s="164"/>
      <c r="T484" s="163"/>
      <c r="U484" s="164"/>
      <c r="V484" s="163"/>
      <c r="W484" s="163"/>
    </row>
    <row r="485" spans="1:23" ht="15.75" customHeight="1">
      <c r="A485" s="165"/>
      <c r="B485" s="163"/>
      <c r="C485" s="163"/>
      <c r="D485" s="163"/>
      <c r="E485" s="163"/>
      <c r="F485" s="163"/>
      <c r="G485" s="163"/>
      <c r="H485" s="163"/>
      <c r="I485" s="163"/>
      <c r="J485" s="163"/>
      <c r="K485" s="163"/>
      <c r="L485" s="163"/>
      <c r="M485" s="163"/>
      <c r="N485" s="163"/>
      <c r="O485" s="163"/>
      <c r="P485" s="163"/>
      <c r="Q485" s="163"/>
      <c r="R485" s="163"/>
      <c r="S485" s="164"/>
      <c r="T485" s="163"/>
      <c r="U485" s="164"/>
      <c r="V485" s="163"/>
      <c r="W485" s="163"/>
    </row>
    <row r="486" spans="1:23" ht="15.75" customHeight="1">
      <c r="A486" s="165"/>
      <c r="B486" s="163"/>
      <c r="C486" s="163"/>
      <c r="D486" s="163"/>
      <c r="E486" s="163"/>
      <c r="F486" s="163"/>
      <c r="G486" s="163"/>
      <c r="H486" s="163"/>
      <c r="I486" s="163"/>
      <c r="J486" s="163"/>
      <c r="K486" s="163"/>
      <c r="L486" s="163"/>
      <c r="M486" s="163"/>
      <c r="N486" s="163"/>
      <c r="O486" s="163"/>
      <c r="P486" s="163"/>
      <c r="Q486" s="163"/>
      <c r="R486" s="163"/>
      <c r="S486" s="164"/>
      <c r="T486" s="163"/>
      <c r="U486" s="164"/>
      <c r="V486" s="163"/>
      <c r="W486" s="163"/>
    </row>
    <row r="487" spans="1:23" ht="15.75" customHeight="1">
      <c r="A487" s="165"/>
      <c r="B487" s="163"/>
      <c r="C487" s="163"/>
      <c r="D487" s="163"/>
      <c r="E487" s="163"/>
      <c r="F487" s="163"/>
      <c r="G487" s="163"/>
      <c r="H487" s="163"/>
      <c r="I487" s="163"/>
      <c r="J487" s="163"/>
      <c r="K487" s="163"/>
      <c r="L487" s="163"/>
      <c r="M487" s="163"/>
      <c r="N487" s="163"/>
      <c r="O487" s="163"/>
      <c r="P487" s="163"/>
      <c r="Q487" s="163"/>
      <c r="R487" s="163"/>
      <c r="S487" s="164"/>
      <c r="T487" s="163"/>
      <c r="U487" s="164"/>
      <c r="V487" s="163"/>
      <c r="W487" s="163"/>
    </row>
    <row r="488" spans="1:23" ht="15.75" customHeight="1">
      <c r="A488" s="165"/>
      <c r="B488" s="163"/>
      <c r="C488" s="163"/>
      <c r="D488" s="163"/>
      <c r="E488" s="163"/>
      <c r="F488" s="163"/>
      <c r="G488" s="163"/>
      <c r="H488" s="163"/>
      <c r="I488" s="163"/>
      <c r="J488" s="163"/>
      <c r="K488" s="163"/>
      <c r="L488" s="163"/>
      <c r="M488" s="163"/>
      <c r="N488" s="163"/>
      <c r="O488" s="163"/>
      <c r="P488" s="163"/>
      <c r="Q488" s="163"/>
      <c r="R488" s="163"/>
      <c r="S488" s="164"/>
      <c r="T488" s="163"/>
      <c r="U488" s="164"/>
      <c r="V488" s="163"/>
      <c r="W488" s="163"/>
    </row>
    <row r="489" spans="1:23" ht="15.75" customHeight="1">
      <c r="A489" s="165"/>
      <c r="B489" s="163"/>
      <c r="C489" s="163"/>
      <c r="D489" s="163"/>
      <c r="E489" s="163"/>
      <c r="F489" s="163"/>
      <c r="G489" s="163"/>
      <c r="H489" s="163"/>
      <c r="I489" s="163"/>
      <c r="J489" s="163"/>
      <c r="K489" s="163"/>
      <c r="L489" s="163"/>
      <c r="M489" s="163"/>
      <c r="N489" s="163"/>
      <c r="O489" s="163"/>
      <c r="P489" s="163"/>
      <c r="Q489" s="163"/>
      <c r="R489" s="163"/>
      <c r="S489" s="164"/>
      <c r="T489" s="163"/>
      <c r="U489" s="164"/>
      <c r="V489" s="163"/>
      <c r="W489" s="163"/>
    </row>
    <row r="490" spans="1:23" ht="15.75" customHeight="1">
      <c r="A490" s="165"/>
      <c r="B490" s="163"/>
      <c r="C490" s="163"/>
      <c r="D490" s="163"/>
      <c r="E490" s="163"/>
      <c r="F490" s="163"/>
      <c r="G490" s="163"/>
      <c r="H490" s="163"/>
      <c r="I490" s="163"/>
      <c r="J490" s="163"/>
      <c r="K490" s="163"/>
      <c r="L490" s="163"/>
      <c r="M490" s="163"/>
      <c r="N490" s="163"/>
      <c r="O490" s="163"/>
      <c r="P490" s="163"/>
      <c r="Q490" s="163"/>
      <c r="R490" s="163"/>
      <c r="S490" s="164"/>
      <c r="T490" s="163"/>
      <c r="U490" s="164"/>
      <c r="V490" s="163"/>
      <c r="W490" s="163"/>
    </row>
    <row r="491" spans="1:23" ht="15.75" customHeight="1">
      <c r="A491" s="165"/>
      <c r="B491" s="163"/>
      <c r="C491" s="163"/>
      <c r="D491" s="163"/>
      <c r="E491" s="163"/>
      <c r="F491" s="163"/>
      <c r="G491" s="163"/>
      <c r="H491" s="163"/>
      <c r="I491" s="163"/>
      <c r="J491" s="163"/>
      <c r="K491" s="163"/>
      <c r="L491" s="163"/>
      <c r="M491" s="163"/>
      <c r="N491" s="163"/>
      <c r="O491" s="163"/>
      <c r="P491" s="163"/>
      <c r="Q491" s="163"/>
      <c r="R491" s="163"/>
      <c r="S491" s="164"/>
      <c r="T491" s="163"/>
      <c r="U491" s="164"/>
      <c r="V491" s="163"/>
      <c r="W491" s="163"/>
    </row>
    <row r="492" spans="1:23" ht="15.75" customHeight="1">
      <c r="A492" s="165"/>
      <c r="B492" s="163"/>
      <c r="C492" s="163"/>
      <c r="D492" s="163"/>
      <c r="E492" s="163"/>
      <c r="F492" s="163"/>
      <c r="G492" s="163"/>
      <c r="H492" s="163"/>
      <c r="I492" s="163"/>
      <c r="J492" s="163"/>
      <c r="K492" s="163"/>
      <c r="L492" s="163"/>
      <c r="M492" s="163"/>
      <c r="N492" s="163"/>
      <c r="O492" s="163"/>
      <c r="P492" s="163"/>
      <c r="Q492" s="163"/>
      <c r="R492" s="163"/>
      <c r="S492" s="164"/>
      <c r="T492" s="163"/>
      <c r="U492" s="164"/>
      <c r="V492" s="163"/>
      <c r="W492" s="163"/>
    </row>
    <row r="493" spans="1:23" ht="15.75" customHeight="1">
      <c r="A493" s="165"/>
      <c r="B493" s="163"/>
      <c r="C493" s="163"/>
      <c r="D493" s="163"/>
      <c r="E493" s="163"/>
      <c r="F493" s="163"/>
      <c r="G493" s="163"/>
      <c r="H493" s="163"/>
      <c r="I493" s="163"/>
      <c r="J493" s="163"/>
      <c r="K493" s="163"/>
      <c r="L493" s="163"/>
      <c r="M493" s="163"/>
      <c r="N493" s="163"/>
      <c r="O493" s="163"/>
      <c r="P493" s="163"/>
      <c r="Q493" s="163"/>
      <c r="R493" s="163"/>
      <c r="S493" s="164"/>
      <c r="T493" s="163"/>
      <c r="U493" s="164"/>
      <c r="V493" s="163"/>
      <c r="W493" s="163"/>
    </row>
    <row r="494" spans="1:23" ht="15.75" customHeight="1">
      <c r="A494" s="165"/>
      <c r="B494" s="163"/>
      <c r="C494" s="163"/>
      <c r="D494" s="163"/>
      <c r="E494" s="163"/>
      <c r="F494" s="163"/>
      <c r="G494" s="163"/>
      <c r="H494" s="163"/>
      <c r="I494" s="163"/>
      <c r="J494" s="163"/>
      <c r="K494" s="163"/>
      <c r="L494" s="163"/>
      <c r="M494" s="163"/>
      <c r="N494" s="163"/>
      <c r="O494" s="163"/>
      <c r="P494" s="163"/>
      <c r="Q494" s="163"/>
      <c r="R494" s="163"/>
      <c r="S494" s="164"/>
      <c r="T494" s="163"/>
      <c r="U494" s="164"/>
      <c r="V494" s="163"/>
      <c r="W494" s="163"/>
    </row>
    <row r="495" spans="1:23" ht="15.75" customHeight="1">
      <c r="A495" s="165"/>
      <c r="B495" s="163"/>
      <c r="C495" s="163"/>
      <c r="D495" s="163"/>
      <c r="E495" s="163"/>
      <c r="F495" s="163"/>
      <c r="G495" s="163"/>
      <c r="H495" s="163"/>
      <c r="I495" s="163"/>
      <c r="J495" s="163"/>
      <c r="K495" s="163"/>
      <c r="L495" s="163"/>
      <c r="M495" s="163"/>
      <c r="N495" s="163"/>
      <c r="O495" s="163"/>
      <c r="P495" s="163"/>
      <c r="Q495" s="163"/>
      <c r="R495" s="163"/>
      <c r="S495" s="164"/>
      <c r="T495" s="163"/>
      <c r="U495" s="164"/>
      <c r="V495" s="163"/>
      <c r="W495" s="163"/>
    </row>
    <row r="496" spans="1:23" ht="15.75" customHeight="1">
      <c r="A496" s="165"/>
      <c r="B496" s="163"/>
      <c r="C496" s="163"/>
      <c r="D496" s="163"/>
      <c r="E496" s="163"/>
      <c r="F496" s="163"/>
      <c r="G496" s="163"/>
      <c r="H496" s="163"/>
      <c r="I496" s="163"/>
      <c r="J496" s="163"/>
      <c r="K496" s="163"/>
      <c r="L496" s="163"/>
      <c r="M496" s="163"/>
      <c r="N496" s="163"/>
      <c r="O496" s="163"/>
      <c r="P496" s="163"/>
      <c r="Q496" s="163"/>
      <c r="R496" s="163"/>
      <c r="S496" s="164"/>
      <c r="T496" s="163"/>
      <c r="U496" s="164"/>
      <c r="V496" s="163"/>
      <c r="W496" s="163"/>
    </row>
    <row r="497" spans="1:23" ht="15.75" customHeight="1">
      <c r="A497" s="165"/>
      <c r="B497" s="163"/>
      <c r="C497" s="163"/>
      <c r="D497" s="163"/>
      <c r="E497" s="163"/>
      <c r="F497" s="163"/>
      <c r="G497" s="163"/>
      <c r="H497" s="163"/>
      <c r="I497" s="163"/>
      <c r="J497" s="163"/>
      <c r="K497" s="163"/>
      <c r="L497" s="163"/>
      <c r="M497" s="163"/>
      <c r="N497" s="163"/>
      <c r="O497" s="163"/>
      <c r="P497" s="163"/>
      <c r="Q497" s="163"/>
      <c r="R497" s="163"/>
      <c r="S497" s="164"/>
      <c r="T497" s="163"/>
      <c r="U497" s="164"/>
      <c r="V497" s="163"/>
      <c r="W497" s="163"/>
    </row>
    <row r="498" spans="1:23" ht="15.75" customHeight="1">
      <c r="A498" s="165"/>
      <c r="B498" s="163"/>
      <c r="C498" s="163"/>
      <c r="D498" s="163"/>
      <c r="E498" s="163"/>
      <c r="F498" s="163"/>
      <c r="G498" s="163"/>
      <c r="H498" s="163"/>
      <c r="I498" s="163"/>
      <c r="J498" s="163"/>
      <c r="K498" s="163"/>
      <c r="L498" s="163"/>
      <c r="M498" s="163"/>
      <c r="N498" s="163"/>
      <c r="O498" s="163"/>
      <c r="P498" s="163"/>
      <c r="Q498" s="163"/>
      <c r="R498" s="163"/>
      <c r="S498" s="164"/>
      <c r="T498" s="163"/>
      <c r="U498" s="164"/>
      <c r="V498" s="163"/>
      <c r="W498" s="163"/>
    </row>
    <row r="499" spans="1:23" ht="15.75" customHeight="1">
      <c r="A499" s="165"/>
      <c r="B499" s="163"/>
      <c r="C499" s="163"/>
      <c r="D499" s="163"/>
      <c r="E499" s="163"/>
      <c r="F499" s="163"/>
      <c r="G499" s="163"/>
      <c r="H499" s="163"/>
      <c r="I499" s="163"/>
      <c r="J499" s="163"/>
      <c r="K499" s="163"/>
      <c r="L499" s="163"/>
      <c r="M499" s="163"/>
      <c r="N499" s="163"/>
      <c r="O499" s="163"/>
      <c r="P499" s="163"/>
      <c r="Q499" s="163"/>
      <c r="R499" s="163"/>
      <c r="S499" s="164"/>
      <c r="T499" s="163"/>
      <c r="U499" s="164"/>
      <c r="V499" s="163"/>
      <c r="W499" s="163"/>
    </row>
    <row r="500" spans="1:23" ht="15.75" customHeight="1">
      <c r="A500" s="165"/>
      <c r="B500" s="163"/>
      <c r="C500" s="163"/>
      <c r="D500" s="163"/>
      <c r="E500" s="163"/>
      <c r="F500" s="163"/>
      <c r="G500" s="163"/>
      <c r="H500" s="163"/>
      <c r="I500" s="163"/>
      <c r="J500" s="163"/>
      <c r="K500" s="163"/>
      <c r="L500" s="163"/>
      <c r="M500" s="163"/>
      <c r="N500" s="163"/>
      <c r="O500" s="163"/>
      <c r="P500" s="163"/>
      <c r="Q500" s="163"/>
      <c r="R500" s="163"/>
      <c r="S500" s="164"/>
      <c r="T500" s="163"/>
      <c r="U500" s="164"/>
      <c r="V500" s="163"/>
      <c r="W500" s="163"/>
    </row>
    <row r="501" spans="1:23" ht="15.75" customHeight="1">
      <c r="A501" s="165"/>
      <c r="B501" s="163"/>
      <c r="C501" s="163"/>
      <c r="D501" s="163"/>
      <c r="E501" s="163"/>
      <c r="F501" s="163"/>
      <c r="G501" s="163"/>
      <c r="H501" s="163"/>
      <c r="I501" s="163"/>
      <c r="J501" s="163"/>
      <c r="K501" s="163"/>
      <c r="L501" s="163"/>
      <c r="M501" s="163"/>
      <c r="N501" s="163"/>
      <c r="O501" s="163"/>
      <c r="P501" s="163"/>
      <c r="Q501" s="163"/>
      <c r="R501" s="163"/>
      <c r="S501" s="164"/>
      <c r="T501" s="163"/>
      <c r="U501" s="164"/>
      <c r="V501" s="163"/>
      <c r="W501" s="163"/>
    </row>
    <row r="502" spans="1:23" ht="15.75" customHeight="1">
      <c r="A502" s="165"/>
      <c r="B502" s="163"/>
      <c r="C502" s="163"/>
      <c r="D502" s="163"/>
      <c r="E502" s="163"/>
      <c r="F502" s="163"/>
      <c r="G502" s="163"/>
      <c r="H502" s="163"/>
      <c r="I502" s="163"/>
      <c r="J502" s="163"/>
      <c r="K502" s="163"/>
      <c r="L502" s="163"/>
      <c r="M502" s="163"/>
      <c r="N502" s="163"/>
      <c r="O502" s="163"/>
      <c r="P502" s="163"/>
      <c r="Q502" s="163"/>
      <c r="R502" s="163"/>
      <c r="S502" s="164"/>
      <c r="T502" s="163"/>
      <c r="U502" s="164"/>
      <c r="V502" s="163"/>
      <c r="W502" s="163"/>
    </row>
    <row r="503" spans="1:23" ht="15.75" customHeight="1">
      <c r="A503" s="165"/>
      <c r="B503" s="163"/>
      <c r="C503" s="163"/>
      <c r="D503" s="163"/>
      <c r="E503" s="163"/>
      <c r="F503" s="163"/>
      <c r="G503" s="163"/>
      <c r="H503" s="163"/>
      <c r="I503" s="163"/>
      <c r="J503" s="163"/>
      <c r="K503" s="163"/>
      <c r="L503" s="163"/>
      <c r="M503" s="163"/>
      <c r="N503" s="163"/>
      <c r="O503" s="163"/>
      <c r="P503" s="163"/>
      <c r="Q503" s="163"/>
      <c r="R503" s="163"/>
      <c r="S503" s="164"/>
      <c r="T503" s="163"/>
      <c r="U503" s="164"/>
      <c r="V503" s="163"/>
      <c r="W503" s="163"/>
    </row>
    <row r="504" spans="1:23" ht="15.75" customHeight="1">
      <c r="A504" s="165"/>
      <c r="B504" s="163"/>
      <c r="C504" s="163"/>
      <c r="D504" s="163"/>
      <c r="E504" s="163"/>
      <c r="F504" s="163"/>
      <c r="G504" s="163"/>
      <c r="H504" s="163"/>
      <c r="I504" s="163"/>
      <c r="J504" s="163"/>
      <c r="K504" s="163"/>
      <c r="L504" s="163"/>
      <c r="M504" s="163"/>
      <c r="N504" s="163"/>
      <c r="O504" s="163"/>
      <c r="P504" s="163"/>
      <c r="Q504" s="163"/>
      <c r="R504" s="163"/>
      <c r="S504" s="164"/>
      <c r="T504" s="163"/>
      <c r="U504" s="164"/>
      <c r="V504" s="163"/>
      <c r="W504" s="163"/>
    </row>
    <row r="505" spans="1:23" ht="15.75" customHeight="1">
      <c r="A505" s="165"/>
      <c r="B505" s="163"/>
      <c r="C505" s="163"/>
      <c r="D505" s="163"/>
      <c r="E505" s="163"/>
      <c r="F505" s="163"/>
      <c r="G505" s="163"/>
      <c r="H505" s="163"/>
      <c r="I505" s="163"/>
      <c r="J505" s="163"/>
      <c r="K505" s="163"/>
      <c r="L505" s="163"/>
      <c r="M505" s="163"/>
      <c r="N505" s="163"/>
      <c r="O505" s="163"/>
      <c r="P505" s="163"/>
      <c r="Q505" s="163"/>
      <c r="R505" s="163"/>
      <c r="S505" s="164"/>
      <c r="T505" s="163"/>
      <c r="U505" s="164"/>
      <c r="V505" s="163"/>
      <c r="W505" s="163"/>
    </row>
    <row r="506" spans="1:23" ht="15.75" customHeight="1">
      <c r="A506" s="165"/>
      <c r="B506" s="163"/>
      <c r="C506" s="163"/>
      <c r="D506" s="163"/>
      <c r="E506" s="163"/>
      <c r="F506" s="163"/>
      <c r="G506" s="163"/>
      <c r="H506" s="163"/>
      <c r="I506" s="163"/>
      <c r="J506" s="163"/>
      <c r="K506" s="163"/>
      <c r="L506" s="163"/>
      <c r="M506" s="163"/>
      <c r="N506" s="163"/>
      <c r="O506" s="163"/>
      <c r="P506" s="163"/>
      <c r="Q506" s="163"/>
      <c r="R506" s="163"/>
      <c r="S506" s="164"/>
      <c r="T506" s="163"/>
      <c r="U506" s="164"/>
      <c r="V506" s="163"/>
      <c r="W506" s="163"/>
    </row>
    <row r="507" spans="1:23" ht="15.75" customHeight="1">
      <c r="A507" s="165"/>
      <c r="B507" s="163"/>
      <c r="C507" s="163"/>
      <c r="D507" s="163"/>
      <c r="E507" s="163"/>
      <c r="F507" s="163"/>
      <c r="G507" s="163"/>
      <c r="H507" s="163"/>
      <c r="I507" s="163"/>
      <c r="J507" s="163"/>
      <c r="K507" s="163"/>
      <c r="L507" s="163"/>
      <c r="M507" s="163"/>
      <c r="N507" s="163"/>
      <c r="O507" s="163"/>
      <c r="P507" s="163"/>
      <c r="Q507" s="163"/>
      <c r="R507" s="163"/>
      <c r="S507" s="164"/>
      <c r="T507" s="163"/>
      <c r="U507" s="164"/>
      <c r="V507" s="163"/>
      <c r="W507" s="163"/>
    </row>
    <row r="508" spans="1:23" ht="15.75" customHeight="1">
      <c r="A508" s="165"/>
      <c r="B508" s="163"/>
      <c r="C508" s="163"/>
      <c r="D508" s="163"/>
      <c r="E508" s="163"/>
      <c r="F508" s="163"/>
      <c r="G508" s="163"/>
      <c r="H508" s="163"/>
      <c r="I508" s="163"/>
      <c r="J508" s="163"/>
      <c r="K508" s="163"/>
      <c r="L508" s="163"/>
      <c r="M508" s="163"/>
      <c r="N508" s="163"/>
      <c r="O508" s="163"/>
      <c r="P508" s="163"/>
      <c r="Q508" s="163"/>
      <c r="R508" s="163"/>
      <c r="S508" s="164"/>
      <c r="T508" s="163"/>
      <c r="U508" s="164"/>
      <c r="V508" s="163"/>
      <c r="W508" s="163"/>
    </row>
    <row r="509" spans="1:23" ht="15.75" customHeight="1">
      <c r="A509" s="165"/>
      <c r="B509" s="163"/>
      <c r="C509" s="163"/>
      <c r="D509" s="163"/>
      <c r="E509" s="163"/>
      <c r="F509" s="163"/>
      <c r="G509" s="163"/>
      <c r="H509" s="163"/>
      <c r="I509" s="163"/>
      <c r="J509" s="163"/>
      <c r="K509" s="163"/>
      <c r="L509" s="163"/>
      <c r="M509" s="163"/>
      <c r="N509" s="163"/>
      <c r="O509" s="163"/>
      <c r="P509" s="163"/>
      <c r="Q509" s="163"/>
      <c r="R509" s="163"/>
      <c r="S509" s="164"/>
      <c r="T509" s="163"/>
      <c r="U509" s="164"/>
      <c r="V509" s="163"/>
      <c r="W509" s="163"/>
    </row>
    <row r="510" spans="1:23" ht="15.75" customHeight="1">
      <c r="A510" s="165"/>
      <c r="B510" s="163"/>
      <c r="C510" s="163"/>
      <c r="D510" s="163"/>
      <c r="E510" s="163"/>
      <c r="F510" s="163"/>
      <c r="G510" s="163"/>
      <c r="H510" s="163"/>
      <c r="I510" s="163"/>
      <c r="J510" s="163"/>
      <c r="K510" s="163"/>
      <c r="L510" s="163"/>
      <c r="M510" s="163"/>
      <c r="N510" s="163"/>
      <c r="O510" s="163"/>
      <c r="P510" s="163"/>
      <c r="Q510" s="163"/>
      <c r="R510" s="163"/>
      <c r="S510" s="164"/>
      <c r="T510" s="163"/>
      <c r="U510" s="164"/>
      <c r="V510" s="163"/>
      <c r="W510" s="163"/>
    </row>
    <row r="511" spans="1:23" ht="15.75" customHeight="1">
      <c r="A511" s="165"/>
      <c r="B511" s="163"/>
      <c r="C511" s="163"/>
      <c r="D511" s="163"/>
      <c r="E511" s="163"/>
      <c r="F511" s="163"/>
      <c r="G511" s="163"/>
      <c r="H511" s="163"/>
      <c r="I511" s="163"/>
      <c r="J511" s="163"/>
      <c r="K511" s="163"/>
      <c r="L511" s="163"/>
      <c r="M511" s="163"/>
      <c r="N511" s="163"/>
      <c r="O511" s="163"/>
      <c r="P511" s="163"/>
      <c r="Q511" s="163"/>
      <c r="R511" s="163"/>
      <c r="S511" s="164"/>
      <c r="T511" s="163"/>
      <c r="U511" s="164"/>
      <c r="V511" s="163"/>
      <c r="W511" s="163"/>
    </row>
    <row r="512" spans="1:23" ht="15.75" customHeight="1">
      <c r="A512" s="165"/>
      <c r="B512" s="163"/>
      <c r="C512" s="163"/>
      <c r="D512" s="163"/>
      <c r="E512" s="163"/>
      <c r="F512" s="163"/>
      <c r="G512" s="163"/>
      <c r="H512" s="163"/>
      <c r="I512" s="163"/>
      <c r="J512" s="163"/>
      <c r="K512" s="163"/>
      <c r="L512" s="163"/>
      <c r="M512" s="163"/>
      <c r="N512" s="163"/>
      <c r="O512" s="163"/>
      <c r="P512" s="163"/>
      <c r="Q512" s="163"/>
      <c r="R512" s="163"/>
      <c r="S512" s="164"/>
      <c r="T512" s="163"/>
      <c r="U512" s="164"/>
      <c r="V512" s="163"/>
      <c r="W512" s="163"/>
    </row>
    <row r="513" spans="1:23" ht="15.75" customHeight="1">
      <c r="A513" s="165"/>
      <c r="B513" s="163"/>
      <c r="C513" s="163"/>
      <c r="D513" s="163"/>
      <c r="E513" s="163"/>
      <c r="F513" s="163"/>
      <c r="G513" s="163"/>
      <c r="H513" s="163"/>
      <c r="I513" s="163"/>
      <c r="J513" s="163"/>
      <c r="K513" s="163"/>
      <c r="L513" s="163"/>
      <c r="M513" s="163"/>
      <c r="N513" s="163"/>
      <c r="O513" s="163"/>
      <c r="P513" s="163"/>
      <c r="Q513" s="163"/>
      <c r="R513" s="163"/>
      <c r="S513" s="164"/>
      <c r="T513" s="163"/>
      <c r="U513" s="164"/>
      <c r="V513" s="163"/>
      <c r="W513" s="163"/>
    </row>
    <row r="514" spans="1:23" ht="15.75" customHeight="1">
      <c r="A514" s="165"/>
      <c r="B514" s="163"/>
      <c r="C514" s="163"/>
      <c r="D514" s="163"/>
      <c r="E514" s="163"/>
      <c r="F514" s="163"/>
      <c r="G514" s="163"/>
      <c r="H514" s="163"/>
      <c r="I514" s="163"/>
      <c r="J514" s="163"/>
      <c r="K514" s="163"/>
      <c r="L514" s="163"/>
      <c r="M514" s="163"/>
      <c r="N514" s="163"/>
      <c r="O514" s="163"/>
      <c r="P514" s="163"/>
      <c r="Q514" s="163"/>
      <c r="R514" s="163"/>
      <c r="S514" s="164"/>
      <c r="T514" s="163"/>
      <c r="U514" s="164"/>
      <c r="V514" s="163"/>
      <c r="W514" s="163"/>
    </row>
    <row r="515" spans="1:23" ht="15.75" customHeight="1">
      <c r="A515" s="165"/>
      <c r="B515" s="163"/>
      <c r="C515" s="163"/>
      <c r="D515" s="163"/>
      <c r="E515" s="163"/>
      <c r="F515" s="163"/>
      <c r="G515" s="163"/>
      <c r="H515" s="163"/>
      <c r="I515" s="163"/>
      <c r="J515" s="163"/>
      <c r="K515" s="163"/>
      <c r="L515" s="163"/>
      <c r="M515" s="163"/>
      <c r="N515" s="163"/>
      <c r="O515" s="163"/>
      <c r="P515" s="163"/>
      <c r="Q515" s="163"/>
      <c r="R515" s="163"/>
      <c r="S515" s="164"/>
      <c r="T515" s="163"/>
      <c r="U515" s="164"/>
      <c r="V515" s="163"/>
      <c r="W515" s="163"/>
    </row>
    <row r="516" spans="1:23" ht="15.75" customHeight="1">
      <c r="A516" s="165"/>
      <c r="B516" s="163"/>
      <c r="C516" s="163"/>
      <c r="D516" s="163"/>
      <c r="E516" s="163"/>
      <c r="F516" s="163"/>
      <c r="G516" s="163"/>
      <c r="H516" s="163"/>
      <c r="I516" s="163"/>
      <c r="J516" s="163"/>
      <c r="K516" s="163"/>
      <c r="L516" s="163"/>
      <c r="M516" s="163"/>
      <c r="N516" s="163"/>
      <c r="O516" s="163"/>
      <c r="P516" s="163"/>
      <c r="Q516" s="163"/>
      <c r="R516" s="163"/>
      <c r="S516" s="164"/>
      <c r="T516" s="163"/>
      <c r="U516" s="164"/>
      <c r="V516" s="163"/>
      <c r="W516" s="163"/>
    </row>
    <row r="517" spans="1:23" ht="15.75" customHeight="1">
      <c r="A517" s="165"/>
      <c r="B517" s="163"/>
      <c r="C517" s="163"/>
      <c r="D517" s="163"/>
      <c r="E517" s="163"/>
      <c r="F517" s="163"/>
      <c r="G517" s="163"/>
      <c r="H517" s="163"/>
      <c r="I517" s="163"/>
      <c r="J517" s="163"/>
      <c r="K517" s="163"/>
      <c r="L517" s="163"/>
      <c r="M517" s="163"/>
      <c r="N517" s="163"/>
      <c r="O517" s="163"/>
      <c r="P517" s="163"/>
      <c r="Q517" s="163"/>
      <c r="R517" s="163"/>
      <c r="S517" s="164"/>
      <c r="T517" s="163"/>
      <c r="U517" s="164"/>
      <c r="V517" s="163"/>
      <c r="W517" s="163"/>
    </row>
    <row r="518" spans="1:23" ht="15.75" customHeight="1">
      <c r="A518" s="165"/>
      <c r="B518" s="163"/>
      <c r="C518" s="163"/>
      <c r="D518" s="163"/>
      <c r="E518" s="163"/>
      <c r="F518" s="163"/>
      <c r="G518" s="163"/>
      <c r="H518" s="163"/>
      <c r="I518" s="163"/>
      <c r="J518" s="163"/>
      <c r="K518" s="163"/>
      <c r="L518" s="163"/>
      <c r="M518" s="163"/>
      <c r="N518" s="163"/>
      <c r="O518" s="163"/>
      <c r="P518" s="163"/>
      <c r="Q518" s="163"/>
      <c r="R518" s="163"/>
      <c r="S518" s="164"/>
      <c r="T518" s="163"/>
      <c r="U518" s="164"/>
      <c r="V518" s="163"/>
      <c r="W518" s="163"/>
    </row>
    <row r="519" spans="1:23" ht="15.75" customHeight="1">
      <c r="A519" s="165"/>
      <c r="B519" s="163"/>
      <c r="C519" s="163"/>
      <c r="D519" s="163"/>
      <c r="E519" s="163"/>
      <c r="F519" s="163"/>
      <c r="G519" s="163"/>
      <c r="H519" s="163"/>
      <c r="I519" s="163"/>
      <c r="J519" s="163"/>
      <c r="K519" s="163"/>
      <c r="L519" s="163"/>
      <c r="M519" s="163"/>
      <c r="N519" s="163"/>
      <c r="O519" s="163"/>
      <c r="P519" s="163"/>
      <c r="Q519" s="163"/>
      <c r="R519" s="163"/>
      <c r="S519" s="164"/>
      <c r="T519" s="163"/>
      <c r="U519" s="164"/>
      <c r="V519" s="163"/>
      <c r="W519" s="163"/>
    </row>
    <row r="520" spans="1:23" ht="15.75" customHeight="1">
      <c r="A520" s="165"/>
      <c r="B520" s="163"/>
      <c r="C520" s="163"/>
      <c r="D520" s="163"/>
      <c r="E520" s="163"/>
      <c r="F520" s="163"/>
      <c r="G520" s="163"/>
      <c r="H520" s="163"/>
      <c r="I520" s="163"/>
      <c r="J520" s="163"/>
      <c r="K520" s="163"/>
      <c r="L520" s="163"/>
      <c r="M520" s="163"/>
      <c r="N520" s="163"/>
      <c r="O520" s="163"/>
      <c r="P520" s="163"/>
      <c r="Q520" s="163"/>
      <c r="R520" s="163"/>
      <c r="S520" s="164"/>
      <c r="T520" s="163"/>
      <c r="U520" s="164"/>
      <c r="V520" s="163"/>
      <c r="W520" s="163"/>
    </row>
    <row r="521" spans="1:23" ht="15.75" customHeight="1">
      <c r="A521" s="165"/>
      <c r="B521" s="163"/>
      <c r="C521" s="163"/>
      <c r="D521" s="163"/>
      <c r="E521" s="163"/>
      <c r="F521" s="163"/>
      <c r="G521" s="163"/>
      <c r="H521" s="163"/>
      <c r="I521" s="163"/>
      <c r="J521" s="163"/>
      <c r="K521" s="163"/>
      <c r="L521" s="163"/>
      <c r="M521" s="163"/>
      <c r="N521" s="163"/>
      <c r="O521" s="163"/>
      <c r="P521" s="163"/>
      <c r="Q521" s="163"/>
      <c r="R521" s="163"/>
      <c r="S521" s="164"/>
      <c r="T521" s="163"/>
      <c r="U521" s="164"/>
      <c r="V521" s="163"/>
      <c r="W521" s="163"/>
    </row>
    <row r="522" spans="1:23" ht="15.75" customHeight="1">
      <c r="A522" s="165"/>
      <c r="B522" s="163"/>
      <c r="C522" s="163"/>
      <c r="D522" s="163"/>
      <c r="E522" s="163"/>
      <c r="F522" s="163"/>
      <c r="G522" s="163"/>
      <c r="H522" s="163"/>
      <c r="I522" s="163"/>
      <c r="J522" s="163"/>
      <c r="K522" s="163"/>
      <c r="L522" s="163"/>
      <c r="M522" s="163"/>
      <c r="N522" s="163"/>
      <c r="O522" s="163"/>
      <c r="P522" s="163"/>
      <c r="Q522" s="163"/>
      <c r="R522" s="163"/>
      <c r="S522" s="164"/>
      <c r="T522" s="163"/>
      <c r="U522" s="164"/>
      <c r="V522" s="163"/>
      <c r="W522" s="163"/>
    </row>
    <row r="523" spans="1:23" ht="15.75" customHeight="1">
      <c r="A523" s="165"/>
      <c r="B523" s="163"/>
      <c r="C523" s="163"/>
      <c r="D523" s="163"/>
      <c r="E523" s="163"/>
      <c r="F523" s="163"/>
      <c r="G523" s="163"/>
      <c r="H523" s="163"/>
      <c r="I523" s="163"/>
      <c r="J523" s="163"/>
      <c r="K523" s="163"/>
      <c r="L523" s="163"/>
      <c r="M523" s="163"/>
      <c r="N523" s="163"/>
      <c r="O523" s="163"/>
      <c r="P523" s="163"/>
      <c r="Q523" s="163"/>
      <c r="R523" s="163"/>
      <c r="S523" s="164"/>
      <c r="T523" s="163"/>
      <c r="U523" s="164"/>
      <c r="V523" s="163"/>
      <c r="W523" s="163"/>
    </row>
    <row r="524" spans="1:23" ht="15.75" customHeight="1">
      <c r="A524" s="165"/>
      <c r="B524" s="163"/>
      <c r="C524" s="163"/>
      <c r="D524" s="163"/>
      <c r="E524" s="163"/>
      <c r="F524" s="163"/>
      <c r="G524" s="163"/>
      <c r="H524" s="163"/>
      <c r="I524" s="163"/>
      <c r="J524" s="163"/>
      <c r="K524" s="163"/>
      <c r="L524" s="163"/>
      <c r="M524" s="163"/>
      <c r="N524" s="163"/>
      <c r="O524" s="163"/>
      <c r="P524" s="163"/>
      <c r="Q524" s="163"/>
      <c r="R524" s="163"/>
      <c r="S524" s="164"/>
      <c r="T524" s="163"/>
      <c r="U524" s="164"/>
      <c r="V524" s="163"/>
      <c r="W524" s="163"/>
    </row>
    <row r="525" spans="1:23" ht="15.75" customHeight="1">
      <c r="A525" s="165"/>
      <c r="B525" s="163"/>
      <c r="C525" s="163"/>
      <c r="D525" s="163"/>
      <c r="E525" s="163"/>
      <c r="F525" s="163"/>
      <c r="G525" s="163"/>
      <c r="H525" s="163"/>
      <c r="I525" s="163"/>
      <c r="J525" s="163"/>
      <c r="K525" s="163"/>
      <c r="L525" s="163"/>
      <c r="M525" s="163"/>
      <c r="N525" s="163"/>
      <c r="O525" s="163"/>
      <c r="P525" s="163"/>
      <c r="Q525" s="163"/>
      <c r="R525" s="163"/>
      <c r="S525" s="164"/>
      <c r="T525" s="163"/>
      <c r="U525" s="164"/>
      <c r="V525" s="163"/>
      <c r="W525" s="163"/>
    </row>
    <row r="526" spans="1:23" ht="15.75" customHeight="1">
      <c r="A526" s="165"/>
      <c r="B526" s="163"/>
      <c r="C526" s="163"/>
      <c r="D526" s="163"/>
      <c r="E526" s="163"/>
      <c r="F526" s="163"/>
      <c r="G526" s="163"/>
      <c r="H526" s="163"/>
      <c r="I526" s="163"/>
      <c r="J526" s="163"/>
      <c r="K526" s="163"/>
      <c r="L526" s="163"/>
      <c r="M526" s="163"/>
      <c r="N526" s="163"/>
      <c r="O526" s="163"/>
      <c r="P526" s="163"/>
      <c r="Q526" s="163"/>
      <c r="R526" s="163"/>
      <c r="S526" s="164"/>
      <c r="T526" s="163"/>
      <c r="U526" s="164"/>
      <c r="V526" s="163"/>
      <c r="W526" s="163"/>
    </row>
    <row r="527" spans="1:23" ht="15.75" customHeight="1">
      <c r="A527" s="165"/>
      <c r="B527" s="163"/>
      <c r="C527" s="163"/>
      <c r="D527" s="163"/>
      <c r="E527" s="163"/>
      <c r="F527" s="163"/>
      <c r="G527" s="163"/>
      <c r="H527" s="163"/>
      <c r="I527" s="163"/>
      <c r="J527" s="163"/>
      <c r="K527" s="163"/>
      <c r="L527" s="163"/>
      <c r="M527" s="163"/>
      <c r="N527" s="163"/>
      <c r="O527" s="163"/>
      <c r="P527" s="163"/>
      <c r="Q527" s="163"/>
      <c r="R527" s="163"/>
      <c r="S527" s="164"/>
      <c r="T527" s="163"/>
      <c r="U527" s="164"/>
      <c r="V527" s="163"/>
      <c r="W527" s="163"/>
    </row>
    <row r="528" spans="1:23" ht="15.75" customHeight="1">
      <c r="A528" s="165"/>
      <c r="B528" s="163"/>
      <c r="C528" s="163"/>
      <c r="D528" s="163"/>
      <c r="E528" s="163"/>
      <c r="F528" s="163"/>
      <c r="G528" s="163"/>
      <c r="H528" s="163"/>
      <c r="I528" s="163"/>
      <c r="J528" s="163"/>
      <c r="K528" s="163"/>
      <c r="L528" s="163"/>
      <c r="M528" s="163"/>
      <c r="N528" s="163"/>
      <c r="O528" s="163"/>
      <c r="P528" s="163"/>
      <c r="Q528" s="163"/>
      <c r="R528" s="163"/>
      <c r="S528" s="164"/>
      <c r="T528" s="163"/>
      <c r="U528" s="164"/>
      <c r="V528" s="163"/>
      <c r="W528" s="163"/>
    </row>
    <row r="529" spans="1:23" ht="15.75" customHeight="1">
      <c r="A529" s="165"/>
      <c r="B529" s="163"/>
      <c r="C529" s="163"/>
      <c r="D529" s="163"/>
      <c r="E529" s="163"/>
      <c r="F529" s="163"/>
      <c r="G529" s="163"/>
      <c r="H529" s="163"/>
      <c r="I529" s="163"/>
      <c r="J529" s="163"/>
      <c r="K529" s="163"/>
      <c r="L529" s="163"/>
      <c r="M529" s="163"/>
      <c r="N529" s="163"/>
      <c r="O529" s="163"/>
      <c r="P529" s="163"/>
      <c r="Q529" s="163"/>
      <c r="R529" s="163"/>
      <c r="S529" s="164"/>
      <c r="T529" s="163"/>
      <c r="U529" s="164"/>
      <c r="V529" s="163"/>
      <c r="W529" s="163"/>
    </row>
    <row r="530" spans="1:23" ht="15.75" customHeight="1">
      <c r="A530" s="165"/>
      <c r="B530" s="163"/>
      <c r="C530" s="163"/>
      <c r="D530" s="163"/>
      <c r="E530" s="163"/>
      <c r="F530" s="163"/>
      <c r="G530" s="163"/>
      <c r="H530" s="163"/>
      <c r="I530" s="163"/>
      <c r="J530" s="163"/>
      <c r="K530" s="163"/>
      <c r="L530" s="163"/>
      <c r="M530" s="163"/>
      <c r="N530" s="163"/>
      <c r="O530" s="163"/>
      <c r="P530" s="163"/>
      <c r="Q530" s="163"/>
      <c r="R530" s="163"/>
      <c r="S530" s="164"/>
      <c r="T530" s="163"/>
      <c r="U530" s="164"/>
      <c r="V530" s="163"/>
      <c r="W530" s="163"/>
    </row>
    <row r="531" spans="1:23" ht="15.75" customHeight="1">
      <c r="A531" s="165"/>
      <c r="B531" s="163"/>
      <c r="C531" s="163"/>
      <c r="D531" s="163"/>
      <c r="E531" s="163"/>
      <c r="F531" s="163"/>
      <c r="G531" s="163"/>
      <c r="H531" s="163"/>
      <c r="I531" s="163"/>
      <c r="J531" s="163"/>
      <c r="K531" s="163"/>
      <c r="L531" s="163"/>
      <c r="M531" s="163"/>
      <c r="N531" s="163"/>
      <c r="O531" s="163"/>
      <c r="P531" s="163"/>
      <c r="Q531" s="163"/>
      <c r="R531" s="163"/>
      <c r="S531" s="164"/>
      <c r="T531" s="163"/>
      <c r="U531" s="164"/>
      <c r="V531" s="163"/>
      <c r="W531" s="163"/>
    </row>
    <row r="532" spans="1:23" ht="15.75" customHeight="1">
      <c r="A532" s="165"/>
      <c r="B532" s="163"/>
      <c r="C532" s="163"/>
      <c r="D532" s="163"/>
      <c r="E532" s="163"/>
      <c r="F532" s="163"/>
      <c r="G532" s="163"/>
      <c r="H532" s="163"/>
      <c r="I532" s="163"/>
      <c r="J532" s="163"/>
      <c r="K532" s="163"/>
      <c r="L532" s="163"/>
      <c r="M532" s="163"/>
      <c r="N532" s="163"/>
      <c r="O532" s="163"/>
      <c r="P532" s="163"/>
      <c r="Q532" s="163"/>
      <c r="R532" s="163"/>
      <c r="S532" s="164"/>
      <c r="T532" s="163"/>
      <c r="U532" s="164"/>
      <c r="V532" s="163"/>
      <c r="W532" s="163"/>
    </row>
    <row r="533" spans="1:23" ht="15.75" customHeight="1">
      <c r="A533" s="165"/>
      <c r="B533" s="163"/>
      <c r="C533" s="163"/>
      <c r="D533" s="163"/>
      <c r="E533" s="163"/>
      <c r="F533" s="163"/>
      <c r="G533" s="163"/>
      <c r="H533" s="163"/>
      <c r="I533" s="163"/>
      <c r="J533" s="163"/>
      <c r="K533" s="163"/>
      <c r="L533" s="163"/>
      <c r="M533" s="163"/>
      <c r="N533" s="163"/>
      <c r="O533" s="163"/>
      <c r="P533" s="163"/>
      <c r="Q533" s="163"/>
      <c r="R533" s="163"/>
      <c r="S533" s="164"/>
      <c r="T533" s="163"/>
      <c r="U533" s="164"/>
      <c r="V533" s="163"/>
      <c r="W533" s="163"/>
    </row>
    <row r="534" spans="1:23" ht="15.75" customHeight="1">
      <c r="A534" s="165"/>
      <c r="B534" s="163"/>
      <c r="C534" s="163"/>
      <c r="D534" s="163"/>
      <c r="E534" s="163"/>
      <c r="F534" s="163"/>
      <c r="G534" s="163"/>
      <c r="H534" s="163"/>
      <c r="I534" s="163"/>
      <c r="J534" s="163"/>
      <c r="K534" s="163"/>
      <c r="L534" s="163"/>
      <c r="M534" s="163"/>
      <c r="N534" s="163"/>
      <c r="O534" s="163"/>
      <c r="P534" s="163"/>
      <c r="Q534" s="163"/>
      <c r="R534" s="163"/>
      <c r="S534" s="164"/>
      <c r="T534" s="163"/>
      <c r="U534" s="164"/>
      <c r="V534" s="163"/>
      <c r="W534" s="163"/>
    </row>
    <row r="535" spans="1:23" ht="15.75" customHeight="1">
      <c r="A535" s="165"/>
      <c r="B535" s="163"/>
      <c r="C535" s="163"/>
      <c r="D535" s="163"/>
      <c r="E535" s="163"/>
      <c r="F535" s="163"/>
      <c r="G535" s="163"/>
      <c r="H535" s="163"/>
      <c r="I535" s="163"/>
      <c r="J535" s="163"/>
      <c r="K535" s="163"/>
      <c r="L535" s="163"/>
      <c r="M535" s="163"/>
      <c r="N535" s="163"/>
      <c r="O535" s="163"/>
      <c r="P535" s="163"/>
      <c r="Q535" s="163"/>
      <c r="R535" s="163"/>
      <c r="S535" s="164"/>
      <c r="T535" s="163"/>
      <c r="U535" s="164"/>
      <c r="V535" s="163"/>
      <c r="W535" s="163"/>
    </row>
    <row r="536" spans="1:23" ht="15.75" customHeight="1">
      <c r="A536" s="165"/>
      <c r="B536" s="163"/>
      <c r="C536" s="163"/>
      <c r="D536" s="163"/>
      <c r="E536" s="163"/>
      <c r="F536" s="163"/>
      <c r="G536" s="163"/>
      <c r="H536" s="163"/>
      <c r="I536" s="163"/>
      <c r="J536" s="163"/>
      <c r="K536" s="163"/>
      <c r="L536" s="163"/>
      <c r="M536" s="163"/>
      <c r="N536" s="163"/>
      <c r="O536" s="163"/>
      <c r="P536" s="163"/>
      <c r="Q536" s="163"/>
      <c r="R536" s="163"/>
      <c r="S536" s="164"/>
      <c r="T536" s="163"/>
      <c r="U536" s="164"/>
      <c r="V536" s="163"/>
      <c r="W536" s="163"/>
    </row>
    <row r="537" spans="1:23" ht="15.75" customHeight="1">
      <c r="A537" s="165"/>
      <c r="B537" s="163"/>
      <c r="C537" s="163"/>
      <c r="D537" s="163"/>
      <c r="E537" s="163"/>
      <c r="F537" s="163"/>
      <c r="G537" s="163"/>
      <c r="H537" s="163"/>
      <c r="I537" s="163"/>
      <c r="J537" s="163"/>
      <c r="K537" s="163"/>
      <c r="L537" s="163"/>
      <c r="M537" s="163"/>
      <c r="N537" s="163"/>
      <c r="O537" s="163"/>
      <c r="P537" s="163"/>
      <c r="Q537" s="163"/>
      <c r="R537" s="163"/>
      <c r="S537" s="164"/>
      <c r="T537" s="163"/>
      <c r="U537" s="164"/>
      <c r="V537" s="163"/>
      <c r="W537" s="163"/>
    </row>
    <row r="538" spans="1:23" ht="15.75" customHeight="1">
      <c r="A538" s="165"/>
      <c r="B538" s="163"/>
      <c r="C538" s="163"/>
      <c r="D538" s="163"/>
      <c r="E538" s="163"/>
      <c r="F538" s="163"/>
      <c r="G538" s="163"/>
      <c r="H538" s="163"/>
      <c r="I538" s="163"/>
      <c r="J538" s="163"/>
      <c r="K538" s="163"/>
      <c r="L538" s="163"/>
      <c r="M538" s="163"/>
      <c r="N538" s="163"/>
      <c r="O538" s="163"/>
      <c r="P538" s="163"/>
      <c r="Q538" s="163"/>
      <c r="R538" s="163"/>
      <c r="S538" s="164"/>
      <c r="T538" s="163"/>
      <c r="U538" s="164"/>
      <c r="V538" s="163"/>
      <c r="W538" s="163"/>
    </row>
    <row r="539" spans="1:23" ht="15.75" customHeight="1">
      <c r="A539" s="165"/>
      <c r="B539" s="163"/>
      <c r="C539" s="163"/>
      <c r="D539" s="163"/>
      <c r="E539" s="163"/>
      <c r="F539" s="163"/>
      <c r="G539" s="163"/>
      <c r="H539" s="163"/>
      <c r="I539" s="163"/>
      <c r="J539" s="163"/>
      <c r="K539" s="163"/>
      <c r="L539" s="163"/>
      <c r="M539" s="163"/>
      <c r="N539" s="163"/>
      <c r="O539" s="163"/>
      <c r="P539" s="163"/>
      <c r="Q539" s="163"/>
      <c r="R539" s="163"/>
      <c r="S539" s="164"/>
      <c r="T539" s="163"/>
      <c r="U539" s="164"/>
      <c r="V539" s="163"/>
      <c r="W539" s="163"/>
    </row>
    <row r="540" spans="1:23" ht="15.75" customHeight="1">
      <c r="A540" s="165"/>
      <c r="B540" s="163"/>
      <c r="C540" s="163"/>
      <c r="D540" s="163"/>
      <c r="E540" s="163"/>
      <c r="F540" s="163"/>
      <c r="G540" s="163"/>
      <c r="H540" s="163"/>
      <c r="I540" s="163"/>
      <c r="J540" s="163"/>
      <c r="K540" s="163"/>
      <c r="L540" s="163"/>
      <c r="M540" s="163"/>
      <c r="N540" s="163"/>
      <c r="O540" s="163"/>
      <c r="P540" s="163"/>
      <c r="Q540" s="163"/>
      <c r="R540" s="163"/>
      <c r="S540" s="164"/>
      <c r="T540" s="163"/>
      <c r="U540" s="164"/>
      <c r="V540" s="163"/>
      <c r="W540" s="163"/>
    </row>
    <row r="541" spans="1:23" ht="15.75" customHeight="1">
      <c r="A541" s="165"/>
      <c r="B541" s="163"/>
      <c r="C541" s="163"/>
      <c r="D541" s="163"/>
      <c r="E541" s="163"/>
      <c r="F541" s="163"/>
      <c r="G541" s="163"/>
      <c r="H541" s="163"/>
      <c r="I541" s="163"/>
      <c r="J541" s="163"/>
      <c r="K541" s="163"/>
      <c r="L541" s="163"/>
      <c r="M541" s="163"/>
      <c r="N541" s="163"/>
      <c r="O541" s="163"/>
      <c r="P541" s="163"/>
      <c r="Q541" s="163"/>
      <c r="R541" s="163"/>
      <c r="S541" s="164"/>
      <c r="T541" s="163"/>
      <c r="U541" s="164"/>
      <c r="V541" s="163"/>
      <c r="W541" s="163"/>
    </row>
    <row r="542" spans="1:23" ht="15.75" customHeight="1">
      <c r="A542" s="165"/>
      <c r="B542" s="163"/>
      <c r="C542" s="163"/>
      <c r="D542" s="163"/>
      <c r="E542" s="163"/>
      <c r="F542" s="163"/>
      <c r="G542" s="163"/>
      <c r="H542" s="163"/>
      <c r="I542" s="163"/>
      <c r="J542" s="163"/>
      <c r="K542" s="163"/>
      <c r="L542" s="163"/>
      <c r="M542" s="163"/>
      <c r="N542" s="163"/>
      <c r="O542" s="163"/>
      <c r="P542" s="163"/>
      <c r="Q542" s="163"/>
      <c r="R542" s="163"/>
      <c r="S542" s="164"/>
      <c r="T542" s="163"/>
      <c r="U542" s="164"/>
      <c r="V542" s="163"/>
      <c r="W542" s="163"/>
    </row>
    <row r="543" spans="1:23" ht="15.75" customHeight="1">
      <c r="A543" s="165"/>
      <c r="B543" s="163"/>
      <c r="C543" s="163"/>
      <c r="D543" s="163"/>
      <c r="E543" s="163"/>
      <c r="F543" s="163"/>
      <c r="G543" s="163"/>
      <c r="H543" s="163"/>
      <c r="I543" s="163"/>
      <c r="J543" s="163"/>
      <c r="K543" s="163"/>
      <c r="L543" s="163"/>
      <c r="M543" s="163"/>
      <c r="N543" s="163"/>
      <c r="O543" s="163"/>
      <c r="P543" s="163"/>
      <c r="Q543" s="163"/>
      <c r="R543" s="163"/>
      <c r="S543" s="164"/>
      <c r="T543" s="163"/>
      <c r="U543" s="164"/>
      <c r="V543" s="163"/>
      <c r="W543" s="163"/>
    </row>
    <row r="544" spans="1:23" ht="15.75" customHeight="1">
      <c r="A544" s="165"/>
      <c r="B544" s="163"/>
      <c r="C544" s="163"/>
      <c r="D544" s="163"/>
      <c r="E544" s="163"/>
      <c r="F544" s="163"/>
      <c r="G544" s="163"/>
      <c r="H544" s="163"/>
      <c r="I544" s="163"/>
      <c r="J544" s="163"/>
      <c r="K544" s="163"/>
      <c r="L544" s="163"/>
      <c r="M544" s="163"/>
      <c r="N544" s="163"/>
      <c r="O544" s="163"/>
      <c r="P544" s="163"/>
      <c r="Q544" s="163"/>
      <c r="R544" s="163"/>
      <c r="S544" s="164"/>
      <c r="T544" s="163"/>
      <c r="U544" s="164"/>
      <c r="V544" s="163"/>
      <c r="W544" s="163"/>
    </row>
    <row r="545" spans="1:23" ht="15.75" customHeight="1">
      <c r="A545" s="165"/>
      <c r="B545" s="163"/>
      <c r="C545" s="163"/>
      <c r="D545" s="163"/>
      <c r="E545" s="163"/>
      <c r="F545" s="163"/>
      <c r="G545" s="163"/>
      <c r="H545" s="163"/>
      <c r="I545" s="163"/>
      <c r="J545" s="163"/>
      <c r="K545" s="163"/>
      <c r="L545" s="163"/>
      <c r="M545" s="163"/>
      <c r="N545" s="163"/>
      <c r="O545" s="163"/>
      <c r="P545" s="163"/>
      <c r="Q545" s="163"/>
      <c r="R545" s="163"/>
      <c r="S545" s="164"/>
      <c r="T545" s="163"/>
      <c r="U545" s="164"/>
      <c r="V545" s="163"/>
      <c r="W545" s="163"/>
    </row>
    <row r="546" spans="1:23" ht="15.75" customHeight="1">
      <c r="A546" s="165"/>
      <c r="B546" s="163"/>
      <c r="C546" s="163"/>
      <c r="D546" s="163"/>
      <c r="E546" s="163"/>
      <c r="F546" s="163"/>
      <c r="G546" s="163"/>
      <c r="H546" s="163"/>
      <c r="I546" s="163"/>
      <c r="J546" s="163"/>
      <c r="K546" s="163"/>
      <c r="L546" s="163"/>
      <c r="M546" s="163"/>
      <c r="N546" s="163"/>
      <c r="O546" s="163"/>
      <c r="P546" s="163"/>
      <c r="Q546" s="163"/>
      <c r="R546" s="163"/>
      <c r="S546" s="164"/>
      <c r="T546" s="163"/>
      <c r="U546" s="164"/>
      <c r="V546" s="163"/>
      <c r="W546" s="163"/>
    </row>
    <row r="547" spans="1:23" ht="15.75" customHeight="1">
      <c r="A547" s="165"/>
      <c r="B547" s="163"/>
      <c r="C547" s="163"/>
      <c r="D547" s="163"/>
      <c r="E547" s="163"/>
      <c r="F547" s="163"/>
      <c r="G547" s="163"/>
      <c r="H547" s="163"/>
      <c r="I547" s="163"/>
      <c r="J547" s="163"/>
      <c r="K547" s="163"/>
      <c r="L547" s="163"/>
      <c r="M547" s="163"/>
      <c r="N547" s="163"/>
      <c r="O547" s="163"/>
      <c r="P547" s="163"/>
      <c r="Q547" s="163"/>
      <c r="R547" s="163"/>
      <c r="S547" s="164"/>
      <c r="T547" s="163"/>
      <c r="U547" s="164"/>
      <c r="V547" s="163"/>
      <c r="W547" s="163"/>
    </row>
    <row r="548" spans="1:23" ht="15.75" customHeight="1">
      <c r="A548" s="165"/>
      <c r="B548" s="163"/>
      <c r="C548" s="163"/>
      <c r="D548" s="163"/>
      <c r="E548" s="163"/>
      <c r="F548" s="163"/>
      <c r="G548" s="163"/>
      <c r="H548" s="163"/>
      <c r="I548" s="163"/>
      <c r="J548" s="163"/>
      <c r="K548" s="163"/>
      <c r="L548" s="163"/>
      <c r="M548" s="163"/>
      <c r="N548" s="163"/>
      <c r="O548" s="163"/>
      <c r="P548" s="163"/>
      <c r="Q548" s="163"/>
      <c r="R548" s="163"/>
      <c r="S548" s="164"/>
      <c r="T548" s="163"/>
      <c r="U548" s="164"/>
      <c r="V548" s="163"/>
      <c r="W548" s="163"/>
    </row>
    <row r="549" spans="1:23" ht="15.75" customHeight="1">
      <c r="A549" s="165"/>
      <c r="B549" s="163"/>
      <c r="C549" s="163"/>
      <c r="D549" s="163"/>
      <c r="E549" s="163"/>
      <c r="F549" s="163"/>
      <c r="G549" s="163"/>
      <c r="H549" s="163"/>
      <c r="I549" s="163"/>
      <c r="J549" s="163"/>
      <c r="K549" s="163"/>
      <c r="L549" s="163"/>
      <c r="M549" s="163"/>
      <c r="N549" s="163"/>
      <c r="O549" s="163"/>
      <c r="P549" s="163"/>
      <c r="Q549" s="163"/>
      <c r="R549" s="163"/>
      <c r="S549" s="164"/>
      <c r="T549" s="163"/>
      <c r="U549" s="164"/>
      <c r="V549" s="163"/>
      <c r="W549" s="163"/>
    </row>
    <row r="550" spans="1:23" ht="15.75" customHeight="1">
      <c r="A550" s="165"/>
      <c r="B550" s="163"/>
      <c r="C550" s="163"/>
      <c r="D550" s="163"/>
      <c r="E550" s="163"/>
      <c r="F550" s="163"/>
      <c r="G550" s="163"/>
      <c r="H550" s="163"/>
      <c r="I550" s="163"/>
      <c r="J550" s="163"/>
      <c r="K550" s="163"/>
      <c r="L550" s="163"/>
      <c r="M550" s="163"/>
      <c r="N550" s="163"/>
      <c r="O550" s="163"/>
      <c r="P550" s="163"/>
      <c r="Q550" s="163"/>
      <c r="R550" s="163"/>
      <c r="S550" s="164"/>
      <c r="T550" s="163"/>
      <c r="U550" s="164"/>
      <c r="V550" s="163"/>
      <c r="W550" s="163"/>
    </row>
    <row r="551" spans="1:23" ht="15.75" customHeight="1">
      <c r="A551" s="165"/>
      <c r="B551" s="163"/>
      <c r="C551" s="163"/>
      <c r="D551" s="163"/>
      <c r="E551" s="163"/>
      <c r="F551" s="163"/>
      <c r="G551" s="163"/>
      <c r="H551" s="163"/>
      <c r="I551" s="163"/>
      <c r="J551" s="163"/>
      <c r="K551" s="163"/>
      <c r="L551" s="163"/>
      <c r="M551" s="163"/>
      <c r="N551" s="163"/>
      <c r="O551" s="163"/>
      <c r="P551" s="163"/>
      <c r="Q551" s="163"/>
      <c r="R551" s="163"/>
      <c r="S551" s="164"/>
      <c r="T551" s="163"/>
      <c r="U551" s="164"/>
      <c r="V551" s="163"/>
      <c r="W551" s="163"/>
    </row>
    <row r="552" spans="1:23" ht="15.75" customHeight="1">
      <c r="A552" s="165"/>
      <c r="B552" s="163"/>
      <c r="C552" s="163"/>
      <c r="D552" s="163"/>
      <c r="E552" s="163"/>
      <c r="F552" s="163"/>
      <c r="G552" s="163"/>
      <c r="H552" s="163"/>
      <c r="I552" s="163"/>
      <c r="J552" s="163"/>
      <c r="K552" s="163"/>
      <c r="L552" s="163"/>
      <c r="M552" s="163"/>
      <c r="N552" s="163"/>
      <c r="O552" s="163"/>
      <c r="P552" s="163"/>
      <c r="Q552" s="163"/>
      <c r="R552" s="163"/>
      <c r="S552" s="164"/>
      <c r="T552" s="163"/>
      <c r="U552" s="164"/>
      <c r="V552" s="163"/>
      <c r="W552" s="163"/>
    </row>
    <row r="553" spans="1:23" ht="15.75" customHeight="1">
      <c r="A553" s="165"/>
      <c r="B553" s="163"/>
      <c r="C553" s="163"/>
      <c r="D553" s="163"/>
      <c r="E553" s="163"/>
      <c r="F553" s="163"/>
      <c r="G553" s="163"/>
      <c r="H553" s="163"/>
      <c r="I553" s="163"/>
      <c r="J553" s="163"/>
      <c r="K553" s="163"/>
      <c r="L553" s="163"/>
      <c r="M553" s="163"/>
      <c r="N553" s="163"/>
      <c r="O553" s="163"/>
      <c r="P553" s="163"/>
      <c r="Q553" s="163"/>
      <c r="R553" s="163"/>
      <c r="S553" s="164"/>
      <c r="T553" s="163"/>
      <c r="U553" s="164"/>
      <c r="V553" s="163"/>
      <c r="W553" s="163"/>
    </row>
    <row r="554" spans="1:23" ht="15.75" customHeight="1">
      <c r="A554" s="165"/>
      <c r="B554" s="163"/>
      <c r="C554" s="163"/>
      <c r="D554" s="163"/>
      <c r="E554" s="163"/>
      <c r="F554" s="163"/>
      <c r="G554" s="163"/>
      <c r="H554" s="163"/>
      <c r="I554" s="163"/>
      <c r="J554" s="163"/>
      <c r="K554" s="163"/>
      <c r="L554" s="163"/>
      <c r="M554" s="163"/>
      <c r="N554" s="163"/>
      <c r="O554" s="163"/>
      <c r="P554" s="163"/>
      <c r="Q554" s="163"/>
      <c r="R554" s="163"/>
      <c r="S554" s="164"/>
      <c r="T554" s="163"/>
      <c r="U554" s="164"/>
      <c r="V554" s="163"/>
      <c r="W554" s="163"/>
    </row>
    <row r="555" spans="1:23" ht="15.75" customHeight="1">
      <c r="A555" s="165"/>
      <c r="B555" s="163"/>
      <c r="C555" s="163"/>
      <c r="D555" s="163"/>
      <c r="E555" s="163"/>
      <c r="F555" s="163"/>
      <c r="G555" s="163"/>
      <c r="H555" s="163"/>
      <c r="I555" s="163"/>
      <c r="J555" s="163"/>
      <c r="K555" s="163"/>
      <c r="L555" s="163"/>
      <c r="M555" s="163"/>
      <c r="N555" s="163"/>
      <c r="O555" s="163"/>
      <c r="P555" s="163"/>
      <c r="Q555" s="163"/>
      <c r="R555" s="163"/>
      <c r="S555" s="164"/>
      <c r="T555" s="163"/>
      <c r="U555" s="164"/>
      <c r="V555" s="163"/>
      <c r="W555" s="163"/>
    </row>
    <row r="556" spans="1:23" ht="15.75" customHeight="1">
      <c r="A556" s="165"/>
      <c r="B556" s="163"/>
      <c r="C556" s="163"/>
      <c r="D556" s="163"/>
      <c r="E556" s="163"/>
      <c r="F556" s="163"/>
      <c r="G556" s="163"/>
      <c r="H556" s="163"/>
      <c r="I556" s="163"/>
      <c r="J556" s="163"/>
      <c r="K556" s="163"/>
      <c r="L556" s="163"/>
      <c r="M556" s="163"/>
      <c r="N556" s="163"/>
      <c r="O556" s="163"/>
      <c r="P556" s="163"/>
      <c r="Q556" s="163"/>
      <c r="R556" s="163"/>
      <c r="S556" s="164"/>
      <c r="T556" s="163"/>
      <c r="U556" s="164"/>
      <c r="V556" s="163"/>
      <c r="W556" s="163"/>
    </row>
    <row r="557" spans="1:23" ht="15.75" customHeight="1">
      <c r="A557" s="165"/>
      <c r="B557" s="163"/>
      <c r="C557" s="163"/>
      <c r="D557" s="163"/>
      <c r="E557" s="163"/>
      <c r="F557" s="163"/>
      <c r="G557" s="163"/>
      <c r="H557" s="163"/>
      <c r="I557" s="163"/>
      <c r="J557" s="163"/>
      <c r="K557" s="163"/>
      <c r="L557" s="163"/>
      <c r="M557" s="163"/>
      <c r="N557" s="163"/>
      <c r="O557" s="163"/>
      <c r="P557" s="163"/>
      <c r="Q557" s="163"/>
      <c r="R557" s="163"/>
      <c r="S557" s="164"/>
      <c r="T557" s="163"/>
      <c r="U557" s="164"/>
      <c r="V557" s="163"/>
      <c r="W557" s="163"/>
    </row>
    <row r="558" spans="1:23" ht="15.75" customHeight="1">
      <c r="A558" s="165"/>
      <c r="B558" s="163"/>
      <c r="C558" s="163"/>
      <c r="D558" s="163"/>
      <c r="E558" s="163"/>
      <c r="F558" s="163"/>
      <c r="G558" s="163"/>
      <c r="H558" s="163"/>
      <c r="I558" s="163"/>
      <c r="J558" s="163"/>
      <c r="K558" s="163"/>
      <c r="L558" s="163"/>
      <c r="M558" s="163"/>
      <c r="N558" s="163"/>
      <c r="O558" s="163"/>
      <c r="P558" s="163"/>
      <c r="Q558" s="163"/>
      <c r="R558" s="163"/>
      <c r="S558" s="164"/>
      <c r="T558" s="163"/>
      <c r="U558" s="164"/>
      <c r="V558" s="163"/>
      <c r="W558" s="163"/>
    </row>
    <row r="559" spans="1:23" ht="15.75" customHeight="1">
      <c r="A559" s="165"/>
      <c r="B559" s="163"/>
      <c r="C559" s="163"/>
      <c r="D559" s="163"/>
      <c r="E559" s="163"/>
      <c r="F559" s="163"/>
      <c r="G559" s="163"/>
      <c r="H559" s="163"/>
      <c r="I559" s="163"/>
      <c r="J559" s="163"/>
      <c r="K559" s="163"/>
      <c r="L559" s="163"/>
      <c r="M559" s="163"/>
      <c r="N559" s="163"/>
      <c r="O559" s="163"/>
      <c r="P559" s="163"/>
      <c r="Q559" s="163"/>
      <c r="R559" s="163"/>
      <c r="S559" s="164"/>
      <c r="T559" s="163"/>
      <c r="U559" s="164"/>
      <c r="V559" s="163"/>
      <c r="W559" s="163"/>
    </row>
    <row r="560" spans="1:23" ht="15.75" customHeight="1">
      <c r="A560" s="165"/>
      <c r="B560" s="163"/>
      <c r="C560" s="163"/>
      <c r="D560" s="163"/>
      <c r="E560" s="163"/>
      <c r="F560" s="163"/>
      <c r="G560" s="163"/>
      <c r="H560" s="163"/>
      <c r="I560" s="163"/>
      <c r="J560" s="163"/>
      <c r="K560" s="163"/>
      <c r="L560" s="163"/>
      <c r="M560" s="163"/>
      <c r="N560" s="163"/>
      <c r="O560" s="163"/>
      <c r="P560" s="163"/>
      <c r="Q560" s="163"/>
      <c r="R560" s="163"/>
      <c r="S560" s="164"/>
      <c r="T560" s="163"/>
      <c r="U560" s="164"/>
      <c r="V560" s="163"/>
      <c r="W560" s="163"/>
    </row>
    <row r="561" spans="1:23" ht="15.75" customHeight="1">
      <c r="A561" s="165"/>
      <c r="B561" s="163"/>
      <c r="C561" s="163"/>
      <c r="D561" s="163"/>
      <c r="E561" s="163"/>
      <c r="F561" s="163"/>
      <c r="G561" s="163"/>
      <c r="H561" s="163"/>
      <c r="I561" s="163"/>
      <c r="J561" s="163"/>
      <c r="K561" s="163"/>
      <c r="L561" s="163"/>
      <c r="M561" s="163"/>
      <c r="N561" s="163"/>
      <c r="O561" s="163"/>
      <c r="P561" s="163"/>
      <c r="Q561" s="163"/>
      <c r="R561" s="163"/>
      <c r="S561" s="164"/>
      <c r="T561" s="163"/>
      <c r="U561" s="164"/>
      <c r="V561" s="163"/>
      <c r="W561" s="163"/>
    </row>
    <row r="562" spans="1:23" ht="15.75" customHeight="1">
      <c r="A562" s="165"/>
      <c r="B562" s="163"/>
      <c r="C562" s="163"/>
      <c r="D562" s="163"/>
      <c r="E562" s="163"/>
      <c r="F562" s="163"/>
      <c r="G562" s="163"/>
      <c r="H562" s="163"/>
      <c r="I562" s="163"/>
      <c r="J562" s="163"/>
      <c r="K562" s="163"/>
      <c r="L562" s="163"/>
      <c r="M562" s="163"/>
      <c r="N562" s="163"/>
      <c r="O562" s="163"/>
      <c r="P562" s="163"/>
      <c r="Q562" s="163"/>
      <c r="R562" s="163"/>
      <c r="S562" s="164"/>
      <c r="T562" s="163"/>
      <c r="U562" s="164"/>
      <c r="V562" s="163"/>
      <c r="W562" s="163"/>
    </row>
    <row r="563" spans="1:23" ht="15.75" customHeight="1">
      <c r="A563" s="165"/>
      <c r="B563" s="163"/>
      <c r="C563" s="163"/>
      <c r="D563" s="163"/>
      <c r="E563" s="163"/>
      <c r="F563" s="163"/>
      <c r="G563" s="163"/>
      <c r="H563" s="163"/>
      <c r="I563" s="163"/>
      <c r="J563" s="163"/>
      <c r="K563" s="163"/>
      <c r="L563" s="163"/>
      <c r="M563" s="163"/>
      <c r="N563" s="163"/>
      <c r="O563" s="163"/>
      <c r="P563" s="163"/>
      <c r="Q563" s="163"/>
      <c r="R563" s="163"/>
      <c r="S563" s="164"/>
      <c r="T563" s="163"/>
      <c r="U563" s="164"/>
      <c r="V563" s="163"/>
      <c r="W563" s="163"/>
    </row>
    <row r="564" spans="1:23" ht="15.75" customHeight="1">
      <c r="A564" s="165"/>
      <c r="B564" s="163"/>
      <c r="C564" s="163"/>
      <c r="D564" s="163"/>
      <c r="E564" s="163"/>
      <c r="F564" s="163"/>
      <c r="G564" s="163"/>
      <c r="H564" s="163"/>
      <c r="I564" s="163"/>
      <c r="J564" s="163"/>
      <c r="K564" s="163"/>
      <c r="L564" s="163"/>
      <c r="M564" s="163"/>
      <c r="N564" s="163"/>
      <c r="O564" s="163"/>
      <c r="P564" s="163"/>
      <c r="Q564" s="163"/>
      <c r="R564" s="163"/>
      <c r="S564" s="164"/>
      <c r="T564" s="163"/>
      <c r="U564" s="164"/>
      <c r="V564" s="163"/>
      <c r="W564" s="163"/>
    </row>
    <row r="565" spans="1:23" ht="15.75" customHeight="1">
      <c r="A565" s="165"/>
      <c r="B565" s="163"/>
      <c r="C565" s="163"/>
      <c r="D565" s="163"/>
      <c r="E565" s="163"/>
      <c r="F565" s="163"/>
      <c r="G565" s="163"/>
      <c r="H565" s="163"/>
      <c r="I565" s="163"/>
      <c r="J565" s="163"/>
      <c r="K565" s="163"/>
      <c r="L565" s="163"/>
      <c r="M565" s="163"/>
      <c r="N565" s="163"/>
      <c r="O565" s="163"/>
      <c r="P565" s="163"/>
      <c r="Q565" s="163"/>
      <c r="R565" s="163"/>
      <c r="S565" s="164"/>
      <c r="T565" s="163"/>
      <c r="U565" s="164"/>
      <c r="V565" s="163"/>
      <c r="W565" s="163"/>
    </row>
    <row r="566" spans="1:23" ht="15.75" customHeight="1">
      <c r="A566" s="165"/>
      <c r="B566" s="163"/>
      <c r="C566" s="163"/>
      <c r="D566" s="163"/>
      <c r="E566" s="163"/>
      <c r="F566" s="163"/>
      <c r="G566" s="163"/>
      <c r="H566" s="163"/>
      <c r="I566" s="163"/>
      <c r="J566" s="163"/>
      <c r="K566" s="163"/>
      <c r="L566" s="163"/>
      <c r="M566" s="163"/>
      <c r="N566" s="163"/>
      <c r="O566" s="163"/>
      <c r="P566" s="163"/>
      <c r="Q566" s="163"/>
      <c r="R566" s="163"/>
      <c r="S566" s="164"/>
      <c r="T566" s="163"/>
      <c r="U566" s="164"/>
      <c r="V566" s="163"/>
      <c r="W566" s="163"/>
    </row>
    <row r="567" spans="1:23" ht="15.75" customHeight="1">
      <c r="A567" s="165"/>
      <c r="B567" s="163"/>
      <c r="C567" s="163"/>
      <c r="D567" s="163"/>
      <c r="E567" s="163"/>
      <c r="F567" s="163"/>
      <c r="G567" s="163"/>
      <c r="H567" s="163"/>
      <c r="I567" s="163"/>
      <c r="J567" s="163"/>
      <c r="K567" s="163"/>
      <c r="L567" s="163"/>
      <c r="M567" s="163"/>
      <c r="N567" s="163"/>
      <c r="O567" s="163"/>
      <c r="P567" s="163"/>
      <c r="Q567" s="163"/>
      <c r="R567" s="163"/>
      <c r="S567" s="164"/>
      <c r="T567" s="163"/>
      <c r="U567" s="164"/>
      <c r="V567" s="163"/>
      <c r="W567" s="163"/>
    </row>
    <row r="568" spans="1:23" ht="15.75" customHeight="1">
      <c r="A568" s="165"/>
      <c r="B568" s="163"/>
      <c r="C568" s="163"/>
      <c r="D568" s="163"/>
      <c r="E568" s="163"/>
      <c r="F568" s="163"/>
      <c r="G568" s="163"/>
      <c r="H568" s="163"/>
      <c r="I568" s="163"/>
      <c r="J568" s="163"/>
      <c r="K568" s="163"/>
      <c r="L568" s="163"/>
      <c r="M568" s="163"/>
      <c r="N568" s="163"/>
      <c r="O568" s="163"/>
      <c r="P568" s="163"/>
      <c r="Q568" s="163"/>
      <c r="R568" s="163"/>
      <c r="S568" s="164"/>
      <c r="T568" s="163"/>
      <c r="U568" s="164"/>
      <c r="V568" s="163"/>
      <c r="W568" s="163"/>
    </row>
    <row r="569" spans="1:23" ht="15.75" customHeight="1">
      <c r="A569" s="165"/>
      <c r="B569" s="163"/>
      <c r="C569" s="163"/>
      <c r="D569" s="163"/>
      <c r="E569" s="163"/>
      <c r="F569" s="163"/>
      <c r="G569" s="163"/>
      <c r="H569" s="163"/>
      <c r="I569" s="163"/>
      <c r="J569" s="163"/>
      <c r="K569" s="163"/>
      <c r="L569" s="163"/>
      <c r="M569" s="163"/>
      <c r="N569" s="163"/>
      <c r="O569" s="163"/>
      <c r="P569" s="163"/>
      <c r="Q569" s="163"/>
      <c r="R569" s="163"/>
      <c r="S569" s="164"/>
      <c r="T569" s="163"/>
      <c r="U569" s="164"/>
      <c r="V569" s="163"/>
      <c r="W569" s="163"/>
    </row>
    <row r="570" spans="1:23" ht="15.75" customHeight="1">
      <c r="A570" s="165"/>
      <c r="B570" s="163"/>
      <c r="C570" s="163"/>
      <c r="D570" s="163"/>
      <c r="E570" s="163"/>
      <c r="F570" s="163"/>
      <c r="G570" s="163"/>
      <c r="H570" s="163"/>
      <c r="I570" s="163"/>
      <c r="J570" s="163"/>
      <c r="K570" s="163"/>
      <c r="L570" s="163"/>
      <c r="M570" s="163"/>
      <c r="N570" s="163"/>
      <c r="O570" s="163"/>
      <c r="P570" s="163"/>
      <c r="Q570" s="163"/>
      <c r="R570" s="163"/>
      <c r="S570" s="164"/>
      <c r="T570" s="163"/>
      <c r="U570" s="164"/>
      <c r="V570" s="163"/>
      <c r="W570" s="163"/>
    </row>
    <row r="571" spans="1:23" ht="15.75" customHeight="1">
      <c r="A571" s="165"/>
      <c r="B571" s="163"/>
      <c r="C571" s="163"/>
      <c r="D571" s="163"/>
      <c r="E571" s="163"/>
      <c r="F571" s="163"/>
      <c r="G571" s="163"/>
      <c r="H571" s="163"/>
      <c r="I571" s="163"/>
      <c r="J571" s="163"/>
      <c r="K571" s="163"/>
      <c r="L571" s="163"/>
      <c r="M571" s="163"/>
      <c r="N571" s="163"/>
      <c r="O571" s="163"/>
      <c r="P571" s="163"/>
      <c r="Q571" s="163"/>
      <c r="R571" s="163"/>
      <c r="S571" s="164"/>
      <c r="T571" s="163"/>
      <c r="U571" s="164"/>
      <c r="V571" s="163"/>
      <c r="W571" s="163"/>
    </row>
    <row r="572" spans="1:23" ht="15.75" customHeight="1">
      <c r="A572" s="165"/>
      <c r="B572" s="163"/>
      <c r="C572" s="163"/>
      <c r="D572" s="163"/>
      <c r="E572" s="163"/>
      <c r="F572" s="163"/>
      <c r="G572" s="163"/>
      <c r="H572" s="163"/>
      <c r="I572" s="163"/>
      <c r="J572" s="163"/>
      <c r="K572" s="163"/>
      <c r="L572" s="163"/>
      <c r="M572" s="163"/>
      <c r="N572" s="163"/>
      <c r="O572" s="163"/>
      <c r="P572" s="163"/>
      <c r="Q572" s="163"/>
      <c r="R572" s="163"/>
      <c r="S572" s="164"/>
      <c r="T572" s="163"/>
      <c r="U572" s="164"/>
      <c r="V572" s="163"/>
      <c r="W572" s="163"/>
    </row>
    <row r="573" spans="1:23" ht="15.75" customHeight="1">
      <c r="A573" s="165"/>
      <c r="B573" s="163"/>
      <c r="C573" s="163"/>
      <c r="D573" s="163"/>
      <c r="E573" s="163"/>
      <c r="F573" s="163"/>
      <c r="G573" s="163"/>
      <c r="H573" s="163"/>
      <c r="I573" s="163"/>
      <c r="J573" s="163"/>
      <c r="K573" s="163"/>
      <c r="L573" s="163"/>
      <c r="M573" s="163"/>
      <c r="N573" s="163"/>
      <c r="O573" s="163"/>
      <c r="P573" s="163"/>
      <c r="Q573" s="163"/>
      <c r="R573" s="163"/>
      <c r="S573" s="164"/>
      <c r="T573" s="163"/>
      <c r="U573" s="164"/>
      <c r="V573" s="163"/>
      <c r="W573" s="163"/>
    </row>
    <row r="574" spans="1:23" ht="15.75" customHeight="1">
      <c r="A574" s="165"/>
      <c r="B574" s="163"/>
      <c r="C574" s="163"/>
      <c r="D574" s="163"/>
      <c r="E574" s="163"/>
      <c r="F574" s="163"/>
      <c r="G574" s="163"/>
      <c r="H574" s="163"/>
      <c r="I574" s="163"/>
      <c r="J574" s="163"/>
      <c r="K574" s="163"/>
      <c r="L574" s="163"/>
      <c r="M574" s="163"/>
      <c r="N574" s="163"/>
      <c r="O574" s="163"/>
      <c r="P574" s="163"/>
      <c r="Q574" s="163"/>
      <c r="R574" s="163"/>
      <c r="S574" s="164"/>
      <c r="T574" s="163"/>
      <c r="U574" s="164"/>
      <c r="V574" s="163"/>
      <c r="W574" s="163"/>
    </row>
    <row r="575" spans="1:23" ht="15.75" customHeight="1">
      <c r="A575" s="165"/>
      <c r="B575" s="163"/>
      <c r="C575" s="163"/>
      <c r="D575" s="163"/>
      <c r="E575" s="163"/>
      <c r="F575" s="163"/>
      <c r="G575" s="163"/>
      <c r="H575" s="163"/>
      <c r="I575" s="163"/>
      <c r="J575" s="163"/>
      <c r="K575" s="163"/>
      <c r="L575" s="163"/>
      <c r="M575" s="163"/>
      <c r="N575" s="163"/>
      <c r="O575" s="163"/>
      <c r="P575" s="163"/>
      <c r="Q575" s="163"/>
      <c r="R575" s="163"/>
      <c r="S575" s="164"/>
      <c r="T575" s="163"/>
      <c r="U575" s="164"/>
      <c r="V575" s="163"/>
      <c r="W575" s="163"/>
    </row>
    <row r="576" spans="1:23" ht="15.75" customHeight="1">
      <c r="A576" s="165"/>
      <c r="B576" s="163"/>
      <c r="C576" s="163"/>
      <c r="D576" s="163"/>
      <c r="E576" s="163"/>
      <c r="F576" s="163"/>
      <c r="G576" s="163"/>
      <c r="H576" s="163"/>
      <c r="I576" s="163"/>
      <c r="J576" s="163"/>
      <c r="K576" s="163"/>
      <c r="L576" s="163"/>
      <c r="M576" s="163"/>
      <c r="N576" s="163"/>
      <c r="O576" s="163"/>
      <c r="P576" s="163"/>
      <c r="Q576" s="163"/>
      <c r="R576" s="163"/>
      <c r="S576" s="164"/>
      <c r="T576" s="163"/>
      <c r="U576" s="164"/>
      <c r="V576" s="163"/>
      <c r="W576" s="163"/>
    </row>
    <row r="577" spans="1:23" ht="15.75" customHeight="1">
      <c r="A577" s="165"/>
      <c r="B577" s="163"/>
      <c r="C577" s="163"/>
      <c r="D577" s="163"/>
      <c r="E577" s="163"/>
      <c r="F577" s="163"/>
      <c r="G577" s="163"/>
      <c r="H577" s="163"/>
      <c r="I577" s="163"/>
      <c r="J577" s="163"/>
      <c r="K577" s="163"/>
      <c r="L577" s="163"/>
      <c r="M577" s="163"/>
      <c r="N577" s="163"/>
      <c r="O577" s="163"/>
      <c r="P577" s="163"/>
      <c r="Q577" s="163"/>
      <c r="R577" s="163"/>
      <c r="S577" s="164"/>
      <c r="T577" s="163"/>
      <c r="U577" s="164"/>
      <c r="V577" s="163"/>
      <c r="W577" s="163"/>
    </row>
    <row r="578" spans="1:23" ht="15.75" customHeight="1">
      <c r="A578" s="165"/>
      <c r="B578" s="163"/>
      <c r="C578" s="163"/>
      <c r="D578" s="163"/>
      <c r="E578" s="163"/>
      <c r="F578" s="163"/>
      <c r="G578" s="163"/>
      <c r="H578" s="163"/>
      <c r="I578" s="163"/>
      <c r="J578" s="163"/>
      <c r="K578" s="163"/>
      <c r="L578" s="163"/>
      <c r="M578" s="163"/>
      <c r="N578" s="163"/>
      <c r="O578" s="163"/>
      <c r="P578" s="163"/>
      <c r="Q578" s="163"/>
      <c r="R578" s="163"/>
      <c r="S578" s="164"/>
      <c r="T578" s="163"/>
      <c r="U578" s="164"/>
      <c r="V578" s="163"/>
      <c r="W578" s="163"/>
    </row>
    <row r="579" spans="1:23" ht="15.75" customHeight="1">
      <c r="A579" s="165"/>
      <c r="B579" s="163"/>
      <c r="C579" s="163"/>
      <c r="D579" s="163"/>
      <c r="E579" s="163"/>
      <c r="F579" s="163"/>
      <c r="G579" s="163"/>
      <c r="H579" s="163"/>
      <c r="I579" s="163"/>
      <c r="J579" s="163"/>
      <c r="K579" s="163"/>
      <c r="L579" s="163"/>
      <c r="M579" s="163"/>
      <c r="N579" s="163"/>
      <c r="O579" s="163"/>
      <c r="P579" s="163"/>
      <c r="Q579" s="163"/>
      <c r="R579" s="163"/>
      <c r="S579" s="164"/>
      <c r="T579" s="163"/>
      <c r="U579" s="164"/>
      <c r="V579" s="163"/>
      <c r="W579" s="163"/>
    </row>
    <row r="580" spans="1:23" ht="15.75" customHeight="1">
      <c r="A580" s="165"/>
      <c r="B580" s="163"/>
      <c r="C580" s="163"/>
      <c r="D580" s="163"/>
      <c r="E580" s="163"/>
      <c r="F580" s="163"/>
      <c r="G580" s="163"/>
      <c r="H580" s="163"/>
      <c r="I580" s="163"/>
      <c r="J580" s="163"/>
      <c r="K580" s="163"/>
      <c r="L580" s="163"/>
      <c r="M580" s="163"/>
      <c r="N580" s="163"/>
      <c r="O580" s="163"/>
      <c r="P580" s="163"/>
      <c r="Q580" s="163"/>
      <c r="R580" s="163"/>
      <c r="S580" s="164"/>
      <c r="T580" s="163"/>
      <c r="U580" s="164"/>
      <c r="V580" s="163"/>
      <c r="W580" s="163"/>
    </row>
    <row r="581" spans="1:23" ht="15.75" customHeight="1">
      <c r="A581" s="165"/>
      <c r="B581" s="163"/>
      <c r="C581" s="163"/>
      <c r="D581" s="163"/>
      <c r="E581" s="163"/>
      <c r="F581" s="163"/>
      <c r="G581" s="163"/>
      <c r="H581" s="163"/>
      <c r="I581" s="163"/>
      <c r="J581" s="163"/>
      <c r="K581" s="163"/>
      <c r="L581" s="163"/>
      <c r="M581" s="163"/>
      <c r="N581" s="163"/>
      <c r="O581" s="163"/>
      <c r="P581" s="163"/>
      <c r="Q581" s="163"/>
      <c r="R581" s="163"/>
      <c r="S581" s="164"/>
      <c r="T581" s="163"/>
      <c r="U581" s="164"/>
      <c r="V581" s="163"/>
      <c r="W581" s="163"/>
    </row>
    <row r="582" spans="1:23" ht="15.75" customHeight="1">
      <c r="A582" s="165"/>
      <c r="B582" s="163"/>
      <c r="C582" s="163"/>
      <c r="D582" s="163"/>
      <c r="E582" s="163"/>
      <c r="F582" s="163"/>
      <c r="G582" s="163"/>
      <c r="H582" s="163"/>
      <c r="I582" s="163"/>
      <c r="J582" s="163"/>
      <c r="K582" s="163"/>
      <c r="L582" s="163"/>
      <c r="M582" s="163"/>
      <c r="N582" s="163"/>
      <c r="O582" s="163"/>
      <c r="P582" s="163"/>
      <c r="Q582" s="163"/>
      <c r="R582" s="163"/>
      <c r="S582" s="164"/>
      <c r="T582" s="163"/>
      <c r="U582" s="164"/>
      <c r="V582" s="163"/>
      <c r="W582" s="163"/>
    </row>
    <row r="583" spans="1:23" ht="15.75" customHeight="1">
      <c r="A583" s="165"/>
      <c r="B583" s="163"/>
      <c r="C583" s="163"/>
      <c r="D583" s="163"/>
      <c r="E583" s="163"/>
      <c r="F583" s="163"/>
      <c r="G583" s="163"/>
      <c r="H583" s="163"/>
      <c r="I583" s="163"/>
      <c r="J583" s="163"/>
      <c r="K583" s="163"/>
      <c r="L583" s="163"/>
      <c r="M583" s="163"/>
      <c r="N583" s="163"/>
      <c r="O583" s="163"/>
      <c r="P583" s="163"/>
      <c r="Q583" s="163"/>
      <c r="R583" s="163"/>
      <c r="S583" s="164"/>
      <c r="T583" s="163"/>
      <c r="U583" s="164"/>
      <c r="V583" s="163"/>
      <c r="W583" s="163"/>
    </row>
    <row r="584" spans="1:23" ht="15.75" customHeight="1">
      <c r="A584" s="165"/>
      <c r="B584" s="163"/>
      <c r="C584" s="163"/>
      <c r="D584" s="163"/>
      <c r="E584" s="163"/>
      <c r="F584" s="163"/>
      <c r="G584" s="163"/>
      <c r="H584" s="163"/>
      <c r="I584" s="163"/>
      <c r="J584" s="163"/>
      <c r="K584" s="163"/>
      <c r="L584" s="163"/>
      <c r="M584" s="163"/>
      <c r="N584" s="163"/>
      <c r="O584" s="163"/>
      <c r="P584" s="163"/>
      <c r="Q584" s="163"/>
      <c r="R584" s="163"/>
      <c r="S584" s="164"/>
      <c r="T584" s="163"/>
      <c r="U584" s="164"/>
      <c r="V584" s="163"/>
      <c r="W584" s="163"/>
    </row>
    <row r="585" spans="1:23" ht="15.75" customHeight="1">
      <c r="A585" s="165"/>
      <c r="B585" s="163"/>
      <c r="C585" s="163"/>
      <c r="D585" s="163"/>
      <c r="E585" s="163"/>
      <c r="F585" s="163"/>
      <c r="G585" s="163"/>
      <c r="H585" s="163"/>
      <c r="I585" s="163"/>
      <c r="J585" s="163"/>
      <c r="K585" s="163"/>
      <c r="L585" s="163"/>
      <c r="M585" s="163"/>
      <c r="N585" s="163"/>
      <c r="O585" s="163"/>
      <c r="P585" s="163"/>
      <c r="Q585" s="163"/>
      <c r="R585" s="163"/>
      <c r="S585" s="164"/>
      <c r="T585" s="163"/>
      <c r="U585" s="164"/>
      <c r="V585" s="163"/>
      <c r="W585" s="163"/>
    </row>
    <row r="586" spans="1:23" ht="15.75" customHeight="1">
      <c r="A586" s="165"/>
      <c r="B586" s="163"/>
      <c r="C586" s="163"/>
      <c r="D586" s="163"/>
      <c r="E586" s="163"/>
      <c r="F586" s="163"/>
      <c r="G586" s="163"/>
      <c r="H586" s="163"/>
      <c r="I586" s="163"/>
      <c r="J586" s="163"/>
      <c r="K586" s="163"/>
      <c r="L586" s="163"/>
      <c r="M586" s="163"/>
      <c r="N586" s="163"/>
      <c r="O586" s="163"/>
      <c r="P586" s="163"/>
      <c r="Q586" s="163"/>
      <c r="R586" s="163"/>
      <c r="S586" s="164"/>
      <c r="T586" s="163"/>
      <c r="U586" s="164"/>
      <c r="V586" s="163"/>
      <c r="W586" s="163"/>
    </row>
    <row r="587" spans="1:23" ht="15.75" customHeight="1">
      <c r="A587" s="165"/>
      <c r="B587" s="163"/>
      <c r="C587" s="163"/>
      <c r="D587" s="163"/>
      <c r="E587" s="163"/>
      <c r="F587" s="163"/>
      <c r="G587" s="163"/>
      <c r="H587" s="163"/>
      <c r="I587" s="163"/>
      <c r="J587" s="163"/>
      <c r="K587" s="163"/>
      <c r="L587" s="163"/>
      <c r="M587" s="163"/>
      <c r="N587" s="163"/>
      <c r="O587" s="163"/>
      <c r="P587" s="163"/>
      <c r="Q587" s="163"/>
      <c r="R587" s="163"/>
      <c r="S587" s="164"/>
      <c r="T587" s="163"/>
      <c r="U587" s="164"/>
      <c r="V587" s="163"/>
      <c r="W587" s="163"/>
    </row>
    <row r="588" spans="1:23" ht="15.75" customHeight="1">
      <c r="A588" s="165"/>
      <c r="B588" s="163"/>
      <c r="C588" s="163"/>
      <c r="D588" s="163"/>
      <c r="E588" s="163"/>
      <c r="F588" s="163"/>
      <c r="G588" s="163"/>
      <c r="H588" s="163"/>
      <c r="I588" s="163"/>
      <c r="J588" s="163"/>
      <c r="K588" s="163"/>
      <c r="L588" s="163"/>
      <c r="M588" s="163"/>
      <c r="N588" s="163"/>
      <c r="O588" s="163"/>
      <c r="P588" s="163"/>
      <c r="Q588" s="163"/>
      <c r="R588" s="163"/>
      <c r="S588" s="164"/>
      <c r="T588" s="163"/>
      <c r="U588" s="164"/>
      <c r="V588" s="163"/>
      <c r="W588" s="163"/>
    </row>
    <row r="589" spans="1:23" ht="15.75" customHeight="1">
      <c r="A589" s="165"/>
      <c r="B589" s="163"/>
      <c r="C589" s="163"/>
      <c r="D589" s="163"/>
      <c r="E589" s="163"/>
      <c r="F589" s="163"/>
      <c r="G589" s="163"/>
      <c r="H589" s="163"/>
      <c r="I589" s="163"/>
      <c r="J589" s="163"/>
      <c r="K589" s="163"/>
      <c r="L589" s="163"/>
      <c r="M589" s="163"/>
      <c r="N589" s="163"/>
      <c r="O589" s="163"/>
      <c r="P589" s="163"/>
      <c r="Q589" s="163"/>
      <c r="R589" s="163"/>
      <c r="S589" s="164"/>
      <c r="T589" s="163"/>
      <c r="U589" s="164"/>
      <c r="V589" s="163"/>
      <c r="W589" s="163"/>
    </row>
    <row r="590" spans="1:23" ht="15.75" customHeight="1">
      <c r="A590" s="165"/>
      <c r="B590" s="163"/>
      <c r="C590" s="163"/>
      <c r="D590" s="163"/>
      <c r="E590" s="163"/>
      <c r="F590" s="163"/>
      <c r="G590" s="163"/>
      <c r="H590" s="163"/>
      <c r="I590" s="163"/>
      <c r="J590" s="163"/>
      <c r="K590" s="163"/>
      <c r="L590" s="163"/>
      <c r="M590" s="163"/>
      <c r="N590" s="163"/>
      <c r="O590" s="163"/>
      <c r="P590" s="163"/>
      <c r="Q590" s="163"/>
      <c r="R590" s="163"/>
      <c r="S590" s="164"/>
      <c r="T590" s="163"/>
      <c r="U590" s="164"/>
      <c r="V590" s="163"/>
      <c r="W590" s="163"/>
    </row>
    <row r="591" spans="1:23" ht="15.75" customHeight="1">
      <c r="A591" s="165"/>
      <c r="B591" s="163"/>
      <c r="C591" s="163"/>
      <c r="D591" s="163"/>
      <c r="E591" s="163"/>
      <c r="F591" s="163"/>
      <c r="G591" s="163"/>
      <c r="H591" s="163"/>
      <c r="I591" s="163"/>
      <c r="J591" s="163"/>
      <c r="K591" s="163"/>
      <c r="L591" s="163"/>
      <c r="M591" s="163"/>
      <c r="N591" s="163"/>
      <c r="O591" s="163"/>
      <c r="P591" s="163"/>
      <c r="Q591" s="163"/>
      <c r="R591" s="163"/>
      <c r="S591" s="164"/>
      <c r="T591" s="163"/>
      <c r="U591" s="164"/>
      <c r="V591" s="163"/>
      <c r="W591" s="163"/>
    </row>
    <row r="592" spans="1:23" ht="15.75" customHeight="1">
      <c r="A592" s="165"/>
      <c r="B592" s="163"/>
      <c r="C592" s="163"/>
      <c r="D592" s="163"/>
      <c r="E592" s="163"/>
      <c r="F592" s="163"/>
      <c r="G592" s="163"/>
      <c r="H592" s="163"/>
      <c r="I592" s="163"/>
      <c r="J592" s="163"/>
      <c r="K592" s="163"/>
      <c r="L592" s="163"/>
      <c r="M592" s="163"/>
      <c r="N592" s="163"/>
      <c r="O592" s="163"/>
      <c r="P592" s="163"/>
      <c r="Q592" s="163"/>
      <c r="R592" s="163"/>
      <c r="S592" s="164"/>
      <c r="T592" s="163"/>
      <c r="U592" s="164"/>
      <c r="V592" s="163"/>
      <c r="W592" s="163"/>
    </row>
    <row r="593" spans="1:23" ht="15.75" customHeight="1">
      <c r="A593" s="165"/>
      <c r="B593" s="163"/>
      <c r="C593" s="163"/>
      <c r="D593" s="163"/>
      <c r="E593" s="163"/>
      <c r="F593" s="163"/>
      <c r="G593" s="163"/>
      <c r="H593" s="163"/>
      <c r="I593" s="163"/>
      <c r="J593" s="163"/>
      <c r="K593" s="163"/>
      <c r="L593" s="163"/>
      <c r="M593" s="163"/>
      <c r="N593" s="163"/>
      <c r="O593" s="163"/>
      <c r="P593" s="163"/>
      <c r="Q593" s="163"/>
      <c r="R593" s="163"/>
      <c r="S593" s="164"/>
      <c r="T593" s="163"/>
      <c r="U593" s="164"/>
      <c r="V593" s="163"/>
      <c r="W593" s="163"/>
    </row>
    <row r="594" spans="1:23" ht="15.75" customHeight="1">
      <c r="A594" s="165"/>
      <c r="B594" s="163"/>
      <c r="C594" s="163"/>
      <c r="D594" s="163"/>
      <c r="E594" s="163"/>
      <c r="F594" s="163"/>
      <c r="G594" s="163"/>
      <c r="H594" s="163"/>
      <c r="I594" s="163"/>
      <c r="J594" s="163"/>
      <c r="K594" s="163"/>
      <c r="L594" s="163"/>
      <c r="M594" s="163"/>
      <c r="N594" s="163"/>
      <c r="O594" s="163"/>
      <c r="P594" s="163"/>
      <c r="Q594" s="163"/>
      <c r="R594" s="163"/>
      <c r="S594" s="164"/>
      <c r="T594" s="163"/>
      <c r="U594" s="164"/>
      <c r="V594" s="163"/>
      <c r="W594" s="163"/>
    </row>
    <row r="595" spans="1:23" ht="15.75" customHeight="1">
      <c r="A595" s="165"/>
      <c r="B595" s="163"/>
      <c r="C595" s="163"/>
      <c r="D595" s="163"/>
      <c r="E595" s="163"/>
      <c r="F595" s="163"/>
      <c r="G595" s="163"/>
      <c r="H595" s="163"/>
      <c r="I595" s="163"/>
      <c r="J595" s="163"/>
      <c r="K595" s="163"/>
      <c r="L595" s="163"/>
      <c r="M595" s="163"/>
      <c r="N595" s="163"/>
      <c r="O595" s="163"/>
      <c r="P595" s="163"/>
      <c r="Q595" s="163"/>
      <c r="R595" s="163"/>
      <c r="S595" s="164"/>
      <c r="T595" s="163"/>
      <c r="U595" s="164"/>
      <c r="V595" s="163"/>
      <c r="W595" s="163"/>
    </row>
    <row r="596" spans="1:23" ht="15.75" customHeight="1">
      <c r="A596" s="165"/>
      <c r="B596" s="163"/>
      <c r="C596" s="163"/>
      <c r="D596" s="163"/>
      <c r="E596" s="163"/>
      <c r="F596" s="163"/>
      <c r="G596" s="163"/>
      <c r="H596" s="163"/>
      <c r="I596" s="163"/>
      <c r="J596" s="163"/>
      <c r="K596" s="163"/>
      <c r="L596" s="163"/>
      <c r="M596" s="163"/>
      <c r="N596" s="163"/>
      <c r="O596" s="163"/>
      <c r="P596" s="163"/>
      <c r="Q596" s="163"/>
      <c r="R596" s="163"/>
      <c r="S596" s="164"/>
      <c r="T596" s="163"/>
      <c r="U596" s="164"/>
      <c r="V596" s="163"/>
      <c r="W596" s="163"/>
    </row>
    <row r="597" spans="1:23" ht="15.75" customHeight="1">
      <c r="A597" s="165"/>
      <c r="B597" s="163"/>
      <c r="C597" s="163"/>
      <c r="D597" s="163"/>
      <c r="E597" s="163"/>
      <c r="F597" s="163"/>
      <c r="G597" s="163"/>
      <c r="H597" s="163"/>
      <c r="I597" s="163"/>
      <c r="J597" s="163"/>
      <c r="K597" s="163"/>
      <c r="L597" s="163"/>
      <c r="M597" s="163"/>
      <c r="N597" s="163"/>
      <c r="O597" s="163"/>
      <c r="P597" s="163"/>
      <c r="Q597" s="163"/>
      <c r="R597" s="163"/>
      <c r="S597" s="164"/>
      <c r="T597" s="163"/>
      <c r="U597" s="164"/>
      <c r="V597" s="163"/>
      <c r="W597" s="163"/>
    </row>
    <row r="598" spans="1:23" ht="15.75" customHeight="1">
      <c r="A598" s="165"/>
      <c r="B598" s="163"/>
      <c r="C598" s="163"/>
      <c r="D598" s="163"/>
      <c r="E598" s="163"/>
      <c r="F598" s="163"/>
      <c r="G598" s="163"/>
      <c r="H598" s="163"/>
      <c r="I598" s="163"/>
      <c r="J598" s="163"/>
      <c r="K598" s="163"/>
      <c r="L598" s="163"/>
      <c r="M598" s="163"/>
      <c r="N598" s="163"/>
      <c r="O598" s="163"/>
      <c r="P598" s="163"/>
      <c r="Q598" s="163"/>
      <c r="R598" s="163"/>
      <c r="S598" s="164"/>
      <c r="T598" s="163"/>
      <c r="U598" s="164"/>
      <c r="V598" s="163"/>
      <c r="W598" s="163"/>
    </row>
    <row r="599" spans="1:23" ht="15.75" customHeight="1">
      <c r="A599" s="165"/>
      <c r="B599" s="163"/>
      <c r="C599" s="163"/>
      <c r="D599" s="163"/>
      <c r="E599" s="163"/>
      <c r="F599" s="163"/>
      <c r="G599" s="163"/>
      <c r="H599" s="163"/>
      <c r="I599" s="163"/>
      <c r="J599" s="163"/>
      <c r="K599" s="163"/>
      <c r="L599" s="163"/>
      <c r="M599" s="163"/>
      <c r="N599" s="163"/>
      <c r="O599" s="163"/>
      <c r="P599" s="163"/>
      <c r="Q599" s="163"/>
      <c r="R599" s="163"/>
      <c r="S599" s="164"/>
      <c r="T599" s="163"/>
      <c r="U599" s="164"/>
      <c r="V599" s="163"/>
      <c r="W599" s="163"/>
    </row>
    <row r="600" spans="1:23" ht="15.75" customHeight="1">
      <c r="A600" s="165"/>
      <c r="B600" s="163"/>
      <c r="C600" s="163"/>
      <c r="D600" s="163"/>
      <c r="E600" s="163"/>
      <c r="F600" s="163"/>
      <c r="G600" s="163"/>
      <c r="H600" s="163"/>
      <c r="I600" s="163"/>
      <c r="J600" s="163"/>
      <c r="K600" s="163"/>
      <c r="L600" s="163"/>
      <c r="M600" s="163"/>
      <c r="N600" s="163"/>
      <c r="O600" s="163"/>
      <c r="P600" s="163"/>
      <c r="Q600" s="163"/>
      <c r="R600" s="163"/>
      <c r="S600" s="164"/>
      <c r="T600" s="163"/>
      <c r="U600" s="164"/>
      <c r="V600" s="163"/>
      <c r="W600" s="163"/>
    </row>
    <row r="601" spans="1:23" ht="15.75" customHeight="1">
      <c r="A601" s="165"/>
      <c r="B601" s="163"/>
      <c r="C601" s="163"/>
      <c r="D601" s="163"/>
      <c r="E601" s="163"/>
      <c r="F601" s="163"/>
      <c r="G601" s="163"/>
      <c r="H601" s="163"/>
      <c r="I601" s="163"/>
      <c r="J601" s="163"/>
      <c r="K601" s="163"/>
      <c r="L601" s="163"/>
      <c r="M601" s="163"/>
      <c r="N601" s="163"/>
      <c r="O601" s="163"/>
      <c r="P601" s="163"/>
      <c r="Q601" s="163"/>
      <c r="R601" s="163"/>
      <c r="S601" s="164"/>
      <c r="T601" s="163"/>
      <c r="U601" s="164"/>
      <c r="V601" s="163"/>
      <c r="W601" s="163"/>
    </row>
    <row r="602" spans="1:23" ht="15.75" customHeight="1">
      <c r="A602" s="165"/>
      <c r="B602" s="163"/>
      <c r="C602" s="163"/>
      <c r="D602" s="163"/>
      <c r="E602" s="163"/>
      <c r="F602" s="163"/>
      <c r="G602" s="163"/>
      <c r="H602" s="163"/>
      <c r="I602" s="163"/>
      <c r="J602" s="163"/>
      <c r="K602" s="163"/>
      <c r="L602" s="163"/>
      <c r="M602" s="163"/>
      <c r="N602" s="163"/>
      <c r="O602" s="163"/>
      <c r="P602" s="163"/>
      <c r="Q602" s="163"/>
      <c r="R602" s="163"/>
      <c r="S602" s="164"/>
      <c r="T602" s="163"/>
      <c r="U602" s="164"/>
      <c r="V602" s="163"/>
      <c r="W602" s="163"/>
    </row>
    <row r="603" spans="1:23" ht="15.75" customHeight="1">
      <c r="A603" s="165"/>
      <c r="B603" s="163"/>
      <c r="C603" s="163"/>
      <c r="D603" s="163"/>
      <c r="E603" s="163"/>
      <c r="F603" s="163"/>
      <c r="G603" s="163"/>
      <c r="H603" s="163"/>
      <c r="I603" s="163"/>
      <c r="J603" s="163"/>
      <c r="K603" s="163"/>
      <c r="L603" s="163"/>
      <c r="M603" s="163"/>
      <c r="N603" s="163"/>
      <c r="O603" s="163"/>
      <c r="P603" s="163"/>
      <c r="Q603" s="163"/>
      <c r="R603" s="163"/>
      <c r="S603" s="164"/>
      <c r="T603" s="163"/>
      <c r="U603" s="164"/>
      <c r="V603" s="163"/>
      <c r="W603" s="163"/>
    </row>
    <row r="604" spans="1:23" ht="15.75" customHeight="1">
      <c r="A604" s="165"/>
      <c r="B604" s="163"/>
      <c r="C604" s="163"/>
      <c r="D604" s="163"/>
      <c r="E604" s="163"/>
      <c r="F604" s="163"/>
      <c r="G604" s="163"/>
      <c r="H604" s="163"/>
      <c r="I604" s="163"/>
      <c r="J604" s="163"/>
      <c r="K604" s="163"/>
      <c r="L604" s="163"/>
      <c r="M604" s="163"/>
      <c r="N604" s="163"/>
      <c r="O604" s="163"/>
      <c r="P604" s="163"/>
      <c r="Q604" s="163"/>
      <c r="R604" s="163"/>
      <c r="S604" s="164"/>
      <c r="T604" s="163"/>
      <c r="U604" s="164"/>
      <c r="V604" s="163"/>
      <c r="W604" s="163"/>
    </row>
    <row r="605" spans="1:23" ht="15.75" customHeight="1">
      <c r="A605" s="165"/>
      <c r="B605" s="163"/>
      <c r="C605" s="163"/>
      <c r="D605" s="163"/>
      <c r="E605" s="163"/>
      <c r="F605" s="163"/>
      <c r="G605" s="163"/>
      <c r="H605" s="163"/>
      <c r="I605" s="163"/>
      <c r="J605" s="163"/>
      <c r="K605" s="163"/>
      <c r="L605" s="163"/>
      <c r="M605" s="163"/>
      <c r="N605" s="163"/>
      <c r="O605" s="163"/>
      <c r="P605" s="163"/>
      <c r="Q605" s="163"/>
      <c r="R605" s="163"/>
      <c r="S605" s="164"/>
      <c r="T605" s="163"/>
      <c r="U605" s="164"/>
      <c r="V605" s="163"/>
      <c r="W605" s="163"/>
    </row>
    <row r="606" spans="1:23" ht="15.75" customHeight="1">
      <c r="A606" s="165"/>
      <c r="B606" s="163"/>
      <c r="C606" s="163"/>
      <c r="D606" s="163"/>
      <c r="E606" s="163"/>
      <c r="F606" s="163"/>
      <c r="G606" s="163"/>
      <c r="H606" s="163"/>
      <c r="I606" s="163"/>
      <c r="J606" s="163"/>
      <c r="K606" s="163"/>
      <c r="L606" s="163"/>
      <c r="M606" s="163"/>
      <c r="N606" s="163"/>
      <c r="O606" s="163"/>
      <c r="P606" s="163"/>
      <c r="Q606" s="163"/>
      <c r="R606" s="163"/>
      <c r="S606" s="164"/>
      <c r="T606" s="163"/>
      <c r="U606" s="164"/>
      <c r="V606" s="163"/>
      <c r="W606" s="163"/>
    </row>
    <row r="607" spans="1:23" ht="15.75" customHeight="1">
      <c r="A607" s="165"/>
      <c r="B607" s="163"/>
      <c r="C607" s="163"/>
      <c r="D607" s="163"/>
      <c r="E607" s="163"/>
      <c r="F607" s="163"/>
      <c r="G607" s="163"/>
      <c r="H607" s="163"/>
      <c r="I607" s="163"/>
      <c r="J607" s="163"/>
      <c r="K607" s="163"/>
      <c r="L607" s="163"/>
      <c r="M607" s="163"/>
      <c r="N607" s="163"/>
      <c r="O607" s="163"/>
      <c r="P607" s="163"/>
      <c r="Q607" s="163"/>
      <c r="R607" s="163"/>
      <c r="S607" s="164"/>
      <c r="T607" s="163"/>
      <c r="U607" s="164"/>
      <c r="V607" s="163"/>
      <c r="W607" s="163"/>
    </row>
    <row r="608" spans="1:23" ht="15.75" customHeight="1">
      <c r="A608" s="165"/>
      <c r="B608" s="163"/>
      <c r="C608" s="163"/>
      <c r="D608" s="163"/>
      <c r="E608" s="163"/>
      <c r="F608" s="163"/>
      <c r="G608" s="163"/>
      <c r="H608" s="163"/>
      <c r="I608" s="163"/>
      <c r="J608" s="163"/>
      <c r="K608" s="163"/>
      <c r="L608" s="163"/>
      <c r="M608" s="163"/>
      <c r="N608" s="163"/>
      <c r="O608" s="163"/>
      <c r="P608" s="163"/>
      <c r="Q608" s="163"/>
      <c r="R608" s="163"/>
      <c r="S608" s="164"/>
      <c r="T608" s="163"/>
      <c r="U608" s="164"/>
      <c r="V608" s="163"/>
      <c r="W608" s="163"/>
    </row>
    <row r="609" spans="1:23" ht="15.75" customHeight="1">
      <c r="A609" s="165"/>
      <c r="B609" s="163"/>
      <c r="C609" s="163"/>
      <c r="D609" s="163"/>
      <c r="E609" s="163"/>
      <c r="F609" s="163"/>
      <c r="G609" s="163"/>
      <c r="H609" s="163"/>
      <c r="I609" s="163"/>
      <c r="J609" s="163"/>
      <c r="K609" s="163"/>
      <c r="L609" s="163"/>
      <c r="M609" s="163"/>
      <c r="N609" s="163"/>
      <c r="O609" s="163"/>
      <c r="P609" s="163"/>
      <c r="Q609" s="163"/>
      <c r="R609" s="163"/>
      <c r="S609" s="164"/>
      <c r="T609" s="163"/>
      <c r="U609" s="164"/>
      <c r="V609" s="163"/>
      <c r="W609" s="163"/>
    </row>
    <row r="610" spans="1:23" ht="15.75" customHeight="1">
      <c r="A610" s="165"/>
      <c r="B610" s="163"/>
      <c r="C610" s="163"/>
      <c r="D610" s="163"/>
      <c r="E610" s="163"/>
      <c r="F610" s="163"/>
      <c r="G610" s="163"/>
      <c r="H610" s="163"/>
      <c r="I610" s="163"/>
      <c r="J610" s="163"/>
      <c r="K610" s="163"/>
      <c r="L610" s="163"/>
      <c r="M610" s="163"/>
      <c r="N610" s="163"/>
      <c r="O610" s="163"/>
      <c r="P610" s="163"/>
      <c r="Q610" s="163"/>
      <c r="R610" s="163"/>
      <c r="S610" s="164"/>
      <c r="T610" s="163"/>
      <c r="U610" s="164"/>
      <c r="V610" s="163"/>
      <c r="W610" s="163"/>
    </row>
    <row r="611" spans="1:23" ht="15.75" customHeight="1">
      <c r="A611" s="165"/>
      <c r="B611" s="163"/>
      <c r="C611" s="163"/>
      <c r="D611" s="163"/>
      <c r="E611" s="163"/>
      <c r="F611" s="163"/>
      <c r="G611" s="163"/>
      <c r="H611" s="163"/>
      <c r="I611" s="163"/>
      <c r="J611" s="163"/>
      <c r="K611" s="163"/>
      <c r="L611" s="163"/>
      <c r="M611" s="163"/>
      <c r="N611" s="163"/>
      <c r="O611" s="163"/>
      <c r="P611" s="163"/>
      <c r="Q611" s="163"/>
      <c r="R611" s="163"/>
      <c r="S611" s="164"/>
      <c r="T611" s="163"/>
      <c r="U611" s="164"/>
      <c r="V611" s="163"/>
      <c r="W611" s="163"/>
    </row>
    <row r="612" spans="1:23" ht="15.75" customHeight="1">
      <c r="A612" s="165"/>
      <c r="B612" s="163"/>
      <c r="C612" s="163"/>
      <c r="D612" s="163"/>
      <c r="E612" s="163"/>
      <c r="F612" s="163"/>
      <c r="G612" s="163"/>
      <c r="H612" s="163"/>
      <c r="I612" s="163"/>
      <c r="J612" s="163"/>
      <c r="K612" s="163"/>
      <c r="L612" s="163"/>
      <c r="M612" s="163"/>
      <c r="N612" s="163"/>
      <c r="O612" s="163"/>
      <c r="P612" s="163"/>
      <c r="Q612" s="163"/>
      <c r="R612" s="163"/>
      <c r="S612" s="164"/>
      <c r="T612" s="163"/>
      <c r="U612" s="164"/>
      <c r="V612" s="163"/>
      <c r="W612" s="163"/>
    </row>
    <row r="613" spans="1:23" ht="15.75" customHeight="1">
      <c r="A613" s="165"/>
      <c r="B613" s="163"/>
      <c r="C613" s="163"/>
      <c r="D613" s="163"/>
      <c r="E613" s="163"/>
      <c r="F613" s="163"/>
      <c r="G613" s="163"/>
      <c r="H613" s="163"/>
      <c r="I613" s="163"/>
      <c r="J613" s="163"/>
      <c r="K613" s="163"/>
      <c r="L613" s="163"/>
      <c r="M613" s="163"/>
      <c r="N613" s="163"/>
      <c r="O613" s="163"/>
      <c r="P613" s="163"/>
      <c r="Q613" s="163"/>
      <c r="R613" s="163"/>
      <c r="S613" s="164"/>
      <c r="T613" s="163"/>
      <c r="U613" s="164"/>
      <c r="V613" s="163"/>
      <c r="W613" s="163"/>
    </row>
    <row r="614" spans="1:23" ht="15.75" customHeight="1">
      <c r="A614" s="165"/>
      <c r="B614" s="163"/>
      <c r="C614" s="163"/>
      <c r="D614" s="163"/>
      <c r="E614" s="163"/>
      <c r="F614" s="163"/>
      <c r="G614" s="163"/>
      <c r="H614" s="163"/>
      <c r="I614" s="163"/>
      <c r="J614" s="163"/>
      <c r="K614" s="163"/>
      <c r="L614" s="163"/>
      <c r="M614" s="163"/>
      <c r="N614" s="163"/>
      <c r="O614" s="163"/>
      <c r="P614" s="163"/>
      <c r="Q614" s="163"/>
      <c r="R614" s="163"/>
      <c r="S614" s="164"/>
      <c r="T614" s="163"/>
      <c r="U614" s="164"/>
      <c r="V614" s="163"/>
      <c r="W614" s="163"/>
    </row>
    <row r="615" spans="1:23" ht="15.75" customHeight="1">
      <c r="A615" s="165"/>
      <c r="B615" s="163"/>
      <c r="C615" s="163"/>
      <c r="D615" s="163"/>
      <c r="E615" s="163"/>
      <c r="F615" s="163"/>
      <c r="G615" s="163"/>
      <c r="H615" s="163"/>
      <c r="I615" s="163"/>
      <c r="J615" s="163"/>
      <c r="K615" s="163"/>
      <c r="L615" s="163"/>
      <c r="M615" s="163"/>
      <c r="N615" s="163"/>
      <c r="O615" s="163"/>
      <c r="P615" s="163"/>
      <c r="Q615" s="163"/>
      <c r="R615" s="163"/>
      <c r="S615" s="164"/>
      <c r="T615" s="163"/>
      <c r="U615" s="164"/>
      <c r="V615" s="163"/>
      <c r="W615" s="163"/>
    </row>
    <row r="616" spans="1:23" ht="15.75" customHeight="1">
      <c r="A616" s="165"/>
      <c r="B616" s="163"/>
      <c r="C616" s="163"/>
      <c r="D616" s="163"/>
      <c r="E616" s="163"/>
      <c r="F616" s="163"/>
      <c r="G616" s="163"/>
      <c r="H616" s="163"/>
      <c r="I616" s="163"/>
      <c r="J616" s="163"/>
      <c r="K616" s="163"/>
      <c r="L616" s="163"/>
      <c r="M616" s="163"/>
      <c r="N616" s="163"/>
      <c r="O616" s="163"/>
      <c r="P616" s="163"/>
      <c r="Q616" s="163"/>
      <c r="R616" s="163"/>
      <c r="S616" s="164"/>
      <c r="T616" s="163"/>
      <c r="U616" s="164"/>
      <c r="V616" s="163"/>
      <c r="W616" s="163"/>
    </row>
    <row r="617" spans="1:23" ht="15.75" customHeight="1">
      <c r="A617" s="165"/>
      <c r="B617" s="163"/>
      <c r="C617" s="163"/>
      <c r="D617" s="163"/>
      <c r="E617" s="163"/>
      <c r="F617" s="163"/>
      <c r="G617" s="163"/>
      <c r="H617" s="163"/>
      <c r="I617" s="163"/>
      <c r="J617" s="163"/>
      <c r="K617" s="163"/>
      <c r="L617" s="163"/>
      <c r="M617" s="163"/>
      <c r="N617" s="163"/>
      <c r="O617" s="163"/>
      <c r="P617" s="163"/>
      <c r="Q617" s="163"/>
      <c r="R617" s="163"/>
      <c r="S617" s="164"/>
      <c r="T617" s="163"/>
      <c r="U617" s="164"/>
      <c r="V617" s="163"/>
      <c r="W617" s="163"/>
    </row>
    <row r="618" spans="1:23" ht="15.75" customHeight="1">
      <c r="A618" s="165"/>
      <c r="B618" s="163"/>
      <c r="C618" s="163"/>
      <c r="D618" s="163"/>
      <c r="E618" s="163"/>
      <c r="F618" s="163"/>
      <c r="G618" s="163"/>
      <c r="H618" s="163"/>
      <c r="I618" s="163"/>
      <c r="J618" s="163"/>
      <c r="K618" s="163"/>
      <c r="L618" s="163"/>
      <c r="M618" s="163"/>
      <c r="N618" s="163"/>
      <c r="O618" s="163"/>
      <c r="P618" s="163"/>
      <c r="Q618" s="163"/>
      <c r="R618" s="163"/>
      <c r="S618" s="164"/>
      <c r="T618" s="163"/>
      <c r="U618" s="164"/>
      <c r="V618" s="163"/>
      <c r="W618" s="163"/>
    </row>
    <row r="619" spans="1:23" ht="15.75" customHeight="1">
      <c r="A619" s="165"/>
      <c r="B619" s="163"/>
      <c r="C619" s="163"/>
      <c r="D619" s="163"/>
      <c r="E619" s="163"/>
      <c r="F619" s="163"/>
      <c r="G619" s="163"/>
      <c r="H619" s="163"/>
      <c r="I619" s="163"/>
      <c r="J619" s="163"/>
      <c r="K619" s="163"/>
      <c r="L619" s="163"/>
      <c r="M619" s="163"/>
      <c r="N619" s="163"/>
      <c r="O619" s="163"/>
      <c r="P619" s="163"/>
      <c r="Q619" s="163"/>
      <c r="R619" s="163"/>
      <c r="S619" s="164"/>
      <c r="T619" s="163"/>
      <c r="U619" s="164"/>
      <c r="V619" s="163"/>
      <c r="W619" s="163"/>
    </row>
    <row r="620" spans="1:23" ht="15.75" customHeight="1">
      <c r="A620" s="165"/>
      <c r="B620" s="163"/>
      <c r="C620" s="163"/>
      <c r="D620" s="163"/>
      <c r="E620" s="163"/>
      <c r="F620" s="163"/>
      <c r="G620" s="163"/>
      <c r="H620" s="163"/>
      <c r="I620" s="163"/>
      <c r="J620" s="163"/>
      <c r="K620" s="163"/>
      <c r="L620" s="163"/>
      <c r="M620" s="163"/>
      <c r="N620" s="163"/>
      <c r="O620" s="163"/>
      <c r="P620" s="163"/>
      <c r="Q620" s="163"/>
      <c r="R620" s="163"/>
      <c r="S620" s="164"/>
      <c r="T620" s="163"/>
      <c r="U620" s="164"/>
      <c r="V620" s="163"/>
      <c r="W620" s="163"/>
    </row>
    <row r="621" spans="1:23" ht="15.75" customHeight="1">
      <c r="A621" s="165"/>
      <c r="B621" s="163"/>
      <c r="C621" s="163"/>
      <c r="D621" s="163"/>
      <c r="E621" s="163"/>
      <c r="F621" s="163"/>
      <c r="G621" s="163"/>
      <c r="H621" s="163"/>
      <c r="I621" s="163"/>
      <c r="J621" s="163"/>
      <c r="K621" s="163"/>
      <c r="L621" s="163"/>
      <c r="M621" s="163"/>
      <c r="N621" s="163"/>
      <c r="O621" s="163"/>
      <c r="P621" s="163"/>
      <c r="Q621" s="163"/>
      <c r="R621" s="163"/>
      <c r="S621" s="164"/>
      <c r="T621" s="163"/>
      <c r="U621" s="164"/>
      <c r="V621" s="163"/>
      <c r="W621" s="163"/>
    </row>
    <row r="622" spans="1:23" ht="15.75" customHeight="1">
      <c r="A622" s="165"/>
      <c r="B622" s="163"/>
      <c r="C622" s="163"/>
      <c r="D622" s="163"/>
      <c r="E622" s="163"/>
      <c r="F622" s="163"/>
      <c r="G622" s="163"/>
      <c r="H622" s="163"/>
      <c r="I622" s="163"/>
      <c r="J622" s="163"/>
      <c r="K622" s="163"/>
      <c r="L622" s="163"/>
      <c r="M622" s="163"/>
      <c r="N622" s="163"/>
      <c r="O622" s="163"/>
      <c r="P622" s="163"/>
      <c r="Q622" s="163"/>
      <c r="R622" s="163"/>
      <c r="S622" s="164"/>
      <c r="T622" s="163"/>
      <c r="U622" s="164"/>
      <c r="V622" s="163"/>
      <c r="W622" s="163"/>
    </row>
    <row r="623" spans="1:23" ht="15.75" customHeight="1">
      <c r="A623" s="165"/>
      <c r="B623" s="163"/>
      <c r="C623" s="163"/>
      <c r="D623" s="163"/>
      <c r="E623" s="163"/>
      <c r="F623" s="163"/>
      <c r="G623" s="163"/>
      <c r="H623" s="163"/>
      <c r="I623" s="163"/>
      <c r="J623" s="163"/>
      <c r="K623" s="163"/>
      <c r="L623" s="163"/>
      <c r="M623" s="163"/>
      <c r="N623" s="163"/>
      <c r="O623" s="163"/>
      <c r="P623" s="163"/>
      <c r="Q623" s="163"/>
      <c r="R623" s="163"/>
      <c r="S623" s="164"/>
      <c r="T623" s="163"/>
      <c r="U623" s="164"/>
      <c r="V623" s="163"/>
      <c r="W623" s="163"/>
    </row>
    <row r="624" spans="1:23" ht="15.75" customHeight="1">
      <c r="A624" s="165"/>
      <c r="B624" s="163"/>
      <c r="C624" s="163"/>
      <c r="D624" s="163"/>
      <c r="E624" s="163"/>
      <c r="F624" s="163"/>
      <c r="G624" s="163"/>
      <c r="H624" s="163"/>
      <c r="I624" s="163"/>
      <c r="J624" s="163"/>
      <c r="K624" s="163"/>
      <c r="L624" s="163"/>
      <c r="M624" s="163"/>
      <c r="N624" s="163"/>
      <c r="O624" s="163"/>
      <c r="P624" s="163"/>
      <c r="Q624" s="163"/>
      <c r="R624" s="163"/>
      <c r="S624" s="164"/>
      <c r="T624" s="163"/>
      <c r="U624" s="164"/>
      <c r="V624" s="163"/>
      <c r="W624" s="163"/>
    </row>
    <row r="625" spans="1:23" ht="15.75" customHeight="1">
      <c r="A625" s="165"/>
      <c r="B625" s="163"/>
      <c r="C625" s="163"/>
      <c r="D625" s="163"/>
      <c r="E625" s="163"/>
      <c r="F625" s="163"/>
      <c r="G625" s="163"/>
      <c r="H625" s="163"/>
      <c r="I625" s="163"/>
      <c r="J625" s="163"/>
      <c r="K625" s="163"/>
      <c r="L625" s="163"/>
      <c r="M625" s="163"/>
      <c r="N625" s="163"/>
      <c r="O625" s="163"/>
      <c r="P625" s="163"/>
      <c r="Q625" s="163"/>
      <c r="R625" s="163"/>
      <c r="S625" s="164"/>
      <c r="T625" s="163"/>
      <c r="U625" s="164"/>
      <c r="V625" s="163"/>
      <c r="W625" s="163"/>
    </row>
    <row r="626" spans="1:23" ht="15.75" customHeight="1">
      <c r="A626" s="165"/>
      <c r="B626" s="163"/>
      <c r="C626" s="163"/>
      <c r="D626" s="163"/>
      <c r="E626" s="163"/>
      <c r="F626" s="163"/>
      <c r="G626" s="163"/>
      <c r="H626" s="163"/>
      <c r="I626" s="163"/>
      <c r="J626" s="163"/>
      <c r="K626" s="163"/>
      <c r="L626" s="163"/>
      <c r="M626" s="163"/>
      <c r="N626" s="163"/>
      <c r="O626" s="163"/>
      <c r="P626" s="163"/>
      <c r="Q626" s="163"/>
      <c r="R626" s="163"/>
      <c r="S626" s="164"/>
      <c r="T626" s="163"/>
      <c r="U626" s="164"/>
      <c r="V626" s="163"/>
      <c r="W626" s="163"/>
    </row>
    <row r="627" spans="1:23" ht="15.75" customHeight="1">
      <c r="A627" s="165"/>
      <c r="B627" s="163"/>
      <c r="C627" s="163"/>
      <c r="D627" s="163"/>
      <c r="E627" s="163"/>
      <c r="F627" s="163"/>
      <c r="G627" s="163"/>
      <c r="H627" s="163"/>
      <c r="I627" s="163"/>
      <c r="J627" s="163"/>
      <c r="K627" s="163"/>
      <c r="L627" s="163"/>
      <c r="M627" s="163"/>
      <c r="N627" s="163"/>
      <c r="O627" s="163"/>
      <c r="P627" s="163"/>
      <c r="Q627" s="163"/>
      <c r="R627" s="163"/>
      <c r="S627" s="164"/>
      <c r="T627" s="163"/>
      <c r="U627" s="164"/>
      <c r="V627" s="163"/>
      <c r="W627" s="163"/>
    </row>
    <row r="628" spans="1:23" ht="15.75" customHeight="1">
      <c r="A628" s="165"/>
      <c r="B628" s="163"/>
      <c r="C628" s="163"/>
      <c r="D628" s="163"/>
      <c r="E628" s="163"/>
      <c r="F628" s="163"/>
      <c r="G628" s="163"/>
      <c r="H628" s="163"/>
      <c r="I628" s="163"/>
      <c r="J628" s="163"/>
      <c r="K628" s="163"/>
      <c r="L628" s="163"/>
      <c r="M628" s="163"/>
      <c r="N628" s="163"/>
      <c r="O628" s="163"/>
      <c r="P628" s="163"/>
      <c r="Q628" s="163"/>
      <c r="R628" s="163"/>
      <c r="S628" s="164"/>
      <c r="T628" s="163"/>
      <c r="U628" s="164"/>
      <c r="V628" s="163"/>
      <c r="W628" s="163"/>
    </row>
    <row r="629" spans="1:23" ht="15.75" customHeight="1">
      <c r="A629" s="165"/>
      <c r="B629" s="163"/>
      <c r="C629" s="163"/>
      <c r="D629" s="163"/>
      <c r="E629" s="163"/>
      <c r="F629" s="163"/>
      <c r="G629" s="163"/>
      <c r="H629" s="163"/>
      <c r="I629" s="163"/>
      <c r="J629" s="163"/>
      <c r="K629" s="163"/>
      <c r="L629" s="163"/>
      <c r="M629" s="163"/>
      <c r="N629" s="163"/>
      <c r="O629" s="163"/>
      <c r="P629" s="163"/>
      <c r="Q629" s="163"/>
      <c r="R629" s="163"/>
      <c r="S629" s="164"/>
      <c r="T629" s="163"/>
      <c r="U629" s="164"/>
      <c r="V629" s="163"/>
      <c r="W629" s="163"/>
    </row>
    <row r="630" spans="1:23" ht="15.75" customHeight="1">
      <c r="A630" s="165"/>
      <c r="B630" s="163"/>
      <c r="C630" s="163"/>
      <c r="D630" s="163"/>
      <c r="E630" s="163"/>
      <c r="F630" s="163"/>
      <c r="G630" s="163"/>
      <c r="H630" s="163"/>
      <c r="I630" s="163"/>
      <c r="J630" s="163"/>
      <c r="K630" s="163"/>
      <c r="L630" s="163"/>
      <c r="M630" s="163"/>
      <c r="N630" s="163"/>
      <c r="O630" s="163"/>
      <c r="P630" s="163"/>
      <c r="Q630" s="163"/>
      <c r="R630" s="163"/>
      <c r="S630" s="164"/>
      <c r="T630" s="163"/>
      <c r="U630" s="164"/>
      <c r="V630" s="163"/>
      <c r="W630" s="163"/>
    </row>
    <row r="631" spans="1:23" ht="15.75" customHeight="1">
      <c r="A631" s="165"/>
      <c r="B631" s="163"/>
      <c r="C631" s="163"/>
      <c r="D631" s="163"/>
      <c r="E631" s="163"/>
      <c r="F631" s="163"/>
      <c r="G631" s="163"/>
      <c r="H631" s="163"/>
      <c r="I631" s="163"/>
      <c r="J631" s="163"/>
      <c r="K631" s="163"/>
      <c r="L631" s="163"/>
      <c r="M631" s="163"/>
      <c r="N631" s="163"/>
      <c r="O631" s="163"/>
      <c r="P631" s="163"/>
      <c r="Q631" s="163"/>
      <c r="R631" s="163"/>
      <c r="S631" s="164"/>
      <c r="T631" s="163"/>
      <c r="U631" s="164"/>
      <c r="V631" s="163"/>
      <c r="W631" s="163"/>
    </row>
    <row r="632" spans="1:23" ht="15.75" customHeight="1">
      <c r="A632" s="165"/>
      <c r="B632" s="163"/>
      <c r="C632" s="163"/>
      <c r="D632" s="163"/>
      <c r="E632" s="163"/>
      <c r="F632" s="163"/>
      <c r="G632" s="163"/>
      <c r="H632" s="163"/>
      <c r="I632" s="163"/>
      <c r="J632" s="163"/>
      <c r="K632" s="163"/>
      <c r="L632" s="163"/>
      <c r="M632" s="163"/>
      <c r="N632" s="163"/>
      <c r="O632" s="163"/>
      <c r="P632" s="163"/>
      <c r="Q632" s="163"/>
      <c r="R632" s="163"/>
      <c r="S632" s="164"/>
      <c r="T632" s="163"/>
      <c r="U632" s="164"/>
      <c r="V632" s="163"/>
      <c r="W632" s="163"/>
    </row>
    <row r="633" spans="1:23" ht="15.75" customHeight="1">
      <c r="A633" s="165"/>
      <c r="B633" s="163"/>
      <c r="C633" s="163"/>
      <c r="D633" s="163"/>
      <c r="E633" s="163"/>
      <c r="F633" s="163"/>
      <c r="G633" s="163"/>
      <c r="H633" s="163"/>
      <c r="I633" s="163"/>
      <c r="J633" s="163"/>
      <c r="K633" s="163"/>
      <c r="L633" s="163"/>
      <c r="M633" s="163"/>
      <c r="N633" s="163"/>
      <c r="O633" s="163"/>
      <c r="P633" s="163"/>
      <c r="Q633" s="163"/>
      <c r="R633" s="163"/>
      <c r="S633" s="164"/>
      <c r="T633" s="163"/>
      <c r="U633" s="164"/>
      <c r="V633" s="163"/>
      <c r="W633" s="163"/>
    </row>
    <row r="634" spans="1:23" ht="15.75" customHeight="1">
      <c r="A634" s="165"/>
      <c r="B634" s="163"/>
      <c r="C634" s="163"/>
      <c r="D634" s="163"/>
      <c r="E634" s="163"/>
      <c r="F634" s="163"/>
      <c r="G634" s="163"/>
      <c r="H634" s="163"/>
      <c r="I634" s="163"/>
      <c r="J634" s="163"/>
      <c r="K634" s="163"/>
      <c r="L634" s="163"/>
      <c r="M634" s="163"/>
      <c r="N634" s="163"/>
      <c r="O634" s="163"/>
      <c r="P634" s="163"/>
      <c r="Q634" s="163"/>
      <c r="R634" s="163"/>
      <c r="S634" s="164"/>
      <c r="T634" s="163"/>
      <c r="U634" s="164"/>
      <c r="V634" s="163"/>
      <c r="W634" s="163"/>
    </row>
    <row r="635" spans="1:23" ht="15.75" customHeight="1">
      <c r="A635" s="165"/>
      <c r="B635" s="163"/>
      <c r="C635" s="163"/>
      <c r="D635" s="163"/>
      <c r="E635" s="163"/>
      <c r="F635" s="163"/>
      <c r="G635" s="163"/>
      <c r="H635" s="163"/>
      <c r="I635" s="163"/>
      <c r="J635" s="163"/>
      <c r="K635" s="163"/>
      <c r="L635" s="163"/>
      <c r="M635" s="163"/>
      <c r="N635" s="163"/>
      <c r="O635" s="163"/>
      <c r="P635" s="163"/>
      <c r="Q635" s="163"/>
      <c r="R635" s="163"/>
      <c r="S635" s="164"/>
      <c r="T635" s="163"/>
      <c r="U635" s="164"/>
      <c r="V635" s="163"/>
      <c r="W635" s="163"/>
    </row>
    <row r="636" spans="1:23" ht="15.75" customHeight="1">
      <c r="A636" s="165"/>
      <c r="B636" s="163"/>
      <c r="C636" s="163"/>
      <c r="D636" s="163"/>
      <c r="E636" s="163"/>
      <c r="F636" s="163"/>
      <c r="G636" s="163"/>
      <c r="H636" s="163"/>
      <c r="I636" s="163"/>
      <c r="J636" s="163"/>
      <c r="K636" s="163"/>
      <c r="L636" s="163"/>
      <c r="M636" s="163"/>
      <c r="N636" s="163"/>
      <c r="O636" s="163"/>
      <c r="P636" s="163"/>
      <c r="Q636" s="163"/>
      <c r="R636" s="163"/>
      <c r="S636" s="164"/>
      <c r="T636" s="163"/>
      <c r="U636" s="164"/>
      <c r="V636" s="163"/>
      <c r="W636" s="163"/>
    </row>
    <row r="637" spans="1:23" ht="15.75" customHeight="1">
      <c r="A637" s="165"/>
      <c r="B637" s="163"/>
      <c r="C637" s="163"/>
      <c r="D637" s="163"/>
      <c r="E637" s="163"/>
      <c r="F637" s="163"/>
      <c r="G637" s="163"/>
      <c r="H637" s="163"/>
      <c r="I637" s="163"/>
      <c r="J637" s="163"/>
      <c r="K637" s="163"/>
      <c r="L637" s="163"/>
      <c r="M637" s="163"/>
      <c r="N637" s="163"/>
      <c r="O637" s="163"/>
      <c r="P637" s="163"/>
      <c r="Q637" s="163"/>
      <c r="R637" s="163"/>
      <c r="S637" s="164"/>
      <c r="T637" s="163"/>
      <c r="U637" s="164"/>
      <c r="V637" s="163"/>
      <c r="W637" s="163"/>
    </row>
    <row r="638" spans="1:23" ht="15.75" customHeight="1">
      <c r="A638" s="165"/>
      <c r="B638" s="163"/>
      <c r="C638" s="163"/>
      <c r="D638" s="163"/>
      <c r="E638" s="163"/>
      <c r="F638" s="163"/>
      <c r="G638" s="163"/>
      <c r="H638" s="163"/>
      <c r="I638" s="163"/>
      <c r="J638" s="163"/>
      <c r="K638" s="163"/>
      <c r="L638" s="163"/>
      <c r="M638" s="163"/>
      <c r="N638" s="163"/>
      <c r="O638" s="163"/>
      <c r="P638" s="163"/>
      <c r="Q638" s="163"/>
      <c r="R638" s="163"/>
      <c r="S638" s="164"/>
      <c r="T638" s="163"/>
      <c r="U638" s="164"/>
      <c r="V638" s="163"/>
      <c r="W638" s="163"/>
    </row>
    <row r="639" spans="1:23" ht="15.75" customHeight="1">
      <c r="A639" s="165"/>
      <c r="B639" s="163"/>
      <c r="C639" s="163"/>
      <c r="D639" s="163"/>
      <c r="E639" s="163"/>
      <c r="F639" s="163"/>
      <c r="G639" s="163"/>
      <c r="H639" s="163"/>
      <c r="I639" s="163"/>
      <c r="J639" s="163"/>
      <c r="K639" s="163"/>
      <c r="L639" s="163"/>
      <c r="M639" s="163"/>
      <c r="N639" s="163"/>
      <c r="O639" s="163"/>
      <c r="P639" s="163"/>
      <c r="Q639" s="163"/>
      <c r="R639" s="163"/>
      <c r="S639" s="164"/>
      <c r="T639" s="163"/>
      <c r="U639" s="164"/>
      <c r="V639" s="163"/>
      <c r="W639" s="163"/>
    </row>
    <row r="640" spans="1:23" ht="15.75" customHeight="1">
      <c r="A640" s="165"/>
      <c r="B640" s="163"/>
      <c r="C640" s="163"/>
      <c r="D640" s="163"/>
      <c r="E640" s="163"/>
      <c r="F640" s="163"/>
      <c r="G640" s="163"/>
      <c r="H640" s="163"/>
      <c r="I640" s="163"/>
      <c r="J640" s="163"/>
      <c r="K640" s="163"/>
      <c r="L640" s="163"/>
      <c r="M640" s="163"/>
      <c r="N640" s="163"/>
      <c r="O640" s="163"/>
      <c r="P640" s="163"/>
      <c r="Q640" s="163"/>
      <c r="R640" s="163"/>
      <c r="S640" s="164"/>
      <c r="T640" s="163"/>
      <c r="U640" s="164"/>
      <c r="V640" s="163"/>
      <c r="W640" s="163"/>
    </row>
    <row r="641" spans="1:23" ht="15.75" customHeight="1">
      <c r="A641" s="165"/>
      <c r="B641" s="163"/>
      <c r="C641" s="163"/>
      <c r="D641" s="163"/>
      <c r="E641" s="163"/>
      <c r="F641" s="163"/>
      <c r="G641" s="163"/>
      <c r="H641" s="163"/>
      <c r="I641" s="163"/>
      <c r="J641" s="163"/>
      <c r="K641" s="163"/>
      <c r="L641" s="163"/>
      <c r="M641" s="163"/>
      <c r="N641" s="163"/>
      <c r="O641" s="163"/>
      <c r="P641" s="163"/>
      <c r="Q641" s="163"/>
      <c r="R641" s="163"/>
      <c r="S641" s="164"/>
      <c r="T641" s="163"/>
      <c r="U641" s="164"/>
      <c r="V641" s="163"/>
      <c r="W641" s="163"/>
    </row>
    <row r="642" spans="1:23" ht="15.75" customHeight="1">
      <c r="A642" s="165"/>
      <c r="B642" s="163"/>
      <c r="C642" s="163"/>
      <c r="D642" s="163"/>
      <c r="E642" s="163"/>
      <c r="F642" s="163"/>
      <c r="G642" s="163"/>
      <c r="H642" s="163"/>
      <c r="I642" s="163"/>
      <c r="J642" s="163"/>
      <c r="K642" s="163"/>
      <c r="L642" s="163"/>
      <c r="M642" s="163"/>
      <c r="N642" s="163"/>
      <c r="O642" s="163"/>
      <c r="P642" s="163"/>
      <c r="Q642" s="163"/>
      <c r="R642" s="163"/>
      <c r="S642" s="164"/>
      <c r="T642" s="163"/>
      <c r="U642" s="164"/>
      <c r="V642" s="163"/>
      <c r="W642" s="163"/>
    </row>
    <row r="643" spans="1:23" ht="15.75" customHeight="1">
      <c r="A643" s="165"/>
      <c r="B643" s="163"/>
      <c r="C643" s="163"/>
      <c r="D643" s="163"/>
      <c r="E643" s="163"/>
      <c r="F643" s="163"/>
      <c r="G643" s="163"/>
      <c r="H643" s="163"/>
      <c r="I643" s="163"/>
      <c r="J643" s="163"/>
      <c r="K643" s="163"/>
      <c r="L643" s="163"/>
      <c r="M643" s="163"/>
      <c r="N643" s="163"/>
      <c r="O643" s="163"/>
      <c r="P643" s="163"/>
      <c r="Q643" s="163"/>
      <c r="R643" s="163"/>
      <c r="S643" s="164"/>
      <c r="T643" s="163"/>
      <c r="U643" s="164"/>
      <c r="V643" s="163"/>
      <c r="W643" s="163"/>
    </row>
    <row r="644" spans="1:23" ht="15.75" customHeight="1">
      <c r="A644" s="165"/>
      <c r="B644" s="163"/>
      <c r="C644" s="163"/>
      <c r="D644" s="163"/>
      <c r="E644" s="163"/>
      <c r="F644" s="163"/>
      <c r="G644" s="163"/>
      <c r="H644" s="163"/>
      <c r="I644" s="163"/>
      <c r="J644" s="163"/>
      <c r="K644" s="163"/>
      <c r="L644" s="163"/>
      <c r="M644" s="163"/>
      <c r="N644" s="163"/>
      <c r="O644" s="163"/>
      <c r="P644" s="163"/>
      <c r="Q644" s="163"/>
      <c r="R644" s="163"/>
      <c r="S644" s="164"/>
      <c r="T644" s="163"/>
      <c r="U644" s="164"/>
      <c r="V644" s="163"/>
      <c r="W644" s="163"/>
    </row>
    <row r="645" spans="1:23" ht="15.75" customHeight="1">
      <c r="A645" s="165"/>
      <c r="B645" s="163"/>
      <c r="C645" s="163"/>
      <c r="D645" s="163"/>
      <c r="E645" s="163"/>
      <c r="F645" s="163"/>
      <c r="G645" s="163"/>
      <c r="H645" s="163"/>
      <c r="I645" s="163"/>
      <c r="J645" s="163"/>
      <c r="K645" s="163"/>
      <c r="L645" s="163"/>
      <c r="M645" s="163"/>
      <c r="N645" s="163"/>
      <c r="O645" s="163"/>
      <c r="P645" s="163"/>
      <c r="Q645" s="163"/>
      <c r="R645" s="163"/>
      <c r="S645" s="164"/>
      <c r="T645" s="163"/>
      <c r="U645" s="164"/>
      <c r="V645" s="163"/>
      <c r="W645" s="163"/>
    </row>
    <row r="646" spans="1:23" ht="15.75" customHeight="1">
      <c r="A646" s="165"/>
      <c r="B646" s="163"/>
      <c r="C646" s="163"/>
      <c r="D646" s="163"/>
      <c r="E646" s="163"/>
      <c r="F646" s="163"/>
      <c r="G646" s="163"/>
      <c r="H646" s="163"/>
      <c r="I646" s="163"/>
      <c r="J646" s="163"/>
      <c r="K646" s="163"/>
      <c r="L646" s="163"/>
      <c r="M646" s="163"/>
      <c r="N646" s="163"/>
      <c r="O646" s="163"/>
      <c r="P646" s="163"/>
      <c r="Q646" s="163"/>
      <c r="R646" s="163"/>
      <c r="S646" s="164"/>
      <c r="T646" s="163"/>
      <c r="U646" s="164"/>
      <c r="V646" s="163"/>
      <c r="W646" s="163"/>
    </row>
    <row r="647" spans="1:23" ht="15.75" customHeight="1">
      <c r="A647" s="165"/>
      <c r="B647" s="163"/>
      <c r="C647" s="163"/>
      <c r="D647" s="163"/>
      <c r="E647" s="163"/>
      <c r="F647" s="163"/>
      <c r="G647" s="163"/>
      <c r="H647" s="163"/>
      <c r="I647" s="163"/>
      <c r="J647" s="163"/>
      <c r="K647" s="163"/>
      <c r="L647" s="163"/>
      <c r="M647" s="163"/>
      <c r="N647" s="163"/>
      <c r="O647" s="163"/>
      <c r="P647" s="163"/>
      <c r="Q647" s="163"/>
      <c r="R647" s="163"/>
      <c r="S647" s="164"/>
      <c r="T647" s="163"/>
      <c r="U647" s="164"/>
      <c r="V647" s="163"/>
      <c r="W647" s="163"/>
    </row>
    <row r="648" spans="1:23" ht="15.75" customHeight="1">
      <c r="A648" s="165"/>
      <c r="B648" s="163"/>
      <c r="C648" s="163"/>
      <c r="D648" s="163"/>
      <c r="E648" s="163"/>
      <c r="F648" s="163"/>
      <c r="G648" s="163"/>
      <c r="H648" s="163"/>
      <c r="I648" s="163"/>
      <c r="J648" s="163"/>
      <c r="K648" s="163"/>
      <c r="L648" s="163"/>
      <c r="M648" s="163"/>
      <c r="N648" s="163"/>
      <c r="O648" s="163"/>
      <c r="P648" s="163"/>
      <c r="Q648" s="163"/>
      <c r="R648" s="163"/>
      <c r="S648" s="164"/>
      <c r="T648" s="163"/>
      <c r="U648" s="164"/>
      <c r="V648" s="163"/>
      <c r="W648" s="163"/>
    </row>
    <row r="649" spans="1:23" ht="15.75" customHeight="1">
      <c r="A649" s="165"/>
      <c r="B649" s="163"/>
      <c r="C649" s="163"/>
      <c r="D649" s="163"/>
      <c r="E649" s="163"/>
      <c r="F649" s="163"/>
      <c r="G649" s="163"/>
      <c r="H649" s="163"/>
      <c r="I649" s="163"/>
      <c r="J649" s="163"/>
      <c r="K649" s="163"/>
      <c r="L649" s="163"/>
      <c r="M649" s="163"/>
      <c r="N649" s="163"/>
      <c r="O649" s="163"/>
      <c r="P649" s="163"/>
      <c r="Q649" s="163"/>
      <c r="R649" s="163"/>
      <c r="S649" s="164"/>
      <c r="T649" s="163"/>
      <c r="U649" s="164"/>
      <c r="V649" s="163"/>
      <c r="W649" s="163"/>
    </row>
    <row r="650" spans="1:23" ht="15.75" customHeight="1">
      <c r="A650" s="165"/>
      <c r="B650" s="163"/>
      <c r="C650" s="163"/>
      <c r="D650" s="163"/>
      <c r="E650" s="163"/>
      <c r="F650" s="163"/>
      <c r="G650" s="163"/>
      <c r="H650" s="163"/>
      <c r="I650" s="163"/>
      <c r="J650" s="163"/>
      <c r="K650" s="163"/>
      <c r="L650" s="163"/>
      <c r="M650" s="163"/>
      <c r="N650" s="163"/>
      <c r="O650" s="163"/>
      <c r="P650" s="163"/>
      <c r="Q650" s="163"/>
      <c r="R650" s="163"/>
      <c r="S650" s="164"/>
      <c r="T650" s="163"/>
      <c r="U650" s="164"/>
      <c r="V650" s="163"/>
      <c r="W650" s="163"/>
    </row>
    <row r="651" spans="1:23" ht="15.75" customHeight="1">
      <c r="A651" s="165"/>
      <c r="B651" s="163"/>
      <c r="C651" s="163"/>
      <c r="D651" s="163"/>
      <c r="E651" s="163"/>
      <c r="F651" s="163"/>
      <c r="G651" s="163"/>
      <c r="H651" s="163"/>
      <c r="I651" s="163"/>
      <c r="J651" s="163"/>
      <c r="K651" s="163"/>
      <c r="L651" s="163"/>
      <c r="M651" s="163"/>
      <c r="N651" s="163"/>
      <c r="O651" s="163"/>
      <c r="P651" s="163"/>
      <c r="Q651" s="163"/>
      <c r="R651" s="163"/>
      <c r="S651" s="164"/>
      <c r="T651" s="163"/>
      <c r="U651" s="164"/>
      <c r="V651" s="163"/>
      <c r="W651" s="163"/>
    </row>
    <row r="652" spans="1:23" ht="15.75" customHeight="1">
      <c r="A652" s="165"/>
      <c r="B652" s="163"/>
      <c r="C652" s="163"/>
      <c r="D652" s="163"/>
      <c r="E652" s="163"/>
      <c r="F652" s="163"/>
      <c r="G652" s="163"/>
      <c r="H652" s="163"/>
      <c r="I652" s="163"/>
      <c r="J652" s="163"/>
      <c r="K652" s="163"/>
      <c r="L652" s="163"/>
      <c r="M652" s="163"/>
      <c r="N652" s="163"/>
      <c r="O652" s="163"/>
      <c r="P652" s="163"/>
      <c r="Q652" s="163"/>
      <c r="R652" s="163"/>
      <c r="S652" s="164"/>
      <c r="T652" s="163"/>
      <c r="U652" s="164"/>
      <c r="V652" s="163"/>
      <c r="W652" s="163"/>
    </row>
    <row r="653" spans="1:23" ht="15.75" customHeight="1">
      <c r="A653" s="165"/>
      <c r="B653" s="163"/>
      <c r="C653" s="163"/>
      <c r="D653" s="163"/>
      <c r="E653" s="163"/>
      <c r="F653" s="163"/>
      <c r="G653" s="163"/>
      <c r="H653" s="163"/>
      <c r="I653" s="163"/>
      <c r="J653" s="163"/>
      <c r="K653" s="163"/>
      <c r="L653" s="163"/>
      <c r="M653" s="163"/>
      <c r="N653" s="163"/>
      <c r="O653" s="163"/>
      <c r="P653" s="163"/>
      <c r="Q653" s="163"/>
      <c r="R653" s="163"/>
      <c r="S653" s="164"/>
      <c r="T653" s="163"/>
      <c r="U653" s="164"/>
      <c r="V653" s="163"/>
      <c r="W653" s="163"/>
    </row>
    <row r="654" spans="1:23" ht="15.75" customHeight="1">
      <c r="A654" s="165"/>
      <c r="B654" s="163"/>
      <c r="C654" s="163"/>
      <c r="D654" s="163"/>
      <c r="E654" s="163"/>
      <c r="F654" s="163"/>
      <c r="G654" s="163"/>
      <c r="H654" s="163"/>
      <c r="I654" s="163"/>
      <c r="J654" s="163"/>
      <c r="K654" s="163"/>
      <c r="L654" s="163"/>
      <c r="M654" s="163"/>
      <c r="N654" s="163"/>
      <c r="O654" s="163"/>
      <c r="P654" s="163"/>
      <c r="Q654" s="163"/>
      <c r="R654" s="163"/>
      <c r="S654" s="164"/>
      <c r="T654" s="163"/>
      <c r="U654" s="164"/>
      <c r="V654" s="163"/>
      <c r="W654" s="163"/>
    </row>
    <row r="655" spans="1:23" ht="15.75" customHeight="1">
      <c r="A655" s="165"/>
      <c r="B655" s="163"/>
      <c r="C655" s="163"/>
      <c r="D655" s="163"/>
      <c r="E655" s="163"/>
      <c r="F655" s="163"/>
      <c r="G655" s="163"/>
      <c r="H655" s="163"/>
      <c r="I655" s="163"/>
      <c r="J655" s="163"/>
      <c r="K655" s="163"/>
      <c r="L655" s="163"/>
      <c r="M655" s="163"/>
      <c r="N655" s="163"/>
      <c r="O655" s="163"/>
      <c r="P655" s="163"/>
      <c r="Q655" s="163"/>
      <c r="R655" s="163"/>
      <c r="S655" s="164"/>
      <c r="T655" s="163"/>
      <c r="U655" s="164"/>
      <c r="V655" s="163"/>
      <c r="W655" s="163"/>
    </row>
    <row r="656" spans="1:23" ht="15.75" customHeight="1">
      <c r="A656" s="165"/>
      <c r="B656" s="163"/>
      <c r="C656" s="163"/>
      <c r="D656" s="163"/>
      <c r="E656" s="163"/>
      <c r="F656" s="163"/>
      <c r="G656" s="163"/>
      <c r="H656" s="163"/>
      <c r="I656" s="163"/>
      <c r="J656" s="163"/>
      <c r="K656" s="163"/>
      <c r="L656" s="163"/>
      <c r="M656" s="163"/>
      <c r="N656" s="163"/>
      <c r="O656" s="163"/>
      <c r="P656" s="163"/>
      <c r="Q656" s="163"/>
      <c r="R656" s="163"/>
      <c r="S656" s="164"/>
      <c r="T656" s="163"/>
      <c r="U656" s="164"/>
      <c r="V656" s="163"/>
      <c r="W656" s="163"/>
    </row>
    <row r="657" spans="1:23" ht="15.75" customHeight="1">
      <c r="A657" s="165"/>
      <c r="B657" s="163"/>
      <c r="C657" s="163"/>
      <c r="D657" s="163"/>
      <c r="E657" s="163"/>
      <c r="F657" s="163"/>
      <c r="G657" s="163"/>
      <c r="H657" s="163"/>
      <c r="I657" s="163"/>
      <c r="J657" s="163"/>
      <c r="K657" s="163"/>
      <c r="L657" s="163"/>
      <c r="M657" s="163"/>
      <c r="N657" s="163"/>
      <c r="O657" s="163"/>
      <c r="P657" s="163"/>
      <c r="Q657" s="163"/>
      <c r="R657" s="163"/>
      <c r="S657" s="164"/>
      <c r="T657" s="163"/>
      <c r="U657" s="164"/>
      <c r="V657" s="163"/>
      <c r="W657" s="163"/>
    </row>
    <row r="658" spans="1:23" ht="15.75" customHeight="1">
      <c r="A658" s="165"/>
      <c r="B658" s="163"/>
      <c r="C658" s="163"/>
      <c r="D658" s="163"/>
      <c r="E658" s="163"/>
      <c r="F658" s="163"/>
      <c r="G658" s="163"/>
      <c r="H658" s="163"/>
      <c r="I658" s="163"/>
      <c r="J658" s="163"/>
      <c r="K658" s="163"/>
      <c r="L658" s="163"/>
      <c r="M658" s="163"/>
      <c r="N658" s="163"/>
      <c r="O658" s="163"/>
      <c r="P658" s="163"/>
      <c r="Q658" s="163"/>
      <c r="R658" s="163"/>
      <c r="S658" s="164"/>
      <c r="T658" s="163"/>
      <c r="U658" s="164"/>
      <c r="V658" s="163"/>
      <c r="W658" s="163"/>
    </row>
    <row r="659" spans="1:23" ht="15.75" customHeight="1">
      <c r="A659" s="165"/>
      <c r="B659" s="163"/>
      <c r="C659" s="163"/>
      <c r="D659" s="163"/>
      <c r="E659" s="163"/>
      <c r="F659" s="163"/>
      <c r="G659" s="163"/>
      <c r="H659" s="163"/>
      <c r="I659" s="163"/>
      <c r="J659" s="163"/>
      <c r="K659" s="163"/>
      <c r="L659" s="163"/>
      <c r="M659" s="163"/>
      <c r="N659" s="163"/>
      <c r="O659" s="163"/>
      <c r="P659" s="163"/>
      <c r="Q659" s="163"/>
      <c r="R659" s="163"/>
      <c r="S659" s="164"/>
      <c r="T659" s="163"/>
      <c r="U659" s="164"/>
      <c r="V659" s="163"/>
      <c r="W659" s="163"/>
    </row>
    <row r="660" spans="1:23" ht="15.75" customHeight="1">
      <c r="A660" s="165"/>
      <c r="B660" s="163"/>
      <c r="C660" s="163"/>
      <c r="D660" s="163"/>
      <c r="E660" s="163"/>
      <c r="F660" s="163"/>
      <c r="G660" s="163"/>
      <c r="H660" s="163"/>
      <c r="I660" s="163"/>
      <c r="J660" s="163"/>
      <c r="K660" s="163"/>
      <c r="L660" s="163"/>
      <c r="M660" s="163"/>
      <c r="N660" s="163"/>
      <c r="O660" s="163"/>
      <c r="P660" s="163"/>
      <c r="Q660" s="163"/>
      <c r="R660" s="163"/>
      <c r="S660" s="164"/>
      <c r="T660" s="163"/>
      <c r="U660" s="164"/>
      <c r="V660" s="163"/>
      <c r="W660" s="163"/>
    </row>
    <row r="661" spans="1:23" ht="15.75" customHeight="1">
      <c r="A661" s="165"/>
      <c r="B661" s="163"/>
      <c r="C661" s="163"/>
      <c r="D661" s="163"/>
      <c r="E661" s="163"/>
      <c r="F661" s="163"/>
      <c r="G661" s="163"/>
      <c r="H661" s="163"/>
      <c r="I661" s="163"/>
      <c r="J661" s="163"/>
      <c r="K661" s="163"/>
      <c r="L661" s="163"/>
      <c r="M661" s="163"/>
      <c r="N661" s="163"/>
      <c r="O661" s="163"/>
      <c r="P661" s="163"/>
      <c r="Q661" s="163"/>
      <c r="R661" s="163"/>
      <c r="S661" s="164"/>
      <c r="T661" s="163"/>
      <c r="U661" s="164"/>
      <c r="V661" s="163"/>
      <c r="W661" s="163"/>
    </row>
    <row r="662" spans="1:23" ht="15.75" customHeight="1">
      <c r="A662" s="165"/>
      <c r="B662" s="163"/>
      <c r="C662" s="163"/>
      <c r="D662" s="163"/>
      <c r="E662" s="163"/>
      <c r="F662" s="163"/>
      <c r="G662" s="163"/>
      <c r="H662" s="163"/>
      <c r="I662" s="163"/>
      <c r="J662" s="163"/>
      <c r="K662" s="163"/>
      <c r="L662" s="163"/>
      <c r="M662" s="163"/>
      <c r="N662" s="163"/>
      <c r="O662" s="163"/>
      <c r="P662" s="163"/>
      <c r="Q662" s="163"/>
      <c r="R662" s="163"/>
      <c r="S662" s="164"/>
      <c r="T662" s="163"/>
      <c r="U662" s="164"/>
      <c r="V662" s="163"/>
      <c r="W662" s="163"/>
    </row>
    <row r="663" spans="1:23" ht="15.75" customHeight="1">
      <c r="A663" s="165"/>
      <c r="B663" s="163"/>
      <c r="C663" s="163"/>
      <c r="D663" s="163"/>
      <c r="E663" s="163"/>
      <c r="F663" s="163"/>
      <c r="G663" s="163"/>
      <c r="H663" s="163"/>
      <c r="I663" s="163"/>
      <c r="J663" s="163"/>
      <c r="K663" s="163"/>
      <c r="L663" s="163"/>
      <c r="M663" s="163"/>
      <c r="N663" s="163"/>
      <c r="O663" s="163"/>
      <c r="P663" s="163"/>
      <c r="Q663" s="163"/>
      <c r="R663" s="163"/>
      <c r="S663" s="164"/>
      <c r="T663" s="163"/>
      <c r="U663" s="164"/>
      <c r="V663" s="163"/>
      <c r="W663" s="163"/>
    </row>
    <row r="664" spans="1:23" ht="15.75" customHeight="1">
      <c r="A664" s="165"/>
      <c r="B664" s="163"/>
      <c r="C664" s="163"/>
      <c r="D664" s="163"/>
      <c r="E664" s="163"/>
      <c r="F664" s="163"/>
      <c r="G664" s="163"/>
      <c r="H664" s="163"/>
      <c r="I664" s="163"/>
      <c r="J664" s="163"/>
      <c r="K664" s="163"/>
      <c r="L664" s="163"/>
      <c r="M664" s="163"/>
      <c r="N664" s="163"/>
      <c r="O664" s="163"/>
      <c r="P664" s="163"/>
      <c r="Q664" s="163"/>
      <c r="R664" s="163"/>
      <c r="S664" s="164"/>
      <c r="T664" s="163"/>
      <c r="U664" s="164"/>
      <c r="V664" s="163"/>
      <c r="W664" s="163"/>
    </row>
    <row r="665" spans="1:23" ht="15.75" customHeight="1">
      <c r="A665" s="165"/>
      <c r="B665" s="163"/>
      <c r="C665" s="163"/>
      <c r="D665" s="163"/>
      <c r="E665" s="163"/>
      <c r="F665" s="163"/>
      <c r="G665" s="163"/>
      <c r="H665" s="163"/>
      <c r="I665" s="163"/>
      <c r="J665" s="163"/>
      <c r="K665" s="163"/>
      <c r="L665" s="163"/>
      <c r="M665" s="163"/>
      <c r="N665" s="163"/>
      <c r="O665" s="163"/>
      <c r="P665" s="163"/>
      <c r="Q665" s="163"/>
      <c r="R665" s="163"/>
      <c r="S665" s="164"/>
      <c r="T665" s="163"/>
      <c r="U665" s="164"/>
      <c r="V665" s="163"/>
      <c r="W665" s="163"/>
    </row>
    <row r="666" spans="1:23" ht="15.75" customHeight="1">
      <c r="A666" s="165"/>
      <c r="B666" s="163"/>
      <c r="C666" s="163"/>
      <c r="D666" s="163"/>
      <c r="E666" s="163"/>
      <c r="F666" s="163"/>
      <c r="G666" s="163"/>
      <c r="H666" s="163"/>
      <c r="I666" s="163"/>
      <c r="J666" s="163"/>
      <c r="K666" s="163"/>
      <c r="L666" s="163"/>
      <c r="M666" s="163"/>
      <c r="N666" s="163"/>
      <c r="O666" s="163"/>
      <c r="P666" s="163"/>
      <c r="Q666" s="163"/>
      <c r="R666" s="163"/>
      <c r="S666" s="164"/>
      <c r="T666" s="163"/>
      <c r="U666" s="164"/>
      <c r="V666" s="163"/>
      <c r="W666" s="163"/>
    </row>
    <row r="667" spans="1:23" ht="15.75" customHeight="1">
      <c r="A667" s="165"/>
      <c r="B667" s="163"/>
      <c r="C667" s="163"/>
      <c r="D667" s="163"/>
      <c r="E667" s="163"/>
      <c r="F667" s="163"/>
      <c r="G667" s="163"/>
      <c r="H667" s="163"/>
      <c r="I667" s="163"/>
      <c r="J667" s="163"/>
      <c r="K667" s="163"/>
      <c r="L667" s="163"/>
      <c r="M667" s="163"/>
      <c r="N667" s="163"/>
      <c r="O667" s="163"/>
      <c r="P667" s="163"/>
      <c r="Q667" s="163"/>
      <c r="R667" s="163"/>
      <c r="S667" s="164"/>
      <c r="T667" s="163"/>
      <c r="U667" s="164"/>
      <c r="V667" s="163"/>
      <c r="W667" s="163"/>
    </row>
    <row r="668" spans="1:23" ht="15.75" customHeight="1">
      <c r="A668" s="165"/>
      <c r="B668" s="163"/>
      <c r="C668" s="163"/>
      <c r="D668" s="163"/>
      <c r="E668" s="163"/>
      <c r="F668" s="163"/>
      <c r="G668" s="163"/>
      <c r="H668" s="163"/>
      <c r="I668" s="163"/>
      <c r="J668" s="163"/>
      <c r="K668" s="163"/>
      <c r="L668" s="163"/>
      <c r="M668" s="163"/>
      <c r="N668" s="163"/>
      <c r="O668" s="163"/>
      <c r="P668" s="163"/>
      <c r="Q668" s="163"/>
      <c r="R668" s="163"/>
      <c r="S668" s="164"/>
      <c r="T668" s="163"/>
      <c r="U668" s="164"/>
      <c r="V668" s="163"/>
      <c r="W668" s="163"/>
    </row>
    <row r="669" spans="1:23" ht="15.75" customHeight="1">
      <c r="A669" s="165"/>
      <c r="B669" s="163"/>
      <c r="C669" s="163"/>
      <c r="D669" s="163"/>
      <c r="E669" s="163"/>
      <c r="F669" s="163"/>
      <c r="G669" s="163"/>
      <c r="H669" s="163"/>
      <c r="I669" s="163"/>
      <c r="J669" s="163"/>
      <c r="K669" s="163"/>
      <c r="L669" s="163"/>
      <c r="M669" s="163"/>
      <c r="N669" s="163"/>
      <c r="O669" s="163"/>
      <c r="P669" s="163"/>
      <c r="Q669" s="163"/>
      <c r="R669" s="163"/>
      <c r="S669" s="164"/>
      <c r="T669" s="163"/>
      <c r="U669" s="164"/>
      <c r="V669" s="163"/>
      <c r="W669" s="163"/>
    </row>
    <row r="670" spans="1:23" ht="15.75" customHeight="1">
      <c r="A670" s="165"/>
      <c r="B670" s="163"/>
      <c r="C670" s="163"/>
      <c r="D670" s="163"/>
      <c r="E670" s="163"/>
      <c r="F670" s="163"/>
      <c r="G670" s="163"/>
      <c r="H670" s="163"/>
      <c r="I670" s="163"/>
      <c r="J670" s="163"/>
      <c r="K670" s="163"/>
      <c r="L670" s="163"/>
      <c r="M670" s="163"/>
      <c r="N670" s="163"/>
      <c r="O670" s="163"/>
      <c r="P670" s="163"/>
      <c r="Q670" s="163"/>
      <c r="R670" s="163"/>
      <c r="S670" s="164"/>
      <c r="T670" s="163"/>
      <c r="U670" s="164"/>
      <c r="V670" s="163"/>
      <c r="W670" s="163"/>
    </row>
    <row r="671" spans="1:23" ht="15.75" customHeight="1">
      <c r="A671" s="165"/>
      <c r="B671" s="163"/>
      <c r="C671" s="163"/>
      <c r="D671" s="163"/>
      <c r="E671" s="163"/>
      <c r="F671" s="163"/>
      <c r="G671" s="163"/>
      <c r="H671" s="163"/>
      <c r="I671" s="163"/>
      <c r="J671" s="163"/>
      <c r="K671" s="163"/>
      <c r="L671" s="163"/>
      <c r="M671" s="163"/>
      <c r="N671" s="163"/>
      <c r="O671" s="163"/>
      <c r="P671" s="163"/>
      <c r="Q671" s="163"/>
      <c r="R671" s="163"/>
      <c r="S671" s="164"/>
      <c r="T671" s="163"/>
      <c r="U671" s="164"/>
      <c r="V671" s="163"/>
      <c r="W671" s="163"/>
    </row>
    <row r="672" spans="1:23" ht="15.75" customHeight="1">
      <c r="A672" s="165"/>
      <c r="B672" s="163"/>
      <c r="C672" s="163"/>
      <c r="D672" s="163"/>
      <c r="E672" s="163"/>
      <c r="F672" s="163"/>
      <c r="G672" s="163"/>
      <c r="H672" s="163"/>
      <c r="I672" s="163"/>
      <c r="J672" s="163"/>
      <c r="K672" s="163"/>
      <c r="L672" s="163"/>
      <c r="M672" s="163"/>
      <c r="N672" s="163"/>
      <c r="O672" s="163"/>
      <c r="P672" s="163"/>
      <c r="Q672" s="163"/>
      <c r="R672" s="163"/>
      <c r="S672" s="164"/>
      <c r="T672" s="163"/>
      <c r="U672" s="164"/>
      <c r="V672" s="163"/>
      <c r="W672" s="163"/>
    </row>
    <row r="673" spans="1:23" ht="15.75" customHeight="1">
      <c r="A673" s="165"/>
      <c r="B673" s="163"/>
      <c r="C673" s="163"/>
      <c r="D673" s="163"/>
      <c r="E673" s="163"/>
      <c r="F673" s="163"/>
      <c r="G673" s="163"/>
      <c r="H673" s="163"/>
      <c r="I673" s="163"/>
      <c r="J673" s="163"/>
      <c r="K673" s="163"/>
      <c r="L673" s="163"/>
      <c r="M673" s="163"/>
      <c r="N673" s="163"/>
      <c r="O673" s="163"/>
      <c r="P673" s="163"/>
      <c r="Q673" s="163"/>
      <c r="R673" s="163"/>
      <c r="S673" s="164"/>
      <c r="T673" s="163"/>
      <c r="U673" s="164"/>
      <c r="V673" s="163"/>
      <c r="W673" s="163"/>
    </row>
    <row r="674" spans="1:23" ht="15.75" customHeight="1">
      <c r="A674" s="165"/>
      <c r="B674" s="163"/>
      <c r="C674" s="163"/>
      <c r="D674" s="163"/>
      <c r="E674" s="163"/>
      <c r="F674" s="163"/>
      <c r="G674" s="163"/>
      <c r="H674" s="163"/>
      <c r="I674" s="163"/>
      <c r="J674" s="163"/>
      <c r="K674" s="163"/>
      <c r="L674" s="163"/>
      <c r="M674" s="163"/>
      <c r="N674" s="163"/>
      <c r="O674" s="163"/>
      <c r="P674" s="163"/>
      <c r="Q674" s="163"/>
      <c r="R674" s="163"/>
      <c r="S674" s="164"/>
      <c r="T674" s="163"/>
      <c r="U674" s="164"/>
      <c r="V674" s="163"/>
      <c r="W674" s="163"/>
    </row>
    <row r="675" spans="1:23" ht="15.75" customHeight="1">
      <c r="A675" s="165"/>
      <c r="B675" s="163"/>
      <c r="C675" s="163"/>
      <c r="D675" s="163"/>
      <c r="E675" s="163"/>
      <c r="F675" s="163"/>
      <c r="G675" s="163"/>
      <c r="H675" s="163"/>
      <c r="I675" s="163"/>
      <c r="J675" s="163"/>
      <c r="K675" s="163"/>
      <c r="L675" s="163"/>
      <c r="M675" s="163"/>
      <c r="N675" s="163"/>
      <c r="O675" s="163"/>
      <c r="P675" s="163"/>
      <c r="Q675" s="163"/>
      <c r="R675" s="163"/>
      <c r="S675" s="164"/>
      <c r="T675" s="163"/>
      <c r="U675" s="164"/>
      <c r="V675" s="163"/>
      <c r="W675" s="163"/>
    </row>
    <row r="676" spans="1:23" ht="15.75" customHeight="1">
      <c r="A676" s="165"/>
      <c r="B676" s="163"/>
      <c r="C676" s="163"/>
      <c r="D676" s="163"/>
      <c r="E676" s="163"/>
      <c r="F676" s="163"/>
      <c r="G676" s="163"/>
      <c r="H676" s="163"/>
      <c r="I676" s="163"/>
      <c r="J676" s="163"/>
      <c r="K676" s="163"/>
      <c r="L676" s="163"/>
      <c r="M676" s="163"/>
      <c r="N676" s="163"/>
      <c r="O676" s="163"/>
      <c r="P676" s="163"/>
      <c r="Q676" s="163"/>
      <c r="R676" s="163"/>
      <c r="S676" s="164"/>
      <c r="T676" s="163"/>
      <c r="U676" s="164"/>
      <c r="V676" s="163"/>
      <c r="W676" s="163"/>
    </row>
    <row r="677" spans="1:23" ht="15.75" customHeight="1">
      <c r="A677" s="165"/>
      <c r="B677" s="163"/>
      <c r="C677" s="163"/>
      <c r="D677" s="163"/>
      <c r="E677" s="163"/>
      <c r="F677" s="163"/>
      <c r="G677" s="163"/>
      <c r="H677" s="163"/>
      <c r="I677" s="163"/>
      <c r="J677" s="163"/>
      <c r="K677" s="163"/>
      <c r="L677" s="163"/>
      <c r="M677" s="163"/>
      <c r="N677" s="163"/>
      <c r="O677" s="163"/>
      <c r="P677" s="163"/>
      <c r="Q677" s="163"/>
      <c r="R677" s="163"/>
      <c r="S677" s="164"/>
      <c r="T677" s="163"/>
      <c r="U677" s="164"/>
      <c r="V677" s="163"/>
      <c r="W677" s="163"/>
    </row>
    <row r="678" spans="1:23" ht="15.75" customHeight="1">
      <c r="A678" s="165"/>
      <c r="B678" s="163"/>
      <c r="C678" s="163"/>
      <c r="D678" s="163"/>
      <c r="E678" s="163"/>
      <c r="F678" s="163"/>
      <c r="G678" s="163"/>
      <c r="H678" s="163"/>
      <c r="I678" s="163"/>
      <c r="J678" s="163"/>
      <c r="K678" s="163"/>
      <c r="L678" s="163"/>
      <c r="M678" s="163"/>
      <c r="N678" s="163"/>
      <c r="O678" s="163"/>
      <c r="P678" s="163"/>
      <c r="Q678" s="163"/>
      <c r="R678" s="163"/>
      <c r="S678" s="164"/>
      <c r="T678" s="163"/>
      <c r="U678" s="164"/>
      <c r="V678" s="163"/>
      <c r="W678" s="163"/>
    </row>
    <row r="679" spans="1:23" ht="15.75" customHeight="1">
      <c r="A679" s="165"/>
      <c r="B679" s="163"/>
      <c r="C679" s="163"/>
      <c r="D679" s="163"/>
      <c r="E679" s="163"/>
      <c r="F679" s="163"/>
      <c r="G679" s="163"/>
      <c r="H679" s="163"/>
      <c r="I679" s="163"/>
      <c r="J679" s="163"/>
      <c r="K679" s="163"/>
      <c r="L679" s="163"/>
      <c r="M679" s="163"/>
      <c r="N679" s="163"/>
      <c r="O679" s="163"/>
      <c r="P679" s="163"/>
      <c r="Q679" s="163"/>
      <c r="R679" s="163"/>
      <c r="S679" s="164"/>
      <c r="T679" s="163"/>
      <c r="U679" s="164"/>
      <c r="V679" s="163"/>
      <c r="W679" s="163"/>
    </row>
    <row r="680" spans="1:23" ht="15.75" customHeight="1">
      <c r="A680" s="165"/>
      <c r="B680" s="163"/>
      <c r="C680" s="163"/>
      <c r="D680" s="163"/>
      <c r="E680" s="163"/>
      <c r="F680" s="163"/>
      <c r="G680" s="163"/>
      <c r="H680" s="163"/>
      <c r="I680" s="163"/>
      <c r="J680" s="163"/>
      <c r="K680" s="163"/>
      <c r="L680" s="163"/>
      <c r="M680" s="163"/>
      <c r="N680" s="163"/>
      <c r="O680" s="163"/>
      <c r="P680" s="163"/>
      <c r="Q680" s="163"/>
      <c r="R680" s="163"/>
      <c r="S680" s="164"/>
      <c r="T680" s="163"/>
      <c r="U680" s="164"/>
      <c r="V680" s="163"/>
      <c r="W680" s="163"/>
    </row>
    <row r="681" spans="1:23" ht="15.75" customHeight="1">
      <c r="A681" s="165"/>
      <c r="B681" s="163"/>
      <c r="C681" s="163"/>
      <c r="D681" s="163"/>
      <c r="E681" s="163"/>
      <c r="F681" s="163"/>
      <c r="G681" s="163"/>
      <c r="H681" s="163"/>
      <c r="I681" s="163"/>
      <c r="J681" s="163"/>
      <c r="K681" s="163"/>
      <c r="L681" s="163"/>
      <c r="M681" s="163"/>
      <c r="N681" s="163"/>
      <c r="O681" s="163"/>
      <c r="P681" s="163"/>
      <c r="Q681" s="163"/>
      <c r="R681" s="163"/>
      <c r="S681" s="164"/>
      <c r="T681" s="163"/>
      <c r="U681" s="164"/>
      <c r="V681" s="163"/>
      <c r="W681" s="163"/>
    </row>
    <row r="682" spans="1:23" ht="15.75" customHeight="1">
      <c r="A682" s="165"/>
      <c r="B682" s="163"/>
      <c r="C682" s="163"/>
      <c r="D682" s="163"/>
      <c r="E682" s="163"/>
      <c r="F682" s="163"/>
      <c r="G682" s="163"/>
      <c r="H682" s="163"/>
      <c r="I682" s="163"/>
      <c r="J682" s="163"/>
      <c r="K682" s="163"/>
      <c r="L682" s="163"/>
      <c r="M682" s="163"/>
      <c r="N682" s="163"/>
      <c r="O682" s="163"/>
      <c r="P682" s="163"/>
      <c r="Q682" s="163"/>
      <c r="R682" s="163"/>
      <c r="S682" s="164"/>
      <c r="T682" s="163"/>
      <c r="U682" s="164"/>
      <c r="V682" s="163"/>
      <c r="W682" s="163"/>
    </row>
    <row r="683" spans="1:23" ht="15.75" customHeight="1">
      <c r="A683" s="165"/>
      <c r="B683" s="163"/>
      <c r="C683" s="163"/>
      <c r="D683" s="163"/>
      <c r="E683" s="163"/>
      <c r="F683" s="163"/>
      <c r="G683" s="163"/>
      <c r="H683" s="163"/>
      <c r="I683" s="163"/>
      <c r="J683" s="163"/>
      <c r="K683" s="163"/>
      <c r="L683" s="163"/>
      <c r="M683" s="163"/>
      <c r="N683" s="163"/>
      <c r="O683" s="163"/>
      <c r="P683" s="163"/>
      <c r="Q683" s="163"/>
      <c r="R683" s="163"/>
      <c r="S683" s="164"/>
      <c r="T683" s="163"/>
      <c r="U683" s="164"/>
      <c r="V683" s="163"/>
      <c r="W683" s="163"/>
    </row>
    <row r="684" spans="1:23" ht="15.75" customHeight="1">
      <c r="A684" s="165"/>
      <c r="B684" s="163"/>
      <c r="C684" s="163"/>
      <c r="D684" s="163"/>
      <c r="E684" s="163"/>
      <c r="F684" s="163"/>
      <c r="G684" s="163"/>
      <c r="H684" s="163"/>
      <c r="I684" s="163"/>
      <c r="J684" s="163"/>
      <c r="K684" s="163"/>
      <c r="L684" s="163"/>
      <c r="M684" s="163"/>
      <c r="N684" s="163"/>
      <c r="O684" s="163"/>
      <c r="P684" s="163"/>
      <c r="Q684" s="163"/>
      <c r="R684" s="163"/>
      <c r="S684" s="164"/>
      <c r="T684" s="163"/>
      <c r="U684" s="164"/>
      <c r="V684" s="163"/>
      <c r="W684" s="163"/>
    </row>
    <row r="685" spans="1:23" ht="15.75" customHeight="1">
      <c r="A685" s="165"/>
      <c r="B685" s="163"/>
      <c r="C685" s="163"/>
      <c r="D685" s="163"/>
      <c r="E685" s="163"/>
      <c r="F685" s="163"/>
      <c r="G685" s="163"/>
      <c r="H685" s="163"/>
      <c r="I685" s="163"/>
      <c r="J685" s="163"/>
      <c r="K685" s="163"/>
      <c r="L685" s="163"/>
      <c r="M685" s="163"/>
      <c r="N685" s="163"/>
      <c r="O685" s="163"/>
      <c r="P685" s="163"/>
      <c r="Q685" s="163"/>
      <c r="R685" s="163"/>
      <c r="S685" s="164"/>
      <c r="T685" s="163"/>
      <c r="U685" s="164"/>
      <c r="V685" s="163"/>
      <c r="W685" s="163"/>
    </row>
    <row r="686" spans="1:23" ht="15.75" customHeight="1">
      <c r="A686" s="165"/>
      <c r="B686" s="163"/>
      <c r="C686" s="163"/>
      <c r="D686" s="163"/>
      <c r="E686" s="163"/>
      <c r="F686" s="163"/>
      <c r="G686" s="163"/>
      <c r="H686" s="163"/>
      <c r="I686" s="163"/>
      <c r="J686" s="163"/>
      <c r="K686" s="163"/>
      <c r="L686" s="163"/>
      <c r="M686" s="163"/>
      <c r="N686" s="163"/>
      <c r="O686" s="163"/>
      <c r="P686" s="163"/>
      <c r="Q686" s="163"/>
      <c r="R686" s="163"/>
      <c r="S686" s="164"/>
      <c r="T686" s="163"/>
      <c r="U686" s="164"/>
      <c r="V686" s="163"/>
      <c r="W686" s="163"/>
    </row>
    <row r="687" spans="1:23" ht="15.75" customHeight="1">
      <c r="A687" s="165"/>
      <c r="B687" s="163"/>
      <c r="C687" s="163"/>
      <c r="D687" s="163"/>
      <c r="E687" s="163"/>
      <c r="F687" s="163"/>
      <c r="G687" s="163"/>
      <c r="H687" s="163"/>
      <c r="I687" s="163"/>
      <c r="J687" s="163"/>
      <c r="K687" s="163"/>
      <c r="L687" s="163"/>
      <c r="M687" s="163"/>
      <c r="N687" s="163"/>
      <c r="O687" s="163"/>
      <c r="P687" s="163"/>
      <c r="Q687" s="163"/>
      <c r="R687" s="163"/>
      <c r="S687" s="164"/>
      <c r="T687" s="163"/>
      <c r="U687" s="164"/>
      <c r="V687" s="163"/>
      <c r="W687" s="163"/>
    </row>
    <row r="688" spans="1:23" ht="15.75" customHeight="1">
      <c r="A688" s="165"/>
      <c r="B688" s="163"/>
      <c r="C688" s="163"/>
      <c r="D688" s="163"/>
      <c r="E688" s="163"/>
      <c r="F688" s="163"/>
      <c r="G688" s="163"/>
      <c r="H688" s="163"/>
      <c r="I688" s="163"/>
      <c r="J688" s="163"/>
      <c r="K688" s="163"/>
      <c r="L688" s="163"/>
      <c r="M688" s="163"/>
      <c r="N688" s="163"/>
      <c r="O688" s="163"/>
      <c r="P688" s="163"/>
      <c r="Q688" s="163"/>
      <c r="R688" s="163"/>
      <c r="S688" s="164"/>
      <c r="T688" s="163"/>
      <c r="U688" s="164"/>
      <c r="V688" s="163"/>
      <c r="W688" s="163"/>
    </row>
    <row r="689" spans="1:23" ht="15.75" customHeight="1">
      <c r="A689" s="165"/>
      <c r="B689" s="163"/>
      <c r="C689" s="163"/>
      <c r="D689" s="163"/>
      <c r="E689" s="163"/>
      <c r="F689" s="163"/>
      <c r="G689" s="163"/>
      <c r="H689" s="163"/>
      <c r="I689" s="163"/>
      <c r="J689" s="163"/>
      <c r="K689" s="163"/>
      <c r="L689" s="163"/>
      <c r="M689" s="163"/>
      <c r="N689" s="163"/>
      <c r="O689" s="163"/>
      <c r="P689" s="163"/>
      <c r="Q689" s="163"/>
      <c r="R689" s="163"/>
      <c r="S689" s="164"/>
      <c r="T689" s="163"/>
      <c r="U689" s="164"/>
      <c r="V689" s="163"/>
      <c r="W689" s="163"/>
    </row>
    <row r="690" spans="1:23" ht="15.75" customHeight="1">
      <c r="A690" s="165"/>
      <c r="B690" s="163"/>
      <c r="C690" s="163"/>
      <c r="D690" s="163"/>
      <c r="E690" s="163"/>
      <c r="F690" s="163"/>
      <c r="G690" s="163"/>
      <c r="H690" s="163"/>
      <c r="I690" s="163"/>
      <c r="J690" s="163"/>
      <c r="K690" s="163"/>
      <c r="L690" s="163"/>
      <c r="M690" s="163"/>
      <c r="N690" s="163"/>
      <c r="O690" s="163"/>
      <c r="P690" s="163"/>
      <c r="Q690" s="163"/>
      <c r="R690" s="163"/>
      <c r="S690" s="164"/>
      <c r="T690" s="163"/>
      <c r="U690" s="164"/>
      <c r="V690" s="163"/>
      <c r="W690" s="163"/>
    </row>
    <row r="691" spans="1:23" ht="15.75" customHeight="1">
      <c r="A691" s="165"/>
      <c r="B691" s="163"/>
      <c r="C691" s="163"/>
      <c r="D691" s="163"/>
      <c r="E691" s="163"/>
      <c r="F691" s="163"/>
      <c r="G691" s="163"/>
      <c r="H691" s="163"/>
      <c r="I691" s="163"/>
      <c r="J691" s="163"/>
      <c r="K691" s="163"/>
      <c r="L691" s="163"/>
      <c r="M691" s="163"/>
      <c r="N691" s="163"/>
      <c r="O691" s="163"/>
      <c r="P691" s="163"/>
      <c r="Q691" s="163"/>
      <c r="R691" s="163"/>
      <c r="S691" s="164"/>
      <c r="T691" s="163"/>
      <c r="U691" s="164"/>
      <c r="V691" s="163"/>
      <c r="W691" s="163"/>
    </row>
    <row r="692" spans="1:23" ht="15.75" customHeight="1">
      <c r="A692" s="165"/>
      <c r="B692" s="163"/>
      <c r="C692" s="163"/>
      <c r="D692" s="163"/>
      <c r="E692" s="163"/>
      <c r="F692" s="163"/>
      <c r="G692" s="163"/>
      <c r="H692" s="163"/>
      <c r="I692" s="163"/>
      <c r="J692" s="163"/>
      <c r="K692" s="163"/>
      <c r="L692" s="163"/>
      <c r="M692" s="163"/>
      <c r="N692" s="163"/>
      <c r="O692" s="163"/>
      <c r="P692" s="163"/>
      <c r="Q692" s="163"/>
      <c r="R692" s="163"/>
      <c r="S692" s="164"/>
      <c r="T692" s="163"/>
      <c r="U692" s="164"/>
      <c r="V692" s="163"/>
      <c r="W692" s="163"/>
    </row>
    <row r="693" spans="1:23" ht="15.75" customHeight="1">
      <c r="A693" s="165"/>
      <c r="B693" s="163"/>
      <c r="C693" s="163"/>
      <c r="D693" s="163"/>
      <c r="E693" s="163"/>
      <c r="F693" s="163"/>
      <c r="G693" s="163"/>
      <c r="H693" s="163"/>
      <c r="I693" s="163"/>
      <c r="J693" s="163"/>
      <c r="K693" s="163"/>
      <c r="L693" s="163"/>
      <c r="M693" s="163"/>
      <c r="N693" s="163"/>
      <c r="O693" s="163"/>
      <c r="P693" s="163"/>
      <c r="Q693" s="163"/>
      <c r="R693" s="163"/>
      <c r="S693" s="164"/>
      <c r="T693" s="163"/>
      <c r="U693" s="164"/>
      <c r="V693" s="163"/>
      <c r="W693" s="163"/>
    </row>
    <row r="694" spans="1:23" ht="15.75" customHeight="1">
      <c r="A694" s="165"/>
      <c r="B694" s="163"/>
      <c r="C694" s="163"/>
      <c r="D694" s="163"/>
      <c r="E694" s="163"/>
      <c r="F694" s="163"/>
      <c r="G694" s="163"/>
      <c r="H694" s="163"/>
      <c r="I694" s="163"/>
      <c r="J694" s="163"/>
      <c r="K694" s="163"/>
      <c r="L694" s="163"/>
      <c r="M694" s="163"/>
      <c r="N694" s="163"/>
      <c r="O694" s="163"/>
      <c r="P694" s="163"/>
      <c r="Q694" s="163"/>
      <c r="R694" s="163"/>
      <c r="S694" s="164"/>
      <c r="T694" s="163"/>
      <c r="U694" s="164"/>
      <c r="V694" s="163"/>
      <c r="W694" s="163"/>
    </row>
    <row r="695" spans="1:23" ht="15.75" customHeight="1">
      <c r="A695" s="165"/>
      <c r="B695" s="163"/>
      <c r="C695" s="163"/>
      <c r="D695" s="163"/>
      <c r="E695" s="163"/>
      <c r="F695" s="163"/>
      <c r="G695" s="163"/>
      <c r="H695" s="163"/>
      <c r="I695" s="163"/>
      <c r="J695" s="163"/>
      <c r="K695" s="163"/>
      <c r="L695" s="163"/>
      <c r="M695" s="163"/>
      <c r="N695" s="163"/>
      <c r="O695" s="163"/>
      <c r="P695" s="163"/>
      <c r="Q695" s="163"/>
      <c r="R695" s="163"/>
      <c r="S695" s="164"/>
      <c r="T695" s="163"/>
      <c r="U695" s="164"/>
      <c r="V695" s="163"/>
      <c r="W695" s="163"/>
    </row>
    <row r="696" spans="1:23" ht="15.75" customHeight="1">
      <c r="A696" s="165"/>
      <c r="B696" s="163"/>
      <c r="C696" s="163"/>
      <c r="D696" s="163"/>
      <c r="E696" s="163"/>
      <c r="F696" s="163"/>
      <c r="G696" s="163"/>
      <c r="H696" s="163"/>
      <c r="I696" s="163"/>
      <c r="J696" s="163"/>
      <c r="K696" s="163"/>
      <c r="L696" s="163"/>
      <c r="M696" s="163"/>
      <c r="N696" s="163"/>
      <c r="O696" s="163"/>
      <c r="P696" s="163"/>
      <c r="Q696" s="163"/>
      <c r="R696" s="163"/>
      <c r="S696" s="164"/>
      <c r="T696" s="163"/>
      <c r="U696" s="164"/>
      <c r="V696" s="163"/>
      <c r="W696" s="163"/>
    </row>
    <row r="697" spans="1:23" ht="15.75" customHeight="1">
      <c r="A697" s="165"/>
      <c r="B697" s="163"/>
      <c r="C697" s="163"/>
      <c r="D697" s="163"/>
      <c r="E697" s="163"/>
      <c r="F697" s="163"/>
      <c r="G697" s="163"/>
      <c r="H697" s="163"/>
      <c r="I697" s="163"/>
      <c r="J697" s="163"/>
      <c r="K697" s="163"/>
      <c r="L697" s="163"/>
      <c r="M697" s="163"/>
      <c r="N697" s="163"/>
      <c r="O697" s="163"/>
      <c r="P697" s="163"/>
      <c r="Q697" s="163"/>
      <c r="R697" s="163"/>
      <c r="S697" s="164"/>
      <c r="T697" s="163"/>
      <c r="U697" s="164"/>
      <c r="V697" s="163"/>
      <c r="W697" s="163"/>
    </row>
    <row r="698" spans="1:23" ht="15.75" customHeight="1">
      <c r="A698" s="165"/>
      <c r="B698" s="163"/>
      <c r="C698" s="163"/>
      <c r="D698" s="163"/>
      <c r="E698" s="163"/>
      <c r="F698" s="163"/>
      <c r="G698" s="163"/>
      <c r="H698" s="163"/>
      <c r="I698" s="163"/>
      <c r="J698" s="163"/>
      <c r="K698" s="163"/>
      <c r="L698" s="163"/>
      <c r="M698" s="163"/>
      <c r="N698" s="163"/>
      <c r="O698" s="163"/>
      <c r="P698" s="163"/>
      <c r="Q698" s="163"/>
      <c r="R698" s="163"/>
      <c r="S698" s="164"/>
      <c r="T698" s="163"/>
      <c r="U698" s="164"/>
      <c r="V698" s="163"/>
      <c r="W698" s="163"/>
    </row>
    <row r="699" spans="1:23" ht="15.75" customHeight="1">
      <c r="A699" s="165"/>
      <c r="B699" s="163"/>
      <c r="C699" s="163"/>
      <c r="D699" s="163"/>
      <c r="E699" s="163"/>
      <c r="F699" s="163"/>
      <c r="G699" s="163"/>
      <c r="H699" s="163"/>
      <c r="I699" s="163"/>
      <c r="J699" s="163"/>
      <c r="K699" s="163"/>
      <c r="L699" s="163"/>
      <c r="M699" s="163"/>
      <c r="N699" s="163"/>
      <c r="O699" s="163"/>
      <c r="P699" s="163"/>
      <c r="Q699" s="163"/>
      <c r="R699" s="163"/>
      <c r="S699" s="164"/>
      <c r="T699" s="163"/>
      <c r="U699" s="164"/>
      <c r="V699" s="163"/>
      <c r="W699" s="163"/>
    </row>
    <row r="700" spans="1:23" ht="15.75" customHeight="1">
      <c r="A700" s="165"/>
      <c r="B700" s="163"/>
      <c r="C700" s="163"/>
      <c r="D700" s="163"/>
      <c r="E700" s="163"/>
      <c r="F700" s="163"/>
      <c r="G700" s="163"/>
      <c r="H700" s="163"/>
      <c r="I700" s="163"/>
      <c r="J700" s="163"/>
      <c r="K700" s="163"/>
      <c r="L700" s="163"/>
      <c r="M700" s="163"/>
      <c r="N700" s="163"/>
      <c r="O700" s="163"/>
      <c r="P700" s="163"/>
      <c r="Q700" s="163"/>
      <c r="R700" s="163"/>
      <c r="S700" s="164"/>
      <c r="T700" s="163"/>
      <c r="U700" s="164"/>
      <c r="V700" s="163"/>
      <c r="W700" s="163"/>
    </row>
    <row r="701" spans="1:23" ht="15.75" customHeight="1">
      <c r="A701" s="165"/>
      <c r="B701" s="163"/>
      <c r="C701" s="163"/>
      <c r="D701" s="163"/>
      <c r="E701" s="163"/>
      <c r="F701" s="163"/>
      <c r="G701" s="163"/>
      <c r="H701" s="163"/>
      <c r="I701" s="163"/>
      <c r="J701" s="163"/>
      <c r="K701" s="163"/>
      <c r="L701" s="163"/>
      <c r="M701" s="163"/>
      <c r="N701" s="163"/>
      <c r="O701" s="163"/>
      <c r="P701" s="163"/>
      <c r="Q701" s="163"/>
      <c r="R701" s="163"/>
      <c r="S701" s="164"/>
      <c r="T701" s="163"/>
      <c r="U701" s="164"/>
      <c r="V701" s="163"/>
      <c r="W701" s="163"/>
    </row>
    <row r="702" spans="1:23" ht="15.75" customHeight="1">
      <c r="A702" s="165"/>
      <c r="B702" s="163"/>
      <c r="C702" s="163"/>
      <c r="D702" s="163"/>
      <c r="E702" s="163"/>
      <c r="F702" s="163"/>
      <c r="G702" s="163"/>
      <c r="H702" s="163"/>
      <c r="I702" s="163"/>
      <c r="J702" s="163"/>
      <c r="K702" s="163"/>
      <c r="L702" s="163"/>
      <c r="M702" s="163"/>
      <c r="N702" s="163"/>
      <c r="O702" s="163"/>
      <c r="P702" s="163"/>
      <c r="Q702" s="163"/>
      <c r="R702" s="163"/>
      <c r="S702" s="164"/>
      <c r="T702" s="163"/>
      <c r="U702" s="164"/>
      <c r="V702" s="163"/>
      <c r="W702" s="163"/>
    </row>
    <row r="703" spans="1:23" ht="15.75" customHeight="1">
      <c r="A703" s="165"/>
      <c r="B703" s="163"/>
      <c r="C703" s="163"/>
      <c r="D703" s="163"/>
      <c r="E703" s="163"/>
      <c r="F703" s="163"/>
      <c r="G703" s="163"/>
      <c r="H703" s="163"/>
      <c r="I703" s="163"/>
      <c r="J703" s="163"/>
      <c r="K703" s="163"/>
      <c r="L703" s="163"/>
      <c r="M703" s="163"/>
      <c r="N703" s="163"/>
      <c r="O703" s="163"/>
      <c r="P703" s="163"/>
      <c r="Q703" s="163"/>
      <c r="R703" s="163"/>
      <c r="S703" s="164"/>
      <c r="T703" s="163"/>
      <c r="U703" s="164"/>
      <c r="V703" s="163"/>
      <c r="W703" s="163"/>
    </row>
    <row r="704" spans="1:23" ht="15.75" customHeight="1">
      <c r="A704" s="165"/>
      <c r="B704" s="163"/>
      <c r="C704" s="163"/>
      <c r="D704" s="163"/>
      <c r="E704" s="163"/>
      <c r="F704" s="163"/>
      <c r="G704" s="163"/>
      <c r="H704" s="163"/>
      <c r="I704" s="163"/>
      <c r="J704" s="163"/>
      <c r="K704" s="163"/>
      <c r="L704" s="163"/>
      <c r="M704" s="163"/>
      <c r="N704" s="163"/>
      <c r="O704" s="163"/>
      <c r="P704" s="163"/>
      <c r="Q704" s="163"/>
      <c r="R704" s="163"/>
      <c r="S704" s="164"/>
      <c r="T704" s="163"/>
      <c r="U704" s="164"/>
      <c r="V704" s="163"/>
      <c r="W704" s="163"/>
    </row>
    <row r="705" spans="1:23" ht="15.75" customHeight="1">
      <c r="A705" s="165"/>
      <c r="B705" s="163"/>
      <c r="C705" s="163"/>
      <c r="D705" s="163"/>
      <c r="E705" s="163"/>
      <c r="F705" s="163"/>
      <c r="G705" s="163"/>
      <c r="H705" s="163"/>
      <c r="I705" s="163"/>
      <c r="J705" s="163"/>
      <c r="K705" s="163"/>
      <c r="L705" s="163"/>
      <c r="M705" s="163"/>
      <c r="N705" s="163"/>
      <c r="O705" s="163"/>
      <c r="P705" s="163"/>
      <c r="Q705" s="163"/>
      <c r="R705" s="163"/>
      <c r="S705" s="164"/>
      <c r="T705" s="163"/>
      <c r="U705" s="164"/>
      <c r="V705" s="163"/>
      <c r="W705" s="163"/>
    </row>
    <row r="706" spans="1:23" ht="15.75" customHeight="1">
      <c r="A706" s="165"/>
      <c r="B706" s="163"/>
      <c r="C706" s="163"/>
      <c r="D706" s="163"/>
      <c r="E706" s="163"/>
      <c r="F706" s="163"/>
      <c r="G706" s="163"/>
      <c r="H706" s="163"/>
      <c r="I706" s="163"/>
      <c r="J706" s="163"/>
      <c r="K706" s="163"/>
      <c r="L706" s="163"/>
      <c r="M706" s="163"/>
      <c r="N706" s="163"/>
      <c r="O706" s="163"/>
      <c r="P706" s="163"/>
      <c r="Q706" s="163"/>
      <c r="R706" s="163"/>
      <c r="S706" s="164"/>
      <c r="T706" s="163"/>
      <c r="U706" s="164"/>
      <c r="V706" s="163"/>
      <c r="W706" s="163"/>
    </row>
    <row r="707" spans="1:23" ht="15.75" customHeight="1">
      <c r="A707" s="165"/>
      <c r="B707" s="163"/>
      <c r="C707" s="163"/>
      <c r="D707" s="163"/>
      <c r="E707" s="163"/>
      <c r="F707" s="163"/>
      <c r="G707" s="163"/>
      <c r="H707" s="163"/>
      <c r="I707" s="163"/>
      <c r="J707" s="163"/>
      <c r="K707" s="163"/>
      <c r="L707" s="163"/>
      <c r="M707" s="163"/>
      <c r="N707" s="163"/>
      <c r="O707" s="163"/>
      <c r="P707" s="163"/>
      <c r="Q707" s="163"/>
      <c r="R707" s="163"/>
      <c r="S707" s="164"/>
      <c r="T707" s="163"/>
      <c r="U707" s="164"/>
      <c r="V707" s="163"/>
      <c r="W707" s="163"/>
    </row>
    <row r="708" spans="1:23" ht="15.75" customHeight="1">
      <c r="A708" s="165"/>
      <c r="B708" s="163"/>
      <c r="C708" s="163"/>
      <c r="D708" s="163"/>
      <c r="E708" s="163"/>
      <c r="F708" s="163"/>
      <c r="G708" s="163"/>
      <c r="H708" s="163"/>
      <c r="I708" s="163"/>
      <c r="J708" s="163"/>
      <c r="K708" s="163"/>
      <c r="L708" s="163"/>
      <c r="M708" s="163"/>
      <c r="N708" s="163"/>
      <c r="O708" s="163"/>
      <c r="P708" s="163"/>
      <c r="Q708" s="163"/>
      <c r="R708" s="163"/>
      <c r="S708" s="164"/>
      <c r="T708" s="163"/>
      <c r="U708" s="164"/>
      <c r="V708" s="163"/>
      <c r="W708" s="163"/>
    </row>
    <row r="709" spans="1:23" ht="15.75" customHeight="1">
      <c r="A709" s="165"/>
      <c r="B709" s="163"/>
      <c r="C709" s="163"/>
      <c r="D709" s="163"/>
      <c r="E709" s="163"/>
      <c r="F709" s="163"/>
      <c r="G709" s="163"/>
      <c r="H709" s="163"/>
      <c r="I709" s="163"/>
      <c r="J709" s="163"/>
      <c r="K709" s="163"/>
      <c r="L709" s="163"/>
      <c r="M709" s="163"/>
      <c r="N709" s="163"/>
      <c r="O709" s="163"/>
      <c r="P709" s="163"/>
      <c r="Q709" s="163"/>
      <c r="R709" s="163"/>
      <c r="S709" s="164"/>
      <c r="T709" s="163"/>
      <c r="U709" s="164"/>
      <c r="V709" s="163"/>
      <c r="W709" s="163"/>
    </row>
    <row r="710" spans="1:23" ht="15.75" customHeight="1">
      <c r="A710" s="165"/>
      <c r="B710" s="163"/>
      <c r="C710" s="163"/>
      <c r="D710" s="163"/>
      <c r="E710" s="163"/>
      <c r="F710" s="163"/>
      <c r="G710" s="163"/>
      <c r="H710" s="163"/>
      <c r="I710" s="163"/>
      <c r="J710" s="163"/>
      <c r="K710" s="163"/>
      <c r="L710" s="163"/>
      <c r="M710" s="163"/>
      <c r="N710" s="163"/>
      <c r="O710" s="163"/>
      <c r="P710" s="163"/>
      <c r="Q710" s="163"/>
      <c r="R710" s="163"/>
      <c r="S710" s="164"/>
      <c r="T710" s="163"/>
      <c r="U710" s="164"/>
      <c r="V710" s="163"/>
      <c r="W710" s="163"/>
    </row>
    <row r="711" spans="1:23" ht="15.75" customHeight="1">
      <c r="A711" s="165"/>
      <c r="B711" s="163"/>
      <c r="C711" s="163"/>
      <c r="D711" s="163"/>
      <c r="E711" s="163"/>
      <c r="F711" s="163"/>
      <c r="G711" s="163"/>
      <c r="H711" s="163"/>
      <c r="I711" s="163"/>
      <c r="J711" s="163"/>
      <c r="K711" s="163"/>
      <c r="L711" s="163"/>
      <c r="M711" s="163"/>
      <c r="N711" s="163"/>
      <c r="O711" s="163"/>
      <c r="P711" s="163"/>
      <c r="Q711" s="163"/>
      <c r="R711" s="163"/>
      <c r="S711" s="164"/>
      <c r="T711" s="163"/>
      <c r="U711" s="164"/>
      <c r="V711" s="163"/>
      <c r="W711" s="163"/>
    </row>
    <row r="712" spans="1:23" ht="15.75" customHeight="1">
      <c r="A712" s="165"/>
      <c r="B712" s="163"/>
      <c r="C712" s="163"/>
      <c r="D712" s="163"/>
      <c r="E712" s="163"/>
      <c r="F712" s="163"/>
      <c r="G712" s="163"/>
      <c r="H712" s="163"/>
      <c r="I712" s="163"/>
      <c r="J712" s="163"/>
      <c r="K712" s="163"/>
      <c r="L712" s="163"/>
      <c r="M712" s="163"/>
      <c r="N712" s="163"/>
      <c r="O712" s="163"/>
      <c r="P712" s="163"/>
      <c r="Q712" s="163"/>
      <c r="R712" s="163"/>
      <c r="S712" s="164"/>
      <c r="T712" s="163"/>
      <c r="U712" s="164"/>
      <c r="V712" s="163"/>
      <c r="W712" s="163"/>
    </row>
    <row r="713" spans="1:23" ht="15.75" customHeight="1">
      <c r="A713" s="165"/>
      <c r="B713" s="163"/>
      <c r="C713" s="163"/>
      <c r="D713" s="163"/>
      <c r="E713" s="163"/>
      <c r="F713" s="163"/>
      <c r="G713" s="163"/>
      <c r="H713" s="163"/>
      <c r="I713" s="163"/>
      <c r="J713" s="163"/>
      <c r="K713" s="163"/>
      <c r="L713" s="163"/>
      <c r="M713" s="163"/>
      <c r="N713" s="163"/>
      <c r="O713" s="163"/>
      <c r="P713" s="163"/>
      <c r="Q713" s="163"/>
      <c r="R713" s="163"/>
      <c r="S713" s="164"/>
      <c r="T713" s="163"/>
      <c r="U713" s="164"/>
      <c r="V713" s="163"/>
      <c r="W713" s="163"/>
    </row>
    <row r="714" spans="1:23" ht="15.75" customHeight="1">
      <c r="A714" s="165"/>
      <c r="B714" s="163"/>
      <c r="C714" s="163"/>
      <c r="D714" s="163"/>
      <c r="E714" s="163"/>
      <c r="F714" s="163"/>
      <c r="G714" s="163"/>
      <c r="H714" s="163"/>
      <c r="I714" s="163"/>
      <c r="J714" s="163"/>
      <c r="K714" s="163"/>
      <c r="L714" s="163"/>
      <c r="M714" s="163"/>
      <c r="N714" s="163"/>
      <c r="O714" s="163"/>
      <c r="P714" s="163"/>
      <c r="Q714" s="163"/>
      <c r="R714" s="163"/>
      <c r="S714" s="164"/>
      <c r="T714" s="163"/>
      <c r="U714" s="164"/>
      <c r="V714" s="163"/>
      <c r="W714" s="163"/>
    </row>
    <row r="715" spans="1:23" ht="15.75" customHeight="1">
      <c r="A715" s="165"/>
      <c r="B715" s="163"/>
      <c r="C715" s="163"/>
      <c r="D715" s="163"/>
      <c r="E715" s="163"/>
      <c r="F715" s="163"/>
      <c r="G715" s="163"/>
      <c r="H715" s="163"/>
      <c r="I715" s="163"/>
      <c r="J715" s="163"/>
      <c r="K715" s="163"/>
      <c r="L715" s="163"/>
      <c r="M715" s="163"/>
      <c r="N715" s="163"/>
      <c r="O715" s="163"/>
      <c r="P715" s="163"/>
      <c r="Q715" s="163"/>
      <c r="R715" s="163"/>
      <c r="S715" s="164"/>
      <c r="T715" s="163"/>
      <c r="U715" s="164"/>
      <c r="V715" s="163"/>
      <c r="W715" s="163"/>
    </row>
    <row r="716" spans="1:23" ht="15.75" customHeight="1">
      <c r="A716" s="165"/>
      <c r="B716" s="163"/>
      <c r="C716" s="163"/>
      <c r="D716" s="163"/>
      <c r="E716" s="163"/>
      <c r="F716" s="163"/>
      <c r="G716" s="163"/>
      <c r="H716" s="163"/>
      <c r="I716" s="163"/>
      <c r="J716" s="163"/>
      <c r="K716" s="163"/>
      <c r="L716" s="163"/>
      <c r="M716" s="163"/>
      <c r="N716" s="163"/>
      <c r="O716" s="163"/>
      <c r="P716" s="163"/>
      <c r="Q716" s="163"/>
      <c r="R716" s="163"/>
      <c r="S716" s="164"/>
      <c r="T716" s="163"/>
      <c r="U716" s="164"/>
      <c r="V716" s="163"/>
      <c r="W716" s="163"/>
    </row>
    <row r="717" spans="1:23" ht="15.75" customHeight="1">
      <c r="A717" s="165"/>
      <c r="B717" s="163"/>
      <c r="C717" s="163"/>
      <c r="D717" s="163"/>
      <c r="E717" s="163"/>
      <c r="F717" s="163"/>
      <c r="G717" s="163"/>
      <c r="H717" s="163"/>
      <c r="I717" s="163"/>
      <c r="J717" s="163"/>
      <c r="K717" s="163"/>
      <c r="L717" s="163"/>
      <c r="M717" s="163"/>
      <c r="N717" s="163"/>
      <c r="O717" s="163"/>
      <c r="P717" s="163"/>
      <c r="Q717" s="163"/>
      <c r="R717" s="163"/>
      <c r="S717" s="164"/>
      <c r="T717" s="163"/>
      <c r="U717" s="164"/>
      <c r="V717" s="163"/>
      <c r="W717" s="163"/>
    </row>
    <row r="718" spans="1:23" ht="15.75" customHeight="1">
      <c r="A718" s="165"/>
      <c r="B718" s="163"/>
      <c r="C718" s="163"/>
      <c r="D718" s="163"/>
      <c r="E718" s="163"/>
      <c r="F718" s="163"/>
      <c r="G718" s="163"/>
      <c r="H718" s="163"/>
      <c r="I718" s="163"/>
      <c r="J718" s="163"/>
      <c r="K718" s="163"/>
      <c r="L718" s="163"/>
      <c r="M718" s="163"/>
      <c r="N718" s="163"/>
      <c r="O718" s="163"/>
      <c r="P718" s="163"/>
      <c r="Q718" s="163"/>
      <c r="R718" s="163"/>
      <c r="S718" s="164"/>
      <c r="T718" s="163"/>
      <c r="U718" s="164"/>
      <c r="V718" s="163"/>
      <c r="W718" s="163"/>
    </row>
    <row r="719" spans="1:23" ht="15.75" customHeight="1">
      <c r="A719" s="165"/>
      <c r="B719" s="163"/>
      <c r="C719" s="163"/>
      <c r="D719" s="163"/>
      <c r="E719" s="163"/>
      <c r="F719" s="163"/>
      <c r="G719" s="163"/>
      <c r="H719" s="163"/>
      <c r="I719" s="163"/>
      <c r="J719" s="163"/>
      <c r="K719" s="163"/>
      <c r="L719" s="163"/>
      <c r="M719" s="163"/>
      <c r="N719" s="163"/>
      <c r="O719" s="163"/>
      <c r="P719" s="163"/>
      <c r="Q719" s="163"/>
      <c r="R719" s="163"/>
      <c r="S719" s="164"/>
      <c r="T719" s="163"/>
      <c r="U719" s="164"/>
      <c r="V719" s="163"/>
      <c r="W719" s="163"/>
    </row>
    <row r="720" spans="1:23" ht="15.75" customHeight="1">
      <c r="A720" s="165"/>
      <c r="B720" s="163"/>
      <c r="C720" s="163"/>
      <c r="D720" s="163"/>
      <c r="E720" s="163"/>
      <c r="F720" s="163"/>
      <c r="G720" s="163"/>
      <c r="H720" s="163"/>
      <c r="I720" s="163"/>
      <c r="J720" s="163"/>
      <c r="K720" s="163"/>
      <c r="L720" s="163"/>
      <c r="M720" s="163"/>
      <c r="N720" s="163"/>
      <c r="O720" s="163"/>
      <c r="P720" s="163"/>
      <c r="Q720" s="163"/>
      <c r="R720" s="163"/>
      <c r="S720" s="164"/>
      <c r="T720" s="163"/>
      <c r="U720" s="164"/>
      <c r="V720" s="163"/>
      <c r="W720" s="163"/>
    </row>
    <row r="721" spans="1:23" ht="15.75" customHeight="1">
      <c r="A721" s="165"/>
      <c r="B721" s="163"/>
      <c r="C721" s="163"/>
      <c r="D721" s="163"/>
      <c r="E721" s="163"/>
      <c r="F721" s="163"/>
      <c r="G721" s="163"/>
      <c r="H721" s="163"/>
      <c r="I721" s="163"/>
      <c r="J721" s="163"/>
      <c r="K721" s="163"/>
      <c r="L721" s="163"/>
      <c r="M721" s="163"/>
      <c r="N721" s="163"/>
      <c r="O721" s="163"/>
      <c r="P721" s="163"/>
      <c r="Q721" s="163"/>
      <c r="R721" s="163"/>
      <c r="S721" s="164"/>
      <c r="T721" s="163"/>
      <c r="U721" s="164"/>
      <c r="V721" s="163"/>
      <c r="W721" s="163"/>
    </row>
    <row r="722" spans="1:23" ht="15.75" customHeight="1">
      <c r="A722" s="165"/>
      <c r="B722" s="163"/>
      <c r="C722" s="163"/>
      <c r="D722" s="163"/>
      <c r="E722" s="163"/>
      <c r="F722" s="163"/>
      <c r="G722" s="163"/>
      <c r="H722" s="163"/>
      <c r="I722" s="163"/>
      <c r="J722" s="163"/>
      <c r="K722" s="163"/>
      <c r="L722" s="163"/>
      <c r="M722" s="163"/>
      <c r="N722" s="163"/>
      <c r="O722" s="163"/>
      <c r="P722" s="163"/>
      <c r="Q722" s="163"/>
      <c r="R722" s="163"/>
      <c r="S722" s="164"/>
      <c r="T722" s="163"/>
      <c r="U722" s="164"/>
      <c r="V722" s="163"/>
      <c r="W722" s="163"/>
    </row>
    <row r="723" spans="1:23" ht="15.75" customHeight="1">
      <c r="A723" s="165"/>
      <c r="B723" s="163"/>
      <c r="C723" s="163"/>
      <c r="D723" s="163"/>
      <c r="E723" s="163"/>
      <c r="F723" s="163"/>
      <c r="G723" s="163"/>
      <c r="H723" s="163"/>
      <c r="I723" s="163"/>
      <c r="J723" s="163"/>
      <c r="K723" s="163"/>
      <c r="L723" s="163"/>
      <c r="M723" s="163"/>
      <c r="N723" s="163"/>
      <c r="O723" s="163"/>
      <c r="P723" s="163"/>
      <c r="Q723" s="163"/>
      <c r="R723" s="163"/>
      <c r="S723" s="164"/>
      <c r="T723" s="163"/>
      <c r="U723" s="164"/>
      <c r="V723" s="163"/>
      <c r="W723" s="163"/>
    </row>
    <row r="724" spans="1:23" ht="15.75" customHeight="1">
      <c r="A724" s="165"/>
      <c r="B724" s="163"/>
      <c r="C724" s="163"/>
      <c r="D724" s="163"/>
      <c r="E724" s="163"/>
      <c r="F724" s="163"/>
      <c r="G724" s="163"/>
      <c r="H724" s="163"/>
      <c r="I724" s="163"/>
      <c r="J724" s="163"/>
      <c r="K724" s="163"/>
      <c r="L724" s="163"/>
      <c r="M724" s="163"/>
      <c r="N724" s="163"/>
      <c r="O724" s="163"/>
      <c r="P724" s="163"/>
      <c r="Q724" s="163"/>
      <c r="R724" s="163"/>
      <c r="S724" s="164"/>
      <c r="T724" s="163"/>
      <c r="U724" s="164"/>
      <c r="V724" s="163"/>
      <c r="W724" s="163"/>
    </row>
    <row r="725" spans="1:23" ht="15.75" customHeight="1">
      <c r="A725" s="165"/>
      <c r="B725" s="163"/>
      <c r="C725" s="163"/>
      <c r="D725" s="163"/>
      <c r="E725" s="163"/>
      <c r="F725" s="163"/>
      <c r="G725" s="163"/>
      <c r="H725" s="163"/>
      <c r="I725" s="163"/>
      <c r="J725" s="163"/>
      <c r="K725" s="163"/>
      <c r="L725" s="163"/>
      <c r="M725" s="163"/>
      <c r="N725" s="163"/>
      <c r="O725" s="163"/>
      <c r="P725" s="163"/>
      <c r="Q725" s="163"/>
      <c r="R725" s="163"/>
      <c r="S725" s="164"/>
      <c r="T725" s="163"/>
      <c r="U725" s="164"/>
      <c r="V725" s="163"/>
      <c r="W725" s="163"/>
    </row>
    <row r="726" spans="1:23" ht="15.75" customHeight="1">
      <c r="A726" s="165"/>
      <c r="B726" s="163"/>
      <c r="C726" s="163"/>
      <c r="D726" s="163"/>
      <c r="E726" s="163"/>
      <c r="F726" s="163"/>
      <c r="G726" s="163"/>
      <c r="H726" s="163"/>
      <c r="I726" s="163"/>
      <c r="J726" s="163"/>
      <c r="K726" s="163"/>
      <c r="L726" s="163"/>
      <c r="M726" s="163"/>
      <c r="N726" s="163"/>
      <c r="O726" s="163"/>
      <c r="P726" s="163"/>
      <c r="Q726" s="163"/>
      <c r="R726" s="163"/>
      <c r="S726" s="164"/>
      <c r="T726" s="163"/>
      <c r="U726" s="164"/>
      <c r="V726" s="163"/>
      <c r="W726" s="163"/>
    </row>
    <row r="727" spans="1:23" ht="15.75" customHeight="1">
      <c r="A727" s="165"/>
      <c r="B727" s="163"/>
      <c r="C727" s="163"/>
      <c r="D727" s="163"/>
      <c r="E727" s="163"/>
      <c r="F727" s="163"/>
      <c r="G727" s="163"/>
      <c r="H727" s="163"/>
      <c r="I727" s="163"/>
      <c r="J727" s="163"/>
      <c r="K727" s="163"/>
      <c r="L727" s="163"/>
      <c r="M727" s="163"/>
      <c r="N727" s="163"/>
      <c r="O727" s="163"/>
      <c r="P727" s="163"/>
      <c r="Q727" s="163"/>
      <c r="R727" s="163"/>
      <c r="S727" s="164"/>
      <c r="T727" s="163"/>
      <c r="U727" s="164"/>
      <c r="V727" s="163"/>
      <c r="W727" s="163"/>
    </row>
    <row r="728" spans="1:23" ht="15.75" customHeight="1">
      <c r="A728" s="165"/>
      <c r="B728" s="163"/>
      <c r="C728" s="163"/>
      <c r="D728" s="163"/>
      <c r="E728" s="163"/>
      <c r="F728" s="163"/>
      <c r="G728" s="163"/>
      <c r="H728" s="163"/>
      <c r="I728" s="163"/>
      <c r="J728" s="163"/>
      <c r="K728" s="163"/>
      <c r="L728" s="163"/>
      <c r="M728" s="163"/>
      <c r="N728" s="163"/>
      <c r="O728" s="163"/>
      <c r="P728" s="163"/>
      <c r="Q728" s="163"/>
      <c r="R728" s="163"/>
      <c r="S728" s="164"/>
      <c r="T728" s="163"/>
      <c r="U728" s="164"/>
      <c r="V728" s="163"/>
      <c r="W728" s="163"/>
    </row>
    <row r="729" spans="1:23" ht="15.75" customHeight="1">
      <c r="A729" s="165"/>
      <c r="B729" s="163"/>
      <c r="C729" s="163"/>
      <c r="D729" s="163"/>
      <c r="E729" s="163"/>
      <c r="F729" s="163"/>
      <c r="G729" s="163"/>
      <c r="H729" s="163"/>
      <c r="I729" s="163"/>
      <c r="J729" s="163"/>
      <c r="K729" s="163"/>
      <c r="L729" s="163"/>
      <c r="M729" s="163"/>
      <c r="N729" s="163"/>
      <c r="O729" s="163"/>
      <c r="P729" s="163"/>
      <c r="Q729" s="163"/>
      <c r="R729" s="163"/>
      <c r="S729" s="164"/>
      <c r="T729" s="163"/>
      <c r="U729" s="164"/>
      <c r="V729" s="163"/>
      <c r="W729" s="163"/>
    </row>
    <row r="730" spans="1:23" ht="15.75" customHeight="1">
      <c r="A730" s="165"/>
      <c r="B730" s="163"/>
      <c r="C730" s="163"/>
      <c r="D730" s="163"/>
      <c r="E730" s="163"/>
      <c r="F730" s="163"/>
      <c r="G730" s="163"/>
      <c r="H730" s="163"/>
      <c r="I730" s="163"/>
      <c r="J730" s="163"/>
      <c r="K730" s="163"/>
      <c r="L730" s="163"/>
      <c r="M730" s="163"/>
      <c r="N730" s="163"/>
      <c r="O730" s="163"/>
      <c r="P730" s="163"/>
      <c r="Q730" s="163"/>
      <c r="R730" s="163"/>
      <c r="S730" s="164"/>
      <c r="T730" s="163"/>
      <c r="U730" s="164"/>
      <c r="V730" s="163"/>
      <c r="W730" s="163"/>
    </row>
    <row r="731" spans="1:23" ht="15.75" customHeight="1">
      <c r="A731" s="165"/>
      <c r="B731" s="163"/>
      <c r="C731" s="163"/>
      <c r="D731" s="163"/>
      <c r="E731" s="163"/>
      <c r="F731" s="163"/>
      <c r="G731" s="163"/>
      <c r="H731" s="163"/>
      <c r="I731" s="163"/>
      <c r="J731" s="163"/>
      <c r="K731" s="163"/>
      <c r="L731" s="163"/>
      <c r="M731" s="163"/>
      <c r="N731" s="163"/>
      <c r="O731" s="163"/>
      <c r="P731" s="163"/>
      <c r="Q731" s="163"/>
      <c r="R731" s="163"/>
      <c r="S731" s="164"/>
      <c r="T731" s="163"/>
      <c r="U731" s="164"/>
      <c r="V731" s="163"/>
      <c r="W731" s="163"/>
    </row>
    <row r="732" spans="1:23" ht="15.75" customHeight="1">
      <c r="A732" s="165"/>
      <c r="B732" s="163"/>
      <c r="C732" s="163"/>
      <c r="D732" s="163"/>
      <c r="E732" s="163"/>
      <c r="F732" s="163"/>
      <c r="G732" s="163"/>
      <c r="H732" s="163"/>
      <c r="I732" s="163"/>
      <c r="J732" s="163"/>
      <c r="K732" s="163"/>
      <c r="L732" s="163"/>
      <c r="M732" s="163"/>
      <c r="N732" s="163"/>
      <c r="O732" s="163"/>
      <c r="P732" s="163"/>
      <c r="Q732" s="163"/>
      <c r="R732" s="163"/>
      <c r="S732" s="164"/>
      <c r="T732" s="163"/>
      <c r="U732" s="164"/>
      <c r="V732" s="163"/>
      <c r="W732" s="163"/>
    </row>
    <row r="733" spans="1:23" ht="15.75" customHeight="1">
      <c r="A733" s="165"/>
      <c r="B733" s="163"/>
      <c r="C733" s="163"/>
      <c r="D733" s="163"/>
      <c r="E733" s="163"/>
      <c r="F733" s="163"/>
      <c r="G733" s="163"/>
      <c r="H733" s="163"/>
      <c r="I733" s="163"/>
      <c r="J733" s="163"/>
      <c r="K733" s="163"/>
      <c r="L733" s="163"/>
      <c r="M733" s="163"/>
      <c r="N733" s="163"/>
      <c r="O733" s="163"/>
      <c r="P733" s="163"/>
      <c r="Q733" s="163"/>
      <c r="R733" s="163"/>
      <c r="S733" s="164"/>
      <c r="T733" s="163"/>
      <c r="U733" s="164"/>
      <c r="V733" s="163"/>
      <c r="W733" s="163"/>
    </row>
    <row r="734" spans="1:23" ht="15.75" customHeight="1">
      <c r="A734" s="165"/>
      <c r="B734" s="163"/>
      <c r="C734" s="163"/>
      <c r="D734" s="163"/>
      <c r="E734" s="163"/>
      <c r="F734" s="163"/>
      <c r="G734" s="163"/>
      <c r="H734" s="163"/>
      <c r="I734" s="163"/>
      <c r="J734" s="163"/>
      <c r="K734" s="163"/>
      <c r="L734" s="163"/>
      <c r="M734" s="163"/>
      <c r="N734" s="163"/>
      <c r="O734" s="163"/>
      <c r="P734" s="163"/>
      <c r="Q734" s="163"/>
      <c r="R734" s="163"/>
      <c r="S734" s="164"/>
      <c r="T734" s="163"/>
      <c r="U734" s="164"/>
      <c r="V734" s="163"/>
      <c r="W734" s="163"/>
    </row>
    <row r="735" spans="1:23" ht="15.75" customHeight="1">
      <c r="A735" s="165"/>
      <c r="B735" s="163"/>
      <c r="C735" s="163"/>
      <c r="D735" s="163"/>
      <c r="E735" s="163"/>
      <c r="F735" s="163"/>
      <c r="G735" s="163"/>
      <c r="H735" s="163"/>
      <c r="I735" s="163"/>
      <c r="J735" s="163"/>
      <c r="K735" s="163"/>
      <c r="L735" s="163"/>
      <c r="M735" s="163"/>
      <c r="N735" s="163"/>
      <c r="O735" s="163"/>
      <c r="P735" s="163"/>
      <c r="Q735" s="163"/>
      <c r="R735" s="163"/>
      <c r="S735" s="164"/>
      <c r="T735" s="163"/>
      <c r="U735" s="164"/>
      <c r="V735" s="163"/>
      <c r="W735" s="163"/>
    </row>
    <row r="736" spans="1:23" ht="15.75" customHeight="1">
      <c r="A736" s="165"/>
      <c r="B736" s="163"/>
      <c r="C736" s="163"/>
      <c r="D736" s="163"/>
      <c r="E736" s="163"/>
      <c r="F736" s="163"/>
      <c r="G736" s="163"/>
      <c r="H736" s="163"/>
      <c r="I736" s="163"/>
      <c r="J736" s="163"/>
      <c r="K736" s="163"/>
      <c r="L736" s="163"/>
      <c r="M736" s="163"/>
      <c r="N736" s="163"/>
      <c r="O736" s="163"/>
      <c r="P736" s="163"/>
      <c r="Q736" s="163"/>
      <c r="R736" s="163"/>
      <c r="S736" s="164"/>
      <c r="T736" s="163"/>
      <c r="U736" s="164"/>
      <c r="V736" s="163"/>
      <c r="W736" s="163"/>
    </row>
    <row r="737" spans="1:23" ht="15.75" customHeight="1">
      <c r="A737" s="165"/>
      <c r="B737" s="163"/>
      <c r="C737" s="163"/>
      <c r="D737" s="163"/>
      <c r="E737" s="163"/>
      <c r="F737" s="163"/>
      <c r="G737" s="163"/>
      <c r="H737" s="163"/>
      <c r="I737" s="163"/>
      <c r="J737" s="163"/>
      <c r="K737" s="163"/>
      <c r="L737" s="163"/>
      <c r="M737" s="163"/>
      <c r="N737" s="163"/>
      <c r="O737" s="163"/>
      <c r="P737" s="163"/>
      <c r="Q737" s="163"/>
      <c r="R737" s="163"/>
      <c r="S737" s="164"/>
      <c r="T737" s="163"/>
      <c r="U737" s="164"/>
      <c r="V737" s="163"/>
      <c r="W737" s="163"/>
    </row>
    <row r="738" spans="1:23" ht="15.75" customHeight="1">
      <c r="A738" s="165"/>
      <c r="B738" s="163"/>
      <c r="C738" s="163"/>
      <c r="D738" s="163"/>
      <c r="E738" s="163"/>
      <c r="F738" s="163"/>
      <c r="G738" s="163"/>
      <c r="H738" s="163"/>
      <c r="I738" s="163"/>
      <c r="J738" s="163"/>
      <c r="K738" s="163"/>
      <c r="L738" s="163"/>
      <c r="M738" s="163"/>
      <c r="N738" s="163"/>
      <c r="O738" s="163"/>
      <c r="P738" s="163"/>
      <c r="Q738" s="163"/>
      <c r="R738" s="163"/>
      <c r="S738" s="164"/>
      <c r="T738" s="163"/>
      <c r="U738" s="164"/>
      <c r="V738" s="163"/>
      <c r="W738" s="163"/>
    </row>
    <row r="739" spans="1:23" ht="15.75" customHeight="1">
      <c r="A739" s="165"/>
      <c r="B739" s="163"/>
      <c r="C739" s="163"/>
      <c r="D739" s="163"/>
      <c r="E739" s="163"/>
      <c r="F739" s="163"/>
      <c r="G739" s="163"/>
      <c r="H739" s="163"/>
      <c r="I739" s="163"/>
      <c r="J739" s="163"/>
      <c r="K739" s="163"/>
      <c r="L739" s="163"/>
      <c r="M739" s="163"/>
      <c r="N739" s="163"/>
      <c r="O739" s="163"/>
      <c r="P739" s="163"/>
      <c r="Q739" s="163"/>
      <c r="R739" s="163"/>
      <c r="S739" s="164"/>
      <c r="T739" s="163"/>
      <c r="U739" s="164"/>
      <c r="V739" s="163"/>
      <c r="W739" s="163"/>
    </row>
    <row r="740" spans="1:23" ht="15.75" customHeight="1">
      <c r="A740" s="165"/>
      <c r="B740" s="163"/>
      <c r="C740" s="163"/>
      <c r="D740" s="163"/>
      <c r="E740" s="163"/>
      <c r="F740" s="163"/>
      <c r="G740" s="163"/>
      <c r="H740" s="163"/>
      <c r="I740" s="163"/>
      <c r="J740" s="163"/>
      <c r="K740" s="163"/>
      <c r="L740" s="163"/>
      <c r="M740" s="163"/>
      <c r="N740" s="163"/>
      <c r="O740" s="163"/>
      <c r="P740" s="163"/>
      <c r="Q740" s="163"/>
      <c r="R740" s="163"/>
      <c r="S740" s="164"/>
      <c r="T740" s="163"/>
      <c r="U740" s="164"/>
      <c r="V740" s="163"/>
      <c r="W740" s="163"/>
    </row>
    <row r="741" spans="1:23" ht="15.75" customHeight="1">
      <c r="A741" s="165"/>
      <c r="B741" s="163"/>
      <c r="C741" s="163"/>
      <c r="D741" s="163"/>
      <c r="E741" s="163"/>
      <c r="F741" s="163"/>
      <c r="G741" s="163"/>
      <c r="H741" s="163"/>
      <c r="I741" s="163"/>
      <c r="J741" s="163"/>
      <c r="K741" s="163"/>
      <c r="L741" s="163"/>
      <c r="M741" s="163"/>
      <c r="N741" s="163"/>
      <c r="O741" s="163"/>
      <c r="P741" s="163"/>
      <c r="Q741" s="163"/>
      <c r="R741" s="163"/>
      <c r="S741" s="164"/>
      <c r="T741" s="163"/>
      <c r="U741" s="164"/>
      <c r="V741" s="163"/>
      <c r="W741" s="163"/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e00cc5b-f9fe-4d37-b5ee-a6adf6340d70">
      <Terms xmlns="http://schemas.microsoft.com/office/infopath/2007/PartnerControls"/>
    </lcf76f155ced4ddcb4097134ff3c332f>
    <TaxCatchAll xmlns="f9a550e0-fdef-4e24-b7ea-739d96bb9b0b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335B4D7AC069045A32CD659E946C311" ma:contentTypeVersion="17" ma:contentTypeDescription="Create a new document." ma:contentTypeScope="" ma:versionID="76594f8d638242a16ba68ce06e9e6ccf">
  <xsd:schema xmlns:xsd="http://www.w3.org/2001/XMLSchema" xmlns:xs="http://www.w3.org/2001/XMLSchema" xmlns:p="http://schemas.microsoft.com/office/2006/metadata/properties" xmlns:ns2="8e00cc5b-f9fe-4d37-b5ee-a6adf6340d70" xmlns:ns3="f9a550e0-fdef-4e24-b7ea-739d96bb9b0b" targetNamespace="http://schemas.microsoft.com/office/2006/metadata/properties" ma:root="true" ma:fieldsID="bbc98bc692ee3190930274949c5485eb" ns2:_="" ns3:_="">
    <xsd:import namespace="8e00cc5b-f9fe-4d37-b5ee-a6adf6340d70"/>
    <xsd:import namespace="f9a550e0-fdef-4e24-b7ea-739d96bb9b0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e00cc5b-f9fe-4d37-b5ee-a6adf6340d7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ac5953c0-5a24-4809-b13a-ba84e959e6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a550e0-fdef-4e24-b7ea-739d96bb9b0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280117e4-8451-4fd2-97a7-761999bdfce7}" ma:internalName="TaxCatchAll" ma:showField="CatchAllData" ma:web="f9a550e0-fdef-4e24-b7ea-739d96bb9b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1F66FE0-6E4B-4A8F-8D4D-8A662CC9515C}">
  <ds:schemaRefs>
    <ds:schemaRef ds:uri="http://schemas.microsoft.com/office/infopath/2007/PartnerControls"/>
    <ds:schemaRef ds:uri="http://schemas.microsoft.com/office/2006/documentManagement/types"/>
    <ds:schemaRef ds:uri="8e00cc5b-f9fe-4d37-b5ee-a6adf6340d70"/>
    <ds:schemaRef ds:uri="http://schemas.microsoft.com/office/2006/metadata/properties"/>
    <ds:schemaRef ds:uri="http://purl.org/dc/terms/"/>
    <ds:schemaRef ds:uri="http://purl.org/dc/elements/1.1/"/>
    <ds:schemaRef ds:uri="http://schemas.openxmlformats.org/package/2006/metadata/core-properties"/>
    <ds:schemaRef ds:uri="f9a550e0-fdef-4e24-b7ea-739d96bb9b0b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3F1361F-D534-4A69-B39D-E38FCB5891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e00cc5b-f9fe-4d37-b5ee-a6adf6340d70"/>
    <ds:schemaRef ds:uri="f9a550e0-fdef-4e24-b7ea-739d96bb9b0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BEF0624-F63B-43EA-9EB0-E6E6AF17998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14</vt:i4>
      </vt:variant>
      <vt:variant>
        <vt:lpstr>Benoemde bereiken</vt:lpstr>
      </vt:variant>
      <vt:variant>
        <vt:i4>1</vt:i4>
      </vt:variant>
    </vt:vector>
  </HeadingPairs>
  <TitlesOfParts>
    <vt:vector size="15" baseType="lpstr">
      <vt:lpstr>Aanbevolen Inhoud</vt:lpstr>
      <vt:lpstr>LOG</vt:lpstr>
      <vt:lpstr>01 Vastrechten</vt:lpstr>
      <vt:lpstr>Arriva Flow</vt:lpstr>
      <vt:lpstr>Landelijk spoor NS</vt:lpstr>
      <vt:lpstr>LTK</vt:lpstr>
      <vt:lpstr>Sales producten</vt:lpstr>
      <vt:lpstr>O-VD</vt:lpstr>
      <vt:lpstr>O-TWZHO</vt:lpstr>
      <vt:lpstr>O-GLD</vt:lpstr>
      <vt:lpstr>Tarieftabel O-TWZHO</vt:lpstr>
      <vt:lpstr>Tarieftabel O-VD</vt:lpstr>
      <vt:lpstr>Tarieftabel O-GT</vt:lpstr>
      <vt:lpstr>Tarieftabel O-ArnWin</vt:lpstr>
      <vt:lpstr>'O-GLD'!Afdruktitels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Mark Garmann</dc:creator>
  <cp:keywords/>
  <dc:description/>
  <cp:lastModifiedBy>Deuning, Maja</cp:lastModifiedBy>
  <cp:revision/>
  <dcterms:created xsi:type="dcterms:W3CDTF">2021-10-27T11:29:27Z</dcterms:created>
  <dcterms:modified xsi:type="dcterms:W3CDTF">2024-12-23T09:37:34Z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0x0101008335B4D7AC069045A32CD659E946C311</vt:lpwstr>
  </property>
</Properties>
</file>