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arrivagroup-my.sharepoint.com/personal/jordi_heere_arriva_nl/Documents/Desktop/Tariefaanvraag 2026 extern/"/>
    </mc:Choice>
  </mc:AlternateContent>
  <xr:revisionPtr revIDLastSave="11" documentId="13_ncr:1_{34E9F651-CB2D-4926-AEB3-D29A9047EB39}" xr6:coauthVersionLast="47" xr6:coauthVersionMax="47" xr10:uidLastSave="{AD70BCB4-5582-4B93-A73D-7431FF310D09}"/>
  <bookViews>
    <workbookView xWindow="-110" yWindow="-110" windowWidth="19420" windowHeight="11620" xr2:uid="{9D4A35B0-D877-8349-BCDC-C5086B5D7F1F}"/>
  </bookViews>
  <sheets>
    <sheet name="Z-BW" sheetId="55" r:id="rId1"/>
    <sheet name="Z-BO" sheetId="56" r:id="rId2"/>
  </sheets>
  <externalReferences>
    <externalReference r:id="rId3"/>
  </externalReferences>
  <definedNames>
    <definedName name="BESTAND">'[1]Opbr N-1'!#REF!</definedName>
    <definedName name="d">'[1]Opbr N-1'!#REF!</definedName>
    <definedName name="EURO">'[1]Opbr 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7" i="56" l="1"/>
  <c r="L46" i="56"/>
  <c r="L45" i="56"/>
  <c r="L43" i="56"/>
  <c r="L42" i="56"/>
  <c r="L41" i="56"/>
  <c r="L40" i="56"/>
  <c r="K37" i="56"/>
  <c r="L37" i="56" s="1"/>
  <c r="B36" i="56"/>
  <c r="L35" i="56"/>
  <c r="K34" i="56"/>
  <c r="L34" i="56" s="1"/>
  <c r="K33" i="56"/>
  <c r="L33" i="56" s="1"/>
  <c r="K31" i="56"/>
  <c r="L31" i="56" s="1"/>
  <c r="K29" i="56"/>
  <c r="L29" i="56" s="1"/>
  <c r="B28" i="56"/>
  <c r="K23" i="56"/>
  <c r="L23" i="56" s="1"/>
  <c r="K22" i="56"/>
  <c r="L22" i="56" s="1"/>
  <c r="K21" i="56"/>
  <c r="L21" i="56" s="1"/>
  <c r="K20" i="56"/>
  <c r="L20" i="56" s="1"/>
  <c r="K19" i="56"/>
  <c r="L19" i="56" s="1"/>
  <c r="B18" i="56"/>
  <c r="K13" i="56"/>
  <c r="L13" i="56" s="1"/>
  <c r="K12" i="56"/>
  <c r="L12" i="56" s="1"/>
  <c r="B11" i="56"/>
  <c r="K9" i="56"/>
  <c r="L9" i="56" s="1"/>
  <c r="B8" i="56"/>
  <c r="L47" i="55"/>
  <c r="L45" i="55"/>
  <c r="L44" i="55"/>
  <c r="L43" i="55"/>
  <c r="L42" i="55"/>
  <c r="L41" i="55"/>
  <c r="K40" i="55"/>
  <c r="K32" i="56" s="1"/>
  <c r="L32" i="56" s="1"/>
  <c r="K39" i="55"/>
  <c r="L39" i="55" s="1"/>
  <c r="K38" i="55"/>
  <c r="L38" i="55" s="1"/>
  <c r="L37" i="55"/>
  <c r="K35" i="55"/>
  <c r="K30" i="56" s="1"/>
  <c r="L30" i="56" s="1"/>
  <c r="K34" i="55"/>
  <c r="L34" i="55" s="1"/>
  <c r="K33" i="55"/>
  <c r="L33" i="55" s="1"/>
  <c r="L32" i="55"/>
  <c r="K27" i="55"/>
  <c r="K28" i="55" s="1"/>
  <c r="L26" i="55"/>
  <c r="L25" i="55"/>
  <c r="L24" i="55"/>
  <c r="L23" i="55"/>
  <c r="L22" i="55"/>
  <c r="K15" i="55"/>
  <c r="K14" i="56" s="1"/>
  <c r="L14" i="56" s="1"/>
  <c r="L14" i="55"/>
  <c r="L13" i="55"/>
  <c r="L11" i="55"/>
  <c r="L10" i="55"/>
  <c r="L9" i="55"/>
  <c r="L40" i="55" l="1"/>
  <c r="L27" i="55"/>
  <c r="K24" i="56"/>
  <c r="L24" i="56" s="1"/>
  <c r="K29" i="55"/>
  <c r="K25" i="56"/>
  <c r="L25" i="56" s="1"/>
  <c r="L28" i="55"/>
  <c r="K16" i="55"/>
  <c r="L15" i="55"/>
  <c r="L35" i="55"/>
  <c r="K15" i="56" l="1"/>
  <c r="L15" i="56" s="1"/>
  <c r="L16" i="55"/>
  <c r="K17" i="55"/>
  <c r="K30" i="55"/>
  <c r="K26" i="56"/>
  <c r="L26" i="56" s="1"/>
  <c r="L29" i="55"/>
  <c r="K27" i="56" l="1"/>
  <c r="L27" i="56" s="1"/>
  <c r="L30" i="55"/>
  <c r="K16" i="56"/>
  <c r="L16" i="56" s="1"/>
  <c r="L17" i="55"/>
  <c r="K18" i="55"/>
  <c r="K17" i="56" l="1"/>
  <c r="L17" i="56" s="1"/>
  <c r="L18" i="5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tc={E4B71FF1-DCA6-49A2-9234-5378345D83B2}</author>
  </authors>
  <commentList>
    <comment ref="H41" authorId="0" shapeId="0" xr:uid="{E4B71FF1-DCA6-49A2-9234-5378345D83B2}">
      <text>
        <t>[Opmerkingenthread]
U kunt deze opmerkingenthread lezen in uw versie van Excel. Eventuele wijzigingen aan de thread gaan echter verloren als het bestand wordt geopend in een nieuwere versie van Excel. Meer informatie: https://go.microsoft.com/fwlink/?linkid=870924
Opmerking:
    Let op per 1-1-2020 geen voorverkoop CT Stadskaartjes meer</t>
      </text>
    </comment>
  </commentList>
</comments>
</file>

<file path=xl/sharedStrings.xml><?xml version="1.0" encoding="utf-8"?>
<sst xmlns="http://schemas.openxmlformats.org/spreadsheetml/2006/main" count="620" uniqueCount="85">
  <si>
    <t>“Verkoop Servicebalie OVC” betreft OV-Chip producten die op een OV-Chipkaart worden geschreven.</t>
  </si>
  <si>
    <t>“Verkoop Servicebalie Overig” betreft alle overige producten: CT-kaarten,  papieren kaartjes etc.</t>
  </si>
  <si>
    <t xml:space="preserve">“Verkoop Backoffice” betreft verkoop van OV-Chip producten via Assist/klantenservice (backoffice). </t>
  </si>
  <si>
    <t xml:space="preserve">  </t>
  </si>
  <si>
    <t>Regionale tarieven Brabant West</t>
  </si>
  <si>
    <t>Voorwaarden</t>
  </si>
  <si>
    <t>Productnaam</t>
  </si>
  <si>
    <t>Productnr</t>
  </si>
  <si>
    <t>Contract Tariff Id</t>
  </si>
  <si>
    <t>2022 def</t>
  </si>
  <si>
    <t>Acceptatie OVC</t>
  </si>
  <si>
    <t>Verkoop Servicebalie OVC</t>
  </si>
  <si>
    <t>Verkoop Servicebalie Overig</t>
  </si>
  <si>
    <t>DC Light</t>
  </si>
  <si>
    <t>Handheld Toezichthouder</t>
  </si>
  <si>
    <t xml:space="preserve">Verkoop Backoffice </t>
  </si>
  <si>
    <t>Verkoop Webshop</t>
  </si>
  <si>
    <t>Geldigheid (dal/spits)</t>
  </si>
  <si>
    <t>Modaliteit (trein/(buurtbus)/HOV)</t>
  </si>
  <si>
    <t>Leeftijd (65+/kind/etc)</t>
  </si>
  <si>
    <t>Gebied (landelijk/1 regio of meer)</t>
  </si>
  <si>
    <t>Productvoorwaarden</t>
  </si>
  <si>
    <t>BRABANT OV-chipkaart en OVpay</t>
  </si>
  <si>
    <t xml:space="preserve">Kilometertarief </t>
  </si>
  <si>
    <t>nvt</t>
  </si>
  <si>
    <t>ja</t>
  </si>
  <si>
    <t>nee</t>
  </si>
  <si>
    <r>
      <t xml:space="preserve">Bravo Flex Bergen op Zoom lijn 820 flatfare </t>
    </r>
    <r>
      <rPr>
        <b/>
        <strike/>
        <sz val="10"/>
        <color theme="1"/>
        <rFont val="Arial"/>
        <family val="2"/>
      </rPr>
      <t xml:space="preserve">van/naar station. </t>
    </r>
  </si>
  <si>
    <t>gestopt</t>
  </si>
  <si>
    <r>
      <t xml:space="preserve">Bravo Flex Bergen op Zoom lijn 820 flatfare kris kras </t>
    </r>
    <r>
      <rPr>
        <b/>
        <strike/>
        <sz val="10"/>
        <color theme="1"/>
        <rFont val="Arial"/>
        <family val="2"/>
      </rPr>
      <t xml:space="preserve"> </t>
    </r>
  </si>
  <si>
    <t>n.v.t.</t>
  </si>
  <si>
    <t xml:space="preserve"> BARABANT Reisproducten OV-chipkaart maand </t>
  </si>
  <si>
    <t>Brabant Jeugd maandabonnement 12 t/m 18 jarigen</t>
  </si>
  <si>
    <r>
      <t xml:space="preserve">Personen van 12 tot en met 18 jaar kunnen voor € 115,85 per maand een abonnement voor busvervoer verkrijgen. Dit abonnement is te laden op een persoonlijke OV-chipkaart en geeft vrij reisrecht in het Brabantse stads- en streekvervoer gedurende alle dagen van de betreffende maand. Het abonnement is niet geldig op de Nightliner, Transferiumbussen en de Arriva buslijn 165/166 (Gelderland: ’s-Hertogenbosch-Druten). Het is wel geldig op de Arriva/Breng-buslijn 99 (Nijmegen-Grave). 
</t>
    </r>
    <r>
      <rPr>
        <sz val="10"/>
        <color rgb="FFFF0000"/>
        <rFont val="Arial"/>
        <family val="2"/>
      </rPr>
      <t>NB: Het Jeugdabonnement wordt door Arriva zakelijk met maximaal 34% korting geboden aan Jeugdspelers bij voetbalclub NAC Breda, Willem II en FC Den Bosch</t>
    </r>
    <r>
      <rPr>
        <sz val="10"/>
        <color theme="1"/>
        <rFont val="Arial"/>
        <family val="2"/>
      </rPr>
      <t>.</t>
    </r>
  </si>
  <si>
    <t>Brabant Altijd Vrij Anoniem</t>
  </si>
  <si>
    <t xml:space="preserve">Brabant Altijd Vrij biedt onbeperkt reizen in de Brabantse OV-concessies voor een vast bedrag. De prijs van het product bedraagt € 149,03 per maand en € 1.490,27 per jaar. Het OV-chipkaartproduct is niet geldig op de Nightliner, de Transferiumbussen en de Arriva-buslijn 165/166 (Gelderland: ’s-Hertogenbosch- Druten). Het is wel geldig op de Arriva/Breng buslijn 99 (Nijmegen-Grave). 
</t>
  </si>
  <si>
    <t>Brabant Altijd Vrij Kind</t>
  </si>
  <si>
    <t>Brabant Altijd Vrij Tiener</t>
  </si>
  <si>
    <t>Brabant Altijd Vrij Volwassen</t>
  </si>
  <si>
    <t>Brabant Altijd Vrij Senior</t>
  </si>
  <si>
    <t>BRABANT Reisproducten OV-chipkaart kwartaal</t>
  </si>
  <si>
    <t>Winterschoolliner 5 maanden</t>
  </si>
  <si>
    <t>vervallen</t>
  </si>
  <si>
    <t>BRABANT Reisproducten OV-chipkaart jaar of onbepaalde tijd</t>
  </si>
  <si>
    <t xml:space="preserve">Brabant Dalkorting Kind </t>
  </si>
  <si>
    <t>Brabant Dalkorting Jeugd</t>
  </si>
  <si>
    <t>Brabant Dalkorting Volwassen</t>
  </si>
  <si>
    <t>Brabant Dalkorting Senior</t>
  </si>
  <si>
    <t>Brabant Altijd Vrij jeugd</t>
  </si>
  <si>
    <t>BRABANT Wagenverkoopassortiment + CT voorverkoop</t>
  </si>
  <si>
    <t>Ritkaartje</t>
  </si>
  <si>
    <t xml:space="preserve">Het tarief van de Ritkaart bedraagt € 4,96. Voor de interregionale lijnen 310, 400 en 401 van de concessie West-Brabant geldt een staffel van het ritkaarttarief. De tarieven zijn afhankelijk van het deeltraject. De Ritkaart is geldig voor een enkele rit zonder overstap. De Ritkaart is niet geldig op de Transferiumbussen en de Nightliners. </t>
  </si>
  <si>
    <t>Ritkaartje middellang</t>
  </si>
  <si>
    <t>Ritkaartje lang</t>
  </si>
  <si>
    <t>Ritkaartje (CT voorverkoop tegen contante betaling bij OV Servicepunten en VVV-kantoren).</t>
  </si>
  <si>
    <t>Ritkaartje Kids Vrij</t>
  </si>
  <si>
    <t>Dalurendagkaartje</t>
  </si>
  <si>
    <t xml:space="preserve">Het tarief voor de Dalurendagkaart is € 7,80. Deze kaart is geldig van maandag t/m vrijdag vanaf 09.00 tot einde dienstregeling. De kaart is de hele dag geldig op: zaterdagen en zondagen, werkdagen in de maanden juli en augustus, Nieuwjaarsdag, Goede Vrijdag, Tweede Paasdag, Koningsdag, Hemelvaartsdag, de dag na Hemelvaartsdag, Tweede Pinksterdag en van 25 tot en met 31 december. 
De Dalurendagkaart is niet geldig op de Nightliners en Transferiumbussen.
Voor de interregionale lijnen 310, 400 en 401 van de concessie West-Brabant geldt een staffel van het Dalurendagkaarttarief. De tarieven zijn afhankelijk van het deeltraject. </t>
  </si>
  <si>
    <t>Dalurendagkaartje middellang</t>
  </si>
  <si>
    <t>Dalurendagkaartje lang</t>
  </si>
  <si>
    <t>Dalurendagkaartje CT voorverkoop tegen contante betaling bij OV Servicepunten en VVV-kantoren).</t>
  </si>
  <si>
    <t>Stadskaartje (CT voorverkoop)</t>
  </si>
  <si>
    <t>Stadskaartje</t>
  </si>
  <si>
    <t>Ritkaartje Nightliner</t>
  </si>
  <si>
    <t>Voor al het regionale nachtvervoer op vervoerrelaties binnen de OV-concessies West- en Oost-Brabant (de Nightliners) is een Ritkaart Nightliner beschikbaar voor reizigers die zonder OV-chipkaart of niet met OVpay willen reizen, met een tarief van € 7,83. Deze ritkaart is geldig voor één enkele rit, zonder overstap. De Retourkaart Nightliner kost  € 11,74. Dit vervoerbewijs is geldig op de dag van afgifte van 09.00 uur tot 05.00 uur op de volgende dag.</t>
  </si>
  <si>
    <t>Retourkaartje Nightliner</t>
  </si>
  <si>
    <t>Rituitrijkaart</t>
  </si>
  <si>
    <t xml:space="preserve">De vervoerders in de Brabantse OV-concessies voeren in hun assortiment de Rituitrijkaart. Reizigers hebben bij zwartrijden de keuze tussen een boete van  € 50,00 plus € 4,00 administratiekosten of het direct betalen van een Rituitrijkaart. Het tarief van de Rituitrijkaart is € 35,00 en is geldig voor het afmaken van de beoogde rit. 
</t>
  </si>
  <si>
    <t xml:space="preserve"> BRABANT E-ticket assortiment</t>
  </si>
  <si>
    <t>Bravo OV-Schoolticket voor groepen (max 26 incl. 1 begeleider)</t>
  </si>
  <si>
    <t xml:space="preserve">Bravo OV-schoolticket is een reisproduct speciaal voor scholen en het tarief voor 2024 is € 35,- . Voor dat bedrag kan iedere schoolklas (maximaal 26 personen bestaande uit leerlingen van een basisschool of van een school voor voortgezet onderwijs en ten minste één begeleider) binnen de Brabantse OV-concessies reizen. Het OV-schoolticket geldt op werkdagen na 09.00 uur. De OV-schoolticket is niet geldig in de buurtbus, Transferiumbussen en nachtvervoer. </t>
  </si>
  <si>
    <t>Regionale tarieven Brabant Oost</t>
  </si>
  <si>
    <t>2022 niet definitief</t>
  </si>
  <si>
    <t>Tranferiumbussen Den Bosch (geen OV-chipkaart afrekening lijn 760,770,780)</t>
  </si>
  <si>
    <t>Brabant Dalkorting Kind</t>
  </si>
  <si>
    <t>BRENG gedeelde lijn 99</t>
  </si>
  <si>
    <r>
      <t xml:space="preserve">Acceptatie alle BRENG </t>
    </r>
    <r>
      <rPr>
        <sz val="10"/>
        <color rgb="FFFF0000"/>
        <rFont val="Arial"/>
        <family val="2"/>
      </rPr>
      <t>en Oost</t>
    </r>
    <r>
      <rPr>
        <sz val="10"/>
        <color theme="1"/>
        <rFont val="Arial"/>
        <family val="2"/>
      </rPr>
      <t xml:space="preserve"> produkten</t>
    </r>
  </si>
  <si>
    <t>KM tarief Breng (gewogen gemiddeld lijn 99 bepalen)</t>
  </si>
  <si>
    <t>Breng ritkaartje 1*</t>
  </si>
  <si>
    <t>Breng ritkaartje 2*</t>
  </si>
  <si>
    <t>Breng ritkaartje 3*</t>
  </si>
  <si>
    <t>Breng Dagkaart Oost</t>
  </si>
  <si>
    <t>Breng Meermanskaart</t>
  </si>
  <si>
    <t>Breng Kidskaart Oost</t>
  </si>
  <si>
    <t>KM-tarief Breng vanaf 1 maart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</si>
</sst>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3">
    <numFmt numFmtId="8" formatCode="&quot;€&quot;\ #,##0.00;[Red]&quot;€&quot;\ \-#,##0.00"/>
    <numFmt numFmtId="44" formatCode="_ &quot;€&quot;\ * #,##0.00_ ;_ &quot;€&quot;\ * \-#,##0.00_ ;_ &quot;€&quot;\ * &quot;-&quot;??_ ;_ @_ "/>
    <numFmt numFmtId="43" formatCode="_ * #,##0.00_ ;_ * \-#,##0.00_ ;_ * &quot;-&quot;??_ ;_ @_ "/>
    <numFmt numFmtId="164" formatCode="_ &quot;€&quot;* #,##0.00_ ;_ &quot;€&quot;* \-#,##0.00_ ;_ &quot;€&quot;* &quot;-&quot;??_ ;_ @_ "/>
    <numFmt numFmtId="165" formatCode="_ &quot;€&quot;\ * #,##0.000_ ;_ &quot;€&quot;\ * \-#,##0.000_ ;_ &quot;€&quot;\ * &quot;-&quot;??_ ;_ @_ "/>
    <numFmt numFmtId="166" formatCode="&quot;€&quot;\ #,##0.000"/>
    <numFmt numFmtId="167" formatCode="0_ ;\-0\ "/>
    <numFmt numFmtId="168" formatCode="&quot;€&quot;#,##0.00"/>
    <numFmt numFmtId="169" formatCode="&quot;€&quot;\ #,##0.00"/>
    <numFmt numFmtId="170" formatCode="_ [$€-413]\ * #,##0.00_ ;_ [$€-413]\ * \-#,##0.00_ ;_ [$€-413]\ * &quot;-&quot;??_ ;_ @_ "/>
    <numFmt numFmtId="172" formatCode="_-&quot;€&quot;\ * #,##0.00_-;_-&quot;€&quot;\ * #,##0.00\-;_-&quot;€&quot;\ * &quot;-&quot;??_-;_-@_-"/>
    <numFmt numFmtId="173" formatCode="_ &quot;€&quot;\ * #,##0.000_ ;_ &quot;€&quot;\ * \-#,##0.000_ ;_ &quot;€&quot;\ * &quot;-&quot;???_ ;_ @_ "/>
    <numFmt numFmtId="174" formatCode="_-* #,##0.00_-;_-* #,##0.00\-;_-* &quot;-&quot;??_-;_-@_-"/>
  </numFmts>
  <fonts count="55" x14ac:knownFonts="1">
    <font>
      <sz val="12"/>
      <color theme="1"/>
      <name val="Calibri"/>
      <family val="2"/>
      <scheme val="minor"/>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0"/>
      <color theme="1"/>
      <name val="Arial"/>
      <family val="2"/>
    </font>
    <font>
      <sz val="10"/>
      <color theme="0" tint="-0.499984740745262"/>
      <name val="Arial"/>
      <family val="2"/>
    </font>
    <font>
      <sz val="10"/>
      <name val="Arial"/>
      <family val="2"/>
    </font>
    <font>
      <b/>
      <sz val="10"/>
      <color theme="1"/>
      <name val="Arial"/>
      <family val="2"/>
    </font>
    <font>
      <b/>
      <sz val="10"/>
      <color theme="0" tint="-0.499984740745262"/>
      <name val="Arial"/>
      <family val="2"/>
    </font>
    <font>
      <b/>
      <sz val="10"/>
      <name val="Arial"/>
      <family val="2"/>
    </font>
    <font>
      <sz val="10"/>
      <color rgb="FFFF0000"/>
      <name val="Arial"/>
      <family val="2"/>
    </font>
    <font>
      <sz val="11"/>
      <color theme="1"/>
      <name val="Calibri"/>
      <family val="2"/>
      <scheme val="minor"/>
    </font>
    <font>
      <sz val="11"/>
      <color theme="1"/>
      <name val="Calibri"/>
      <family val="2"/>
    </font>
    <font>
      <sz val="11"/>
      <color rgb="FF44546A"/>
      <name val="Calibri"/>
      <family val="2"/>
      <scheme val="minor"/>
    </font>
    <font>
      <u/>
      <sz val="10"/>
      <color theme="10"/>
      <name val="Arial"/>
      <family val="2"/>
    </font>
    <font>
      <sz val="11"/>
      <color theme="0"/>
      <name val="Calibri"/>
      <family val="2"/>
      <scheme val="minor"/>
    </font>
    <font>
      <u/>
      <sz val="8.5"/>
      <color theme="10"/>
      <name val="Arial"/>
      <family val="2"/>
    </font>
    <font>
      <u/>
      <sz val="11"/>
      <color theme="10"/>
      <name val="Calibri"/>
      <family val="2"/>
    </font>
    <font>
      <u/>
      <sz val="11"/>
      <color theme="10"/>
      <name val="Calibri"/>
      <family val="2"/>
      <scheme val="minor"/>
    </font>
    <font>
      <sz val="11"/>
      <color rgb="FF9C6500"/>
      <name val="Calibri"/>
      <family val="2"/>
      <scheme val="minor"/>
    </font>
    <font>
      <sz val="11"/>
      <color indexed="8"/>
      <name val="Calibri"/>
      <family val="2"/>
    </font>
    <font>
      <b/>
      <sz val="11"/>
      <color indexed="52"/>
      <name val="Calibri"/>
      <family val="2"/>
    </font>
    <font>
      <b/>
      <sz val="11"/>
      <color indexed="9"/>
      <name val="Calibri"/>
      <family val="2"/>
    </font>
    <font>
      <sz val="11"/>
      <color indexed="52"/>
      <name val="Calibri"/>
      <family val="2"/>
    </font>
    <font>
      <sz val="11"/>
      <color indexed="17"/>
      <name val="Calibri"/>
      <family val="2"/>
    </font>
    <font>
      <sz val="11"/>
      <color indexed="62"/>
      <name val="Calibri"/>
      <family val="2"/>
    </font>
    <font>
      <b/>
      <sz val="15"/>
      <color indexed="56"/>
      <name val="Calibri"/>
      <family val="2"/>
    </font>
    <font>
      <b/>
      <sz val="13"/>
      <color indexed="56"/>
      <name val="Calibri"/>
      <family val="2"/>
    </font>
    <font>
      <b/>
      <sz val="11"/>
      <color indexed="56"/>
      <name val="Calibri"/>
      <family val="2"/>
    </font>
    <font>
      <sz val="11"/>
      <color indexed="60"/>
      <name val="Calibri"/>
      <family val="2"/>
    </font>
    <font>
      <sz val="11"/>
      <color indexed="20"/>
      <name val="Calibri"/>
      <family val="2"/>
    </font>
    <font>
      <b/>
      <sz val="18"/>
      <color indexed="56"/>
      <name val="Cambria"/>
      <family val="2"/>
    </font>
    <font>
      <b/>
      <sz val="11"/>
      <color indexed="8"/>
      <name val="Calibri"/>
      <family val="2"/>
    </font>
    <font>
      <b/>
      <sz val="11"/>
      <color indexed="63"/>
      <name val="Calibri"/>
      <family val="2"/>
    </font>
    <font>
      <i/>
      <sz val="11"/>
      <color indexed="23"/>
      <name val="Calibri"/>
      <family val="2"/>
    </font>
    <font>
      <sz val="11"/>
      <color indexed="10"/>
      <name val="Calibri"/>
      <family val="2"/>
    </font>
    <font>
      <strike/>
      <sz val="10"/>
      <color theme="1"/>
      <name val="Arial"/>
      <family val="2"/>
    </font>
    <font>
      <b/>
      <strike/>
      <sz val="10"/>
      <color theme="1"/>
      <name val="Arial"/>
      <family val="2"/>
    </font>
    <font>
      <strike/>
      <sz val="10"/>
      <color theme="0" tint="-0.499984740745262"/>
      <name val="Arial"/>
      <family val="2"/>
    </font>
    <font>
      <sz val="10"/>
      <color rgb="FF000000"/>
      <name val="Arial"/>
      <family val="2"/>
    </font>
  </fonts>
  <fills count="42">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rgb="FFFFFFCC"/>
        <bgColor indexed="64"/>
      </patternFill>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rgb="FFFFEB9C"/>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5"/>
      </patternFill>
    </fill>
    <fill>
      <patternFill patternType="solid">
        <fgColor indexed="42"/>
      </patternFill>
    </fill>
    <fill>
      <patternFill patternType="solid">
        <fgColor indexed="47"/>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s>
  <borders count="5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683">
    <xf numFmtId="0" fontId="0" fillId="0" borderId="0"/>
    <xf numFmtId="0" fontId="18" fillId="0" borderId="0"/>
    <xf numFmtId="164" fontId="18" fillId="0" borderId="0" applyFont="0" applyFill="0" applyBorder="0" applyAlignment="0" applyProtection="0"/>
    <xf numFmtId="43" fontId="18" fillId="0" borderId="0" applyFont="0" applyFill="0" applyBorder="0" applyAlignment="0" applyProtection="0"/>
    <xf numFmtId="9" fontId="18" fillId="0" borderId="0" applyFont="0" applyFill="0" applyBorder="0" applyAlignment="0" applyProtection="0"/>
    <xf numFmtId="0" fontId="19" fillId="0" borderId="0"/>
    <xf numFmtId="44" fontId="19" fillId="0" borderId="0" applyFont="0" applyFill="0" applyBorder="0" applyAlignment="0" applyProtection="0"/>
    <xf numFmtId="43" fontId="19" fillId="0" borderId="0" applyFont="0" applyFill="0" applyBorder="0" applyAlignment="0" applyProtection="0"/>
    <xf numFmtId="172" fontId="21" fillId="0" borderId="0" applyFont="0" applyFill="0" applyBorder="0" applyAlignment="0" applyProtection="0"/>
    <xf numFmtId="0" fontId="26" fillId="0" borderId="0"/>
    <xf numFmtId="9" fontId="26" fillId="0" borderId="0" applyFont="0" applyFill="0" applyBorder="0" applyAlignment="0" applyProtection="0"/>
    <xf numFmtId="0" fontId="17" fillId="0" borderId="0"/>
    <xf numFmtId="0" fontId="27" fillId="0" borderId="0"/>
    <xf numFmtId="0" fontId="17" fillId="0" borderId="0"/>
    <xf numFmtId="164" fontId="17" fillId="0" borderId="0" applyFont="0" applyFill="0" applyBorder="0" applyAlignment="0" applyProtection="0"/>
    <xf numFmtId="43" fontId="17" fillId="0" borderId="0" applyFont="0" applyFill="0" applyBorder="0" applyAlignment="0" applyProtection="0"/>
    <xf numFmtId="0" fontId="16" fillId="0" borderId="0"/>
    <xf numFmtId="164" fontId="16" fillId="0" borderId="0" applyFont="0" applyFill="0" applyBorder="0" applyAlignment="0" applyProtection="0"/>
    <xf numFmtId="9" fontId="16" fillId="0" borderId="0" applyFont="0" applyFill="0" applyBorder="0" applyAlignment="0" applyProtection="0"/>
    <xf numFmtId="0" fontId="15" fillId="0" borderId="0"/>
    <xf numFmtId="164" fontId="15" fillId="0" borderId="0" applyFont="0" applyFill="0" applyBorder="0" applyAlignment="0" applyProtection="0"/>
    <xf numFmtId="43" fontId="15" fillId="0" borderId="0" applyFont="0" applyFill="0" applyBorder="0" applyAlignment="0" applyProtection="0"/>
    <xf numFmtId="0" fontId="14" fillId="0" borderId="0"/>
    <xf numFmtId="164" fontId="14" fillId="0" borderId="0" applyFont="0" applyFill="0" applyBorder="0" applyAlignment="0" applyProtection="0"/>
    <xf numFmtId="43" fontId="14" fillId="0" borderId="0" applyFont="0" applyFill="0" applyBorder="0" applyAlignment="0" applyProtection="0"/>
    <xf numFmtId="0" fontId="13" fillId="0" borderId="0"/>
    <xf numFmtId="164" fontId="13" fillId="0" borderId="0" applyFont="0" applyFill="0" applyBorder="0" applyAlignment="0" applyProtection="0"/>
    <xf numFmtId="43" fontId="13" fillId="0" borderId="0" applyFont="0" applyFill="0" applyBorder="0" applyAlignment="0" applyProtection="0"/>
    <xf numFmtId="0" fontId="12" fillId="0" borderId="0"/>
    <xf numFmtId="164" fontId="12" fillId="0" borderId="0" applyFont="0" applyFill="0" applyBorder="0" applyAlignment="0" applyProtection="0"/>
    <xf numFmtId="43" fontId="12" fillId="0" borderId="0" applyFont="0" applyFill="0" applyBorder="0" applyAlignment="0" applyProtection="0"/>
    <xf numFmtId="9" fontId="12" fillId="0" borderId="0" applyFont="0" applyFill="0" applyBorder="0" applyAlignment="0" applyProtection="0"/>
    <xf numFmtId="44" fontId="19" fillId="0" borderId="0" applyFont="0" applyFill="0" applyBorder="0" applyAlignment="0" applyProtection="0"/>
    <xf numFmtId="43" fontId="19" fillId="0" borderId="0" applyFont="0" applyFill="0" applyBorder="0" applyAlignment="0" applyProtection="0"/>
    <xf numFmtId="0" fontId="12" fillId="0" borderId="0"/>
    <xf numFmtId="0" fontId="12" fillId="0" borderId="0"/>
    <xf numFmtId="0" fontId="12" fillId="0" borderId="0"/>
    <xf numFmtId="164" fontId="12" fillId="0" borderId="0" applyFont="0" applyFill="0" applyBorder="0" applyAlignment="0" applyProtection="0"/>
    <xf numFmtId="43" fontId="12" fillId="0" borderId="0" applyFont="0" applyFill="0" applyBorder="0" applyAlignment="0" applyProtection="0"/>
    <xf numFmtId="0" fontId="12" fillId="0" borderId="0"/>
    <xf numFmtId="164" fontId="12" fillId="0" borderId="0" applyFont="0" applyFill="0" applyBorder="0" applyAlignment="0" applyProtection="0"/>
    <xf numFmtId="9" fontId="12" fillId="0" borderId="0" applyFont="0" applyFill="0" applyBorder="0" applyAlignment="0" applyProtection="0"/>
    <xf numFmtId="0" fontId="12" fillId="0" borderId="0"/>
    <xf numFmtId="164" fontId="12" fillId="0" borderId="0" applyFont="0" applyFill="0" applyBorder="0" applyAlignment="0" applyProtection="0"/>
    <xf numFmtId="43" fontId="12" fillId="0" borderId="0" applyFont="0" applyFill="0" applyBorder="0" applyAlignment="0" applyProtection="0"/>
    <xf numFmtId="0" fontId="11" fillId="0" borderId="0"/>
    <xf numFmtId="164" fontId="11" fillId="0" borderId="0" applyFont="0" applyFill="0" applyBorder="0" applyAlignment="0" applyProtection="0"/>
    <xf numFmtId="43" fontId="11" fillId="0" borderId="0" applyFont="0" applyFill="0" applyBorder="0" applyAlignment="0" applyProtection="0"/>
    <xf numFmtId="43" fontId="26" fillId="0" borderId="0" applyFont="0" applyFill="0" applyBorder="0" applyAlignment="0" applyProtection="0"/>
    <xf numFmtId="0" fontId="21" fillId="0" borderId="0"/>
    <xf numFmtId="44" fontId="26" fillId="0" borderId="0" applyFont="0" applyFill="0" applyBorder="0" applyAlignment="0" applyProtection="0"/>
    <xf numFmtId="0" fontId="10" fillId="0" borderId="0"/>
    <xf numFmtId="164" fontId="10" fillId="0" borderId="0" applyFont="0" applyFill="0" applyBorder="0" applyAlignment="0" applyProtection="0"/>
    <xf numFmtId="43" fontId="10" fillId="0" borderId="0" applyFont="0" applyFill="0" applyBorder="0" applyAlignment="0" applyProtection="0"/>
    <xf numFmtId="0" fontId="9" fillId="0" borderId="0"/>
    <xf numFmtId="0" fontId="8" fillId="0" borderId="0"/>
    <xf numFmtId="0" fontId="7" fillId="0" borderId="0"/>
    <xf numFmtId="0" fontId="7" fillId="0" borderId="0"/>
    <xf numFmtId="0" fontId="6" fillId="0" borderId="0"/>
    <xf numFmtId="0" fontId="6" fillId="0" borderId="0"/>
    <xf numFmtId="164" fontId="6" fillId="0" borderId="0" applyFont="0" applyFill="0" applyBorder="0" applyAlignment="0" applyProtection="0"/>
    <xf numFmtId="43" fontId="6" fillId="0" borderId="0" applyFont="0" applyFill="0" applyBorder="0" applyAlignment="0" applyProtection="0"/>
    <xf numFmtId="0" fontId="5" fillId="0" borderId="0"/>
    <xf numFmtId="164" fontId="5" fillId="0" borderId="0" applyFont="0" applyFill="0" applyBorder="0" applyAlignment="0" applyProtection="0"/>
    <xf numFmtId="43" fontId="5" fillId="0" borderId="0" applyFont="0" applyFill="0" applyBorder="0" applyAlignment="0" applyProtection="0"/>
    <xf numFmtId="0" fontId="5" fillId="0" borderId="0"/>
    <xf numFmtId="164" fontId="5" fillId="0" borderId="0" applyFont="0" applyFill="0" applyBorder="0" applyAlignment="0" applyProtection="0"/>
    <xf numFmtId="0" fontId="5" fillId="0" borderId="0"/>
    <xf numFmtId="164" fontId="5" fillId="0" borderId="0" applyFont="0" applyFill="0" applyBorder="0" applyAlignment="0" applyProtection="0"/>
    <xf numFmtId="9" fontId="5" fillId="0" borderId="0" applyFont="0" applyFill="0" applyBorder="0" applyAlignment="0" applyProtection="0"/>
    <xf numFmtId="0" fontId="4" fillId="0" borderId="0"/>
    <xf numFmtId="164" fontId="4" fillId="0" borderId="0" applyFont="0" applyFill="0" applyBorder="0" applyAlignment="0" applyProtection="0"/>
    <xf numFmtId="0" fontId="4" fillId="0" borderId="0"/>
    <xf numFmtId="164" fontId="4" fillId="0" borderId="0" applyFont="0" applyFill="0" applyBorder="0" applyAlignment="0" applyProtection="0"/>
    <xf numFmtId="0" fontId="4" fillId="0" borderId="0"/>
    <xf numFmtId="164"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0" fontId="21" fillId="0" borderId="0"/>
    <xf numFmtId="0" fontId="33" fillId="0" borderId="0" applyNumberFormat="0" applyFill="0" applyBorder="0" applyAlignment="0" applyProtection="0"/>
    <xf numFmtId="0" fontId="21" fillId="0" borderId="0"/>
    <xf numFmtId="0" fontId="31" fillId="0" borderId="0" applyNumberFormat="0" applyFill="0" applyBorder="0" applyAlignment="0" applyProtection="0">
      <alignment vertical="top"/>
      <protection locked="0"/>
    </xf>
    <xf numFmtId="0" fontId="21" fillId="0" borderId="0"/>
    <xf numFmtId="0" fontId="29" fillId="0" borderId="0" applyNumberFormat="0" applyFill="0" applyBorder="0" applyAlignment="0" applyProtection="0">
      <alignment vertical="top"/>
      <protection locked="0"/>
    </xf>
    <xf numFmtId="0" fontId="21" fillId="0" borderId="0"/>
    <xf numFmtId="0" fontId="26" fillId="0" borderId="0"/>
    <xf numFmtId="0" fontId="26" fillId="0" borderId="0"/>
    <xf numFmtId="0" fontId="26" fillId="0" borderId="0"/>
    <xf numFmtId="0" fontId="26" fillId="0" borderId="0"/>
    <xf numFmtId="0" fontId="26" fillId="0" borderId="0"/>
    <xf numFmtId="0" fontId="32" fillId="0" borderId="0" applyNumberFormat="0" applyFill="0" applyBorder="0" applyAlignment="0" applyProtection="0">
      <alignment vertical="top"/>
      <protection locked="0"/>
    </xf>
    <xf numFmtId="0" fontId="26" fillId="0" borderId="0"/>
    <xf numFmtId="0" fontId="21" fillId="0" borderId="0"/>
    <xf numFmtId="172" fontId="21" fillId="0" borderId="0" applyFont="0" applyFill="0" applyBorder="0" applyAlignment="0" applyProtection="0"/>
    <xf numFmtId="0" fontId="26" fillId="0" borderId="0"/>
    <xf numFmtId="0" fontId="26" fillId="0" borderId="0"/>
    <xf numFmtId="172" fontId="21"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44" fontId="26"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6" fillId="0" borderId="0"/>
    <xf numFmtId="0" fontId="34" fillId="9" borderId="0" applyNumberFormat="0" applyBorder="0" applyAlignment="0" applyProtection="0"/>
    <xf numFmtId="0" fontId="26" fillId="0" borderId="0"/>
    <xf numFmtId="0" fontId="26" fillId="0" borderId="0"/>
    <xf numFmtId="0" fontId="21" fillId="0" borderId="0"/>
    <xf numFmtId="0" fontId="33" fillId="0" borderId="0" applyNumberFormat="0" applyFill="0" applyBorder="0" applyAlignment="0" applyProtection="0"/>
    <xf numFmtId="0" fontId="26" fillId="0" borderId="0"/>
    <xf numFmtId="0" fontId="26" fillId="0" borderId="0"/>
    <xf numFmtId="0" fontId="26" fillId="0" borderId="0"/>
    <xf numFmtId="0" fontId="26" fillId="0" borderId="0"/>
    <xf numFmtId="0" fontId="33" fillId="0" borderId="0" applyNumberForma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44" fontId="26"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1"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44" fontId="26"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9"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44" fontId="26"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44" fontId="21" fillId="0" borderId="0" applyFont="0" applyFill="0" applyBorder="0" applyAlignment="0" applyProtection="0"/>
    <xf numFmtId="0" fontId="21"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44" fontId="26"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44" fontId="21" fillId="0" borderId="0" applyFont="0" applyFill="0" applyBorder="0" applyAlignment="0" applyProtection="0"/>
    <xf numFmtId="0" fontId="19" fillId="0" borderId="0"/>
    <xf numFmtId="172" fontId="21" fillId="0" borderId="0" applyFont="0" applyFill="0" applyBorder="0" applyAlignment="0" applyProtection="0"/>
    <xf numFmtId="0" fontId="21" fillId="0" borderId="0"/>
    <xf numFmtId="0" fontId="21" fillId="0" borderId="0"/>
    <xf numFmtId="172" fontId="21" fillId="0" borderId="0" applyFont="0" applyFill="0" applyBorder="0" applyAlignment="0" applyProtection="0"/>
    <xf numFmtId="0" fontId="36" fillId="38" borderId="44" applyNumberFormat="0" applyAlignment="0" applyProtection="0"/>
    <xf numFmtId="0" fontId="37" fillId="39" borderId="45" applyNumberFormat="0" applyAlignment="0" applyProtection="0"/>
    <xf numFmtId="0" fontId="38" fillId="0" borderId="46" applyNumberFormat="0" applyFill="0" applyAlignment="0" applyProtection="0"/>
    <xf numFmtId="0" fontId="39" fillId="36" borderId="0" applyNumberFormat="0" applyBorder="0" applyAlignment="0" applyProtection="0"/>
    <xf numFmtId="0" fontId="40" fillId="37" borderId="44" applyNumberFormat="0" applyAlignment="0" applyProtection="0"/>
    <xf numFmtId="0" fontId="41" fillId="0" borderId="47" applyNumberFormat="0" applyFill="0" applyAlignment="0" applyProtection="0"/>
    <xf numFmtId="0" fontId="42" fillId="0" borderId="48" applyNumberFormat="0" applyFill="0" applyAlignment="0" applyProtection="0"/>
    <xf numFmtId="0" fontId="43" fillId="0" borderId="49" applyNumberFormat="0" applyFill="0" applyAlignment="0" applyProtection="0"/>
    <xf numFmtId="0" fontId="43" fillId="0" borderId="0" applyNumberFormat="0" applyFill="0" applyBorder="0" applyAlignment="0" applyProtection="0"/>
    <xf numFmtId="0" fontId="44" fillId="40" borderId="0" applyNumberFormat="0" applyBorder="0" applyAlignment="0" applyProtection="0"/>
    <xf numFmtId="0" fontId="21" fillId="41" borderId="43" applyNumberFormat="0" applyFont="0" applyAlignment="0" applyProtection="0"/>
    <xf numFmtId="0" fontId="35" fillId="41" borderId="43" applyNumberFormat="0" applyFont="0" applyAlignment="0" applyProtection="0"/>
    <xf numFmtId="0" fontId="45" fillId="35" borderId="0" applyNumberFormat="0" applyBorder="0" applyAlignment="0" applyProtection="0"/>
    <xf numFmtId="0" fontId="46" fillId="0" borderId="0" applyNumberFormat="0" applyFill="0" applyBorder="0" applyAlignment="0" applyProtection="0"/>
    <xf numFmtId="0" fontId="47" fillId="0" borderId="50" applyNumberFormat="0" applyFill="0" applyAlignment="0" applyProtection="0"/>
    <xf numFmtId="0" fontId="48" fillId="38" borderId="51" applyNumberFormat="0" applyAlignment="0" applyProtection="0"/>
    <xf numFmtId="0" fontId="49" fillId="0" borderId="0" applyNumberFormat="0" applyFill="0" applyBorder="0" applyAlignment="0" applyProtection="0"/>
    <xf numFmtId="0" fontId="50" fillId="0" borderId="0" applyNumberFormat="0" applyFill="0" applyBorder="0" applyAlignment="0" applyProtection="0"/>
    <xf numFmtId="174" fontId="21" fillId="0" borderId="0" applyFont="0" applyFill="0" applyBorder="0" applyAlignment="0" applyProtection="0"/>
    <xf numFmtId="0" fontId="21" fillId="0" borderId="0"/>
    <xf numFmtId="0" fontId="26" fillId="12" borderId="0" applyNumberFormat="0" applyBorder="0" applyAlignment="0" applyProtection="0"/>
    <xf numFmtId="0" fontId="26" fillId="16" borderId="0" applyNumberFormat="0" applyBorder="0" applyAlignment="0" applyProtection="0"/>
    <xf numFmtId="0" fontId="26" fillId="20" borderId="0" applyNumberFormat="0" applyBorder="0" applyAlignment="0" applyProtection="0"/>
    <xf numFmtId="0" fontId="26" fillId="24" borderId="0" applyNumberFormat="0" applyBorder="0" applyAlignment="0" applyProtection="0"/>
    <xf numFmtId="0" fontId="26" fillId="28" borderId="0" applyNumberFormat="0" applyBorder="0" applyAlignment="0" applyProtection="0"/>
    <xf numFmtId="0" fontId="26" fillId="32" borderId="0" applyNumberFormat="0" applyBorder="0" applyAlignment="0" applyProtection="0"/>
    <xf numFmtId="0" fontId="26" fillId="13" borderId="0" applyNumberFormat="0" applyBorder="0" applyAlignment="0" applyProtection="0"/>
    <xf numFmtId="0" fontId="26" fillId="17" borderId="0" applyNumberFormat="0" applyBorder="0" applyAlignment="0" applyProtection="0"/>
    <xf numFmtId="0" fontId="26" fillId="21" borderId="0" applyNumberFormat="0" applyBorder="0" applyAlignment="0" applyProtection="0"/>
    <xf numFmtId="0" fontId="26" fillId="25" borderId="0" applyNumberFormat="0" applyBorder="0" applyAlignment="0" applyProtection="0"/>
    <xf numFmtId="0" fontId="26" fillId="29" borderId="0" applyNumberFormat="0" applyBorder="0" applyAlignment="0" applyProtection="0"/>
    <xf numFmtId="0" fontId="26" fillId="33" borderId="0" applyNumberFormat="0" applyBorder="0" applyAlignment="0" applyProtection="0"/>
    <xf numFmtId="0" fontId="30" fillId="14" borderId="0" applyNumberFormat="0" applyBorder="0" applyAlignment="0" applyProtection="0"/>
    <xf numFmtId="0" fontId="30" fillId="18" borderId="0" applyNumberFormat="0" applyBorder="0" applyAlignment="0" applyProtection="0"/>
    <xf numFmtId="0" fontId="30" fillId="22" borderId="0" applyNumberFormat="0" applyBorder="0" applyAlignment="0" applyProtection="0"/>
    <xf numFmtId="0" fontId="30" fillId="26" borderId="0" applyNumberFormat="0" applyBorder="0" applyAlignment="0" applyProtection="0"/>
    <xf numFmtId="0" fontId="30" fillId="30" borderId="0" applyNumberFormat="0" applyBorder="0" applyAlignment="0" applyProtection="0"/>
    <xf numFmtId="0" fontId="30" fillId="34" borderId="0" applyNumberFormat="0" applyBorder="0" applyAlignment="0" applyProtection="0"/>
    <xf numFmtId="0" fontId="30" fillId="11" borderId="0" applyNumberFormat="0" applyBorder="0" applyAlignment="0" applyProtection="0"/>
    <xf numFmtId="0" fontId="30" fillId="15" borderId="0" applyNumberFormat="0" applyBorder="0" applyAlignment="0" applyProtection="0"/>
    <xf numFmtId="0" fontId="30" fillId="19" borderId="0" applyNumberFormat="0" applyBorder="0" applyAlignment="0" applyProtection="0"/>
    <xf numFmtId="0" fontId="30" fillId="23" borderId="0" applyNumberFormat="0" applyBorder="0" applyAlignment="0" applyProtection="0"/>
    <xf numFmtId="0" fontId="30" fillId="27" borderId="0" applyNumberFormat="0" applyBorder="0" applyAlignment="0" applyProtection="0"/>
    <xf numFmtId="0" fontId="30" fillId="31" borderId="0" applyNumberFormat="0" applyBorder="0" applyAlignment="0" applyProtection="0"/>
    <xf numFmtId="0" fontId="26" fillId="10" borderId="42" applyNumberFormat="0" applyFont="0" applyAlignment="0" applyProtection="0"/>
    <xf numFmtId="0" fontId="19"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 fillId="0" borderId="0"/>
    <xf numFmtId="0" fontId="3" fillId="0" borderId="0"/>
    <xf numFmtId="164"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164" fontId="3" fillId="0" borderId="0" applyFont="0" applyFill="0" applyBorder="0" applyAlignment="0" applyProtection="0"/>
    <xf numFmtId="0" fontId="3" fillId="0" borderId="0"/>
    <xf numFmtId="164"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0" fontId="2" fillId="0" borderId="0"/>
    <xf numFmtId="164" fontId="2" fillId="0" borderId="0" applyFont="0" applyFill="0" applyBorder="0" applyAlignment="0" applyProtection="0"/>
    <xf numFmtId="9" fontId="2"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cellStyleXfs>
  <cellXfs count="259">
    <xf numFmtId="0" fontId="0" fillId="0" borderId="0" xfId="0"/>
    <xf numFmtId="0" fontId="19" fillId="0" borderId="0" xfId="62" applyFont="1" applyAlignment="1">
      <alignment horizontal="center" vertical="center"/>
    </xf>
    <xf numFmtId="0" fontId="28" fillId="0" borderId="0" xfId="0" applyFont="1" applyAlignment="1">
      <alignment vertical="center"/>
    </xf>
    <xf numFmtId="164" fontId="20" fillId="0" borderId="0" xfId="63" applyFont="1" applyAlignment="1">
      <alignment horizontal="center" vertical="center"/>
    </xf>
    <xf numFmtId="164" fontId="19" fillId="0" borderId="0" xfId="63" applyFont="1" applyAlignment="1">
      <alignment horizontal="center" vertical="center"/>
    </xf>
    <xf numFmtId="164" fontId="21" fillId="0" borderId="0" xfId="63" applyFont="1" applyAlignment="1">
      <alignment horizontal="center" vertical="center"/>
    </xf>
    <xf numFmtId="0" fontId="19" fillId="0" borderId="0" xfId="62" applyFont="1" applyAlignment="1">
      <alignment horizontal="center" vertical="center" wrapText="1"/>
    </xf>
    <xf numFmtId="0" fontId="22" fillId="2" borderId="1" xfId="62" applyFont="1" applyFill="1" applyBorder="1" applyAlignment="1">
      <alignment horizontal="center" vertical="center"/>
    </xf>
    <xf numFmtId="0" fontId="22" fillId="2" borderId="2" xfId="62" applyFont="1" applyFill="1" applyBorder="1" applyAlignment="1">
      <alignment horizontal="center" vertical="center"/>
    </xf>
    <xf numFmtId="0" fontId="23" fillId="2" borderId="2" xfId="62" applyFont="1" applyFill="1" applyBorder="1" applyAlignment="1">
      <alignment horizontal="center" vertical="center"/>
    </xf>
    <xf numFmtId="0" fontId="24" fillId="2" borderId="2" xfId="62" applyFont="1" applyFill="1" applyBorder="1" applyAlignment="1">
      <alignment horizontal="center" vertical="center"/>
    </xf>
    <xf numFmtId="0" fontId="22" fillId="2" borderId="3" xfId="62" applyFont="1" applyFill="1" applyBorder="1" applyAlignment="1">
      <alignment horizontal="center" vertical="center"/>
    </xf>
    <xf numFmtId="0" fontId="22" fillId="8" borderId="5" xfId="62" applyFont="1" applyFill="1" applyBorder="1" applyAlignment="1">
      <alignment horizontal="center" vertical="center"/>
    </xf>
    <xf numFmtId="0" fontId="22" fillId="3" borderId="6" xfId="62" applyFont="1" applyFill="1" applyBorder="1" applyAlignment="1">
      <alignment horizontal="center" vertical="center"/>
    </xf>
    <xf numFmtId="1" fontId="23" fillId="3" borderId="6" xfId="63" applyNumberFormat="1" applyFont="1" applyFill="1" applyBorder="1" applyAlignment="1">
      <alignment horizontal="center" vertical="center"/>
    </xf>
    <xf numFmtId="0" fontId="23" fillId="3" borderId="6" xfId="63" applyNumberFormat="1" applyFont="1" applyFill="1" applyBorder="1" applyAlignment="1">
      <alignment horizontal="center" vertical="center" wrapText="1"/>
    </xf>
    <xf numFmtId="0" fontId="22" fillId="3" borderId="6" xfId="62" applyFont="1" applyFill="1" applyBorder="1" applyAlignment="1">
      <alignment horizontal="center" vertical="center" wrapText="1"/>
    </xf>
    <xf numFmtId="0" fontId="22" fillId="3" borderId="7" xfId="62" applyFont="1" applyFill="1" applyBorder="1" applyAlignment="1">
      <alignment horizontal="center" vertical="center" wrapText="1"/>
    </xf>
    <xf numFmtId="0" fontId="22" fillId="3" borderId="4" xfId="62" applyFont="1" applyFill="1" applyBorder="1" applyAlignment="1">
      <alignment horizontal="center" vertical="center" wrapText="1"/>
    </xf>
    <xf numFmtId="43" fontId="22" fillId="4" borderId="1" xfId="64" applyFont="1" applyFill="1" applyBorder="1" applyAlignment="1">
      <alignment horizontal="center" vertical="center"/>
    </xf>
    <xf numFmtId="43" fontId="22" fillId="4" borderId="2" xfId="64" applyFont="1" applyFill="1" applyBorder="1" applyAlignment="1">
      <alignment horizontal="center" vertical="center"/>
    </xf>
    <xf numFmtId="43" fontId="23" fillId="4" borderId="2" xfId="64" applyFont="1" applyFill="1" applyBorder="1" applyAlignment="1">
      <alignment horizontal="center" vertical="center"/>
    </xf>
    <xf numFmtId="43" fontId="24" fillId="4" borderId="2" xfId="64" applyFont="1" applyFill="1" applyBorder="1" applyAlignment="1">
      <alignment horizontal="center" vertical="center"/>
    </xf>
    <xf numFmtId="43" fontId="22" fillId="4" borderId="3" xfId="64" applyFont="1" applyFill="1" applyBorder="1" applyAlignment="1">
      <alignment horizontal="center" vertical="center"/>
    </xf>
    <xf numFmtId="43" fontId="22" fillId="0" borderId="0" xfId="64" applyFont="1" applyAlignment="1">
      <alignment horizontal="center" vertical="center"/>
    </xf>
    <xf numFmtId="43" fontId="19" fillId="0" borderId="20" xfId="64" applyFont="1" applyFill="1" applyBorder="1" applyAlignment="1">
      <alignment horizontal="center" vertical="center" wrapText="1"/>
    </xf>
    <xf numFmtId="43" fontId="19" fillId="0" borderId="13" xfId="64" applyFont="1" applyFill="1" applyBorder="1" applyAlignment="1">
      <alignment horizontal="center" vertical="center" wrapText="1"/>
    </xf>
    <xf numFmtId="43" fontId="19" fillId="0" borderId="13" xfId="64" applyFont="1" applyFill="1" applyBorder="1" applyAlignment="1">
      <alignment horizontal="center" vertical="center"/>
    </xf>
    <xf numFmtId="165" fontId="20" fillId="0" borderId="13" xfId="63" applyNumberFormat="1" applyFont="1" applyFill="1" applyBorder="1" applyAlignment="1">
      <alignment horizontal="center" vertical="center"/>
    </xf>
    <xf numFmtId="166" fontId="19" fillId="0" borderId="13" xfId="64" applyNumberFormat="1" applyFont="1" applyFill="1" applyBorder="1" applyAlignment="1">
      <alignment horizontal="center" vertical="center"/>
    </xf>
    <xf numFmtId="166" fontId="19" fillId="0" borderId="21" xfId="64" applyNumberFormat="1" applyFont="1" applyFill="1" applyBorder="1" applyAlignment="1">
      <alignment horizontal="center" vertical="center"/>
    </xf>
    <xf numFmtId="0" fontId="19" fillId="0" borderId="20" xfId="62" applyFont="1" applyBorder="1" applyAlignment="1">
      <alignment horizontal="center" vertical="center"/>
    </xf>
    <xf numFmtId="0" fontId="19" fillId="0" borderId="13" xfId="62" applyFont="1" applyBorder="1" applyAlignment="1">
      <alignment horizontal="center" vertical="center"/>
    </xf>
    <xf numFmtId="0" fontId="19" fillId="0" borderId="21" xfId="62" applyFont="1" applyBorder="1" applyAlignment="1">
      <alignment horizontal="center" vertical="center" wrapText="1"/>
    </xf>
    <xf numFmtId="43" fontId="22" fillId="4" borderId="0" xfId="64" applyFont="1" applyFill="1" applyBorder="1" applyAlignment="1">
      <alignment horizontal="center" vertical="center"/>
    </xf>
    <xf numFmtId="43" fontId="19" fillId="0" borderId="20" xfId="64" applyFont="1" applyFill="1" applyBorder="1" applyAlignment="1">
      <alignment horizontal="center" vertical="center"/>
    </xf>
    <xf numFmtId="167" fontId="19" fillId="6" borderId="13" xfId="62" applyNumberFormat="1" applyFont="1" applyFill="1" applyBorder="1" applyAlignment="1">
      <alignment horizontal="center" vertical="center"/>
    </xf>
    <xf numFmtId="164" fontId="20" fillId="0" borderId="13" xfId="63" applyFont="1" applyFill="1" applyBorder="1" applyAlignment="1">
      <alignment horizontal="center" vertical="center"/>
    </xf>
    <xf numFmtId="164" fontId="21" fillId="5" borderId="13" xfId="63" applyFont="1" applyFill="1" applyBorder="1" applyAlignment="1">
      <alignment horizontal="center" vertical="center"/>
    </xf>
    <xf numFmtId="168" fontId="19" fillId="0" borderId="13" xfId="64" applyNumberFormat="1" applyFont="1" applyFill="1" applyBorder="1" applyAlignment="1">
      <alignment horizontal="center" vertical="center"/>
    </xf>
    <xf numFmtId="169" fontId="19" fillId="0" borderId="13" xfId="64" applyNumberFormat="1" applyFont="1" applyFill="1" applyBorder="1" applyAlignment="1">
      <alignment horizontal="center" vertical="center"/>
    </xf>
    <xf numFmtId="169" fontId="19" fillId="0" borderId="21" xfId="64" applyNumberFormat="1" applyFont="1" applyFill="1" applyBorder="1" applyAlignment="1">
      <alignment horizontal="center" vertical="center"/>
    </xf>
    <xf numFmtId="164" fontId="20" fillId="0" borderId="18" xfId="63" applyFont="1" applyFill="1" applyBorder="1" applyAlignment="1">
      <alignment horizontal="center" vertical="center"/>
    </xf>
    <xf numFmtId="168" fontId="19" fillId="0" borderId="18" xfId="64" applyNumberFormat="1" applyFont="1" applyFill="1" applyBorder="1" applyAlignment="1">
      <alignment horizontal="center" vertical="center"/>
    </xf>
    <xf numFmtId="169" fontId="19" fillId="0" borderId="18" xfId="64" applyNumberFormat="1" applyFont="1" applyFill="1" applyBorder="1" applyAlignment="1">
      <alignment horizontal="center" vertical="center"/>
    </xf>
    <xf numFmtId="169" fontId="19" fillId="0" borderId="19" xfId="64" applyNumberFormat="1" applyFont="1" applyFill="1" applyBorder="1" applyAlignment="1">
      <alignment horizontal="center" vertical="center"/>
    </xf>
    <xf numFmtId="0" fontId="19" fillId="0" borderId="17" xfId="62" applyFont="1" applyBorder="1" applyAlignment="1">
      <alignment horizontal="center" vertical="center"/>
    </xf>
    <xf numFmtId="0" fontId="19" fillId="0" borderId="18" xfId="62" applyFont="1" applyBorder="1" applyAlignment="1">
      <alignment horizontal="center" vertical="center"/>
    </xf>
    <xf numFmtId="0" fontId="19" fillId="0" borderId="19" xfId="62" applyFont="1" applyBorder="1" applyAlignment="1">
      <alignment horizontal="center" vertical="center" wrapText="1"/>
    </xf>
    <xf numFmtId="170" fontId="22" fillId="4" borderId="8" xfId="62" applyNumberFormat="1" applyFont="1" applyFill="1" applyBorder="1" applyAlignment="1">
      <alignment horizontal="center" vertical="center"/>
    </xf>
    <xf numFmtId="170" fontId="22" fillId="4" borderId="9" xfId="62" applyNumberFormat="1" applyFont="1" applyFill="1" applyBorder="1" applyAlignment="1">
      <alignment horizontal="center" vertical="center"/>
    </xf>
    <xf numFmtId="170" fontId="19" fillId="0" borderId="33" xfId="62" applyNumberFormat="1" applyFont="1" applyBorder="1" applyAlignment="1">
      <alignment horizontal="center" vertical="center"/>
    </xf>
    <xf numFmtId="170" fontId="19" fillId="0" borderId="34" xfId="62" applyNumberFormat="1" applyFont="1" applyBorder="1" applyAlignment="1">
      <alignment horizontal="center" vertical="center"/>
    </xf>
    <xf numFmtId="170" fontId="19" fillId="6" borderId="34" xfId="62" applyNumberFormat="1" applyFont="1" applyFill="1" applyBorder="1" applyAlignment="1">
      <alignment horizontal="center" vertical="center"/>
    </xf>
    <xf numFmtId="164" fontId="20" fillId="6" borderId="34" xfId="63" applyFont="1" applyFill="1" applyBorder="1" applyAlignment="1">
      <alignment horizontal="center" vertical="center"/>
    </xf>
    <xf numFmtId="164" fontId="19" fillId="6" borderId="34" xfId="63" applyFont="1" applyFill="1" applyBorder="1" applyAlignment="1">
      <alignment horizontal="center" vertical="center"/>
    </xf>
    <xf numFmtId="170" fontId="19" fillId="6" borderId="38" xfId="62" applyNumberFormat="1" applyFont="1" applyFill="1" applyBorder="1" applyAlignment="1">
      <alignment horizontal="center" vertical="center"/>
    </xf>
    <xf numFmtId="0" fontId="19" fillId="0" borderId="32" xfId="62" applyFont="1" applyBorder="1" applyAlignment="1">
      <alignment horizontal="center" vertical="center"/>
    </xf>
    <xf numFmtId="0" fontId="19" fillId="0" borderId="32" xfId="62" applyFont="1" applyBorder="1" applyAlignment="1">
      <alignment horizontal="center" vertical="center" wrapText="1"/>
    </xf>
    <xf numFmtId="170" fontId="22" fillId="4" borderId="1" xfId="62" applyNumberFormat="1" applyFont="1" applyFill="1" applyBorder="1" applyAlignment="1">
      <alignment horizontal="center" vertical="center"/>
    </xf>
    <xf numFmtId="170" fontId="22" fillId="4" borderId="2" xfId="62" applyNumberFormat="1" applyFont="1" applyFill="1" applyBorder="1" applyAlignment="1">
      <alignment horizontal="center" vertical="center"/>
    </xf>
    <xf numFmtId="170" fontId="23" fillId="4" borderId="2" xfId="62" applyNumberFormat="1" applyFont="1" applyFill="1" applyBorder="1" applyAlignment="1">
      <alignment horizontal="center" vertical="center"/>
    </xf>
    <xf numFmtId="170" fontId="24" fillId="4" borderId="2" xfId="62" applyNumberFormat="1" applyFont="1" applyFill="1" applyBorder="1" applyAlignment="1">
      <alignment horizontal="center" vertical="center"/>
    </xf>
    <xf numFmtId="170" fontId="22" fillId="4" borderId="3" xfId="62" applyNumberFormat="1" applyFont="1" applyFill="1" applyBorder="1" applyAlignment="1">
      <alignment horizontal="center" vertical="center"/>
    </xf>
    <xf numFmtId="170" fontId="19" fillId="0" borderId="20" xfId="62" applyNumberFormat="1" applyFont="1" applyBorder="1" applyAlignment="1">
      <alignment horizontal="center" vertical="center"/>
    </xf>
    <xf numFmtId="170" fontId="19" fillId="0" borderId="20" xfId="62" applyNumberFormat="1" applyFont="1" applyBorder="1" applyAlignment="1">
      <alignment horizontal="center" vertical="center" wrapText="1"/>
    </xf>
    <xf numFmtId="170" fontId="22" fillId="0" borderId="0" xfId="62" applyNumberFormat="1" applyFont="1" applyAlignment="1">
      <alignment horizontal="center" vertical="center"/>
    </xf>
    <xf numFmtId="170" fontId="19" fillId="0" borderId="15" xfId="62" applyNumberFormat="1" applyFont="1" applyBorder="1" applyAlignment="1">
      <alignment horizontal="center" vertical="center"/>
    </xf>
    <xf numFmtId="170" fontId="19" fillId="0" borderId="14" xfId="62" applyNumberFormat="1" applyFont="1" applyBorder="1" applyAlignment="1">
      <alignment horizontal="center" vertical="center"/>
    </xf>
    <xf numFmtId="164" fontId="20" fillId="0" borderId="14" xfId="63" applyFont="1" applyFill="1" applyBorder="1" applyAlignment="1">
      <alignment horizontal="center" vertical="center"/>
    </xf>
    <xf numFmtId="169" fontId="19" fillId="0" borderId="14" xfId="64" applyNumberFormat="1" applyFont="1" applyFill="1" applyBorder="1" applyAlignment="1">
      <alignment horizontal="center" vertical="center"/>
    </xf>
    <xf numFmtId="169" fontId="19" fillId="0" borderId="16" xfId="64" applyNumberFormat="1" applyFont="1" applyFill="1" applyBorder="1" applyAlignment="1">
      <alignment horizontal="center" vertical="center"/>
    </xf>
    <xf numFmtId="170" fontId="19" fillId="0" borderId="13" xfId="62" applyNumberFormat="1" applyFont="1" applyBorder="1" applyAlignment="1">
      <alignment horizontal="center" vertical="center"/>
    </xf>
    <xf numFmtId="170" fontId="21" fillId="0" borderId="20" xfId="62" applyNumberFormat="1" applyFont="1" applyBorder="1" applyAlignment="1">
      <alignment horizontal="center" vertical="center"/>
    </xf>
    <xf numFmtId="169" fontId="19" fillId="6" borderId="0" xfId="64" applyNumberFormat="1" applyFont="1" applyFill="1" applyBorder="1" applyAlignment="1">
      <alignment horizontal="center" vertical="center"/>
    </xf>
    <xf numFmtId="170" fontId="21" fillId="0" borderId="13" xfId="62" applyNumberFormat="1" applyFont="1" applyBorder="1" applyAlignment="1">
      <alignment horizontal="center" vertical="center"/>
    </xf>
    <xf numFmtId="170" fontId="19" fillId="0" borderId="17" xfId="62" applyNumberFormat="1" applyFont="1" applyBorder="1" applyAlignment="1">
      <alignment horizontal="center" vertical="center"/>
    </xf>
    <xf numFmtId="170" fontId="19" fillId="0" borderId="18" xfId="62" applyNumberFormat="1" applyFont="1" applyBorder="1" applyAlignment="1">
      <alignment horizontal="center" vertical="center"/>
    </xf>
    <xf numFmtId="170" fontId="19" fillId="0" borderId="5" xfId="62" applyNumberFormat="1" applyFont="1" applyBorder="1" applyAlignment="1">
      <alignment horizontal="center" vertical="center"/>
    </xf>
    <xf numFmtId="170" fontId="19" fillId="0" borderId="6" xfId="62" applyNumberFormat="1" applyFont="1" applyBorder="1" applyAlignment="1">
      <alignment horizontal="center" vertical="center"/>
    </xf>
    <xf numFmtId="164" fontId="20" fillId="0" borderId="6" xfId="63" applyFont="1" applyFill="1" applyBorder="1" applyAlignment="1">
      <alignment horizontal="center" vertical="center"/>
    </xf>
    <xf numFmtId="170" fontId="19" fillId="0" borderId="7" xfId="62" applyNumberFormat="1" applyFont="1" applyBorder="1" applyAlignment="1">
      <alignment horizontal="center" vertical="center"/>
    </xf>
    <xf numFmtId="170" fontId="19" fillId="0" borderId="0" xfId="62" applyNumberFormat="1" applyFont="1" applyAlignment="1">
      <alignment horizontal="center" vertical="center"/>
    </xf>
    <xf numFmtId="0" fontId="19" fillId="0" borderId="9" xfId="62" applyFont="1" applyBorder="1" applyAlignment="1">
      <alignment horizontal="center" vertical="center"/>
    </xf>
    <xf numFmtId="164" fontId="21" fillId="0" borderId="14" xfId="63" applyFont="1" applyFill="1" applyBorder="1" applyAlignment="1">
      <alignment horizontal="center" vertical="center"/>
    </xf>
    <xf numFmtId="168" fontId="21" fillId="0" borderId="13" xfId="64" applyNumberFormat="1" applyFont="1" applyFill="1" applyBorder="1" applyAlignment="1">
      <alignment horizontal="center" vertical="center"/>
    </xf>
    <xf numFmtId="164" fontId="21" fillId="0" borderId="13" xfId="63" applyFont="1" applyBorder="1" applyAlignment="1">
      <alignment horizontal="center" vertical="center"/>
    </xf>
    <xf numFmtId="164" fontId="21" fillId="0" borderId="18" xfId="63" applyFont="1" applyBorder="1" applyAlignment="1">
      <alignment horizontal="center" vertical="center"/>
    </xf>
    <xf numFmtId="0" fontId="22" fillId="3" borderId="27" xfId="62" applyFont="1" applyFill="1" applyBorder="1" applyAlignment="1">
      <alignment horizontal="center" vertical="center" wrapText="1"/>
    </xf>
    <xf numFmtId="43" fontId="19" fillId="0" borderId="20" xfId="64" applyFont="1" applyBorder="1" applyAlignment="1">
      <alignment horizontal="center" vertical="center" wrapText="1"/>
    </xf>
    <xf numFmtId="43" fontId="19" fillId="0" borderId="13" xfId="64" applyFont="1" applyBorder="1" applyAlignment="1">
      <alignment horizontal="center" vertical="center" wrapText="1"/>
    </xf>
    <xf numFmtId="43" fontId="19" fillId="0" borderId="13" xfId="64" applyFont="1" applyBorder="1" applyAlignment="1">
      <alignment horizontal="center" vertical="center"/>
    </xf>
    <xf numFmtId="165" fontId="20" fillId="0" borderId="13" xfId="63" applyNumberFormat="1" applyFont="1" applyBorder="1" applyAlignment="1">
      <alignment horizontal="center" vertical="center"/>
    </xf>
    <xf numFmtId="165" fontId="21" fillId="6" borderId="13" xfId="63" applyNumberFormat="1" applyFont="1" applyFill="1" applyBorder="1" applyAlignment="1">
      <alignment horizontal="center" vertical="center"/>
    </xf>
    <xf numFmtId="165" fontId="20" fillId="6" borderId="13" xfId="63" applyNumberFormat="1" applyFont="1" applyFill="1" applyBorder="1" applyAlignment="1">
      <alignment horizontal="center" vertical="center"/>
    </xf>
    <xf numFmtId="43" fontId="19" fillId="6" borderId="20" xfId="64" applyFont="1" applyFill="1" applyBorder="1" applyAlignment="1">
      <alignment horizontal="center" vertical="center"/>
    </xf>
    <xf numFmtId="164" fontId="20" fillId="6" borderId="13" xfId="63" applyFont="1" applyFill="1" applyBorder="1" applyAlignment="1">
      <alignment horizontal="center" vertical="center"/>
    </xf>
    <xf numFmtId="164" fontId="20" fillId="0" borderId="13" xfId="63" applyFont="1" applyBorder="1" applyAlignment="1">
      <alignment horizontal="center" vertical="center"/>
    </xf>
    <xf numFmtId="164" fontId="21" fillId="6" borderId="13" xfId="63" applyFont="1" applyFill="1" applyBorder="1" applyAlignment="1">
      <alignment horizontal="center" vertical="center"/>
    </xf>
    <xf numFmtId="164" fontId="21" fillId="0" borderId="13" xfId="63" applyFont="1" applyFill="1" applyBorder="1" applyAlignment="1">
      <alignment horizontal="center" vertical="center"/>
    </xf>
    <xf numFmtId="169" fontId="19" fillId="0" borderId="13" xfId="64" applyNumberFormat="1" applyFont="1" applyBorder="1" applyAlignment="1">
      <alignment horizontal="center" vertical="center"/>
    </xf>
    <xf numFmtId="169" fontId="19" fillId="0" borderId="21" xfId="64" applyNumberFormat="1" applyFont="1" applyBorder="1" applyAlignment="1">
      <alignment horizontal="center" vertical="center"/>
    </xf>
    <xf numFmtId="170" fontId="19" fillId="0" borderId="28" xfId="62" applyNumberFormat="1" applyFont="1" applyBorder="1" applyAlignment="1">
      <alignment horizontal="center" vertical="center"/>
    </xf>
    <xf numFmtId="170" fontId="19" fillId="0" borderId="29" xfId="62" applyNumberFormat="1" applyFont="1" applyBorder="1" applyAlignment="1">
      <alignment horizontal="center" vertical="center"/>
    </xf>
    <xf numFmtId="164" fontId="20" fillId="0" borderId="29" xfId="63" applyFont="1" applyFill="1" applyBorder="1" applyAlignment="1">
      <alignment horizontal="center" vertical="center"/>
    </xf>
    <xf numFmtId="169" fontId="19" fillId="0" borderId="29" xfId="64" applyNumberFormat="1" applyFont="1" applyFill="1" applyBorder="1" applyAlignment="1">
      <alignment horizontal="center" vertical="center"/>
    </xf>
    <xf numFmtId="169" fontId="19" fillId="0" borderId="22" xfId="64" applyNumberFormat="1" applyFont="1" applyFill="1" applyBorder="1" applyAlignment="1">
      <alignment horizontal="center" vertical="center"/>
    </xf>
    <xf numFmtId="170" fontId="22" fillId="4" borderId="39" xfId="62" applyNumberFormat="1" applyFont="1" applyFill="1" applyBorder="1" applyAlignment="1">
      <alignment horizontal="center" vertical="center"/>
    </xf>
    <xf numFmtId="170" fontId="22" fillId="4" borderId="30" xfId="62" applyNumberFormat="1" applyFont="1" applyFill="1" applyBorder="1" applyAlignment="1">
      <alignment horizontal="center" vertical="center"/>
    </xf>
    <xf numFmtId="170" fontId="23" fillId="4" borderId="30" xfId="62" applyNumberFormat="1" applyFont="1" applyFill="1" applyBorder="1" applyAlignment="1">
      <alignment horizontal="center" vertical="center"/>
    </xf>
    <xf numFmtId="170" fontId="24" fillId="4" borderId="30" xfId="62" applyNumberFormat="1" applyFont="1" applyFill="1" applyBorder="1" applyAlignment="1">
      <alignment horizontal="center" vertical="center"/>
    </xf>
    <xf numFmtId="170" fontId="22" fillId="4" borderId="40" xfId="62" applyNumberFormat="1" applyFont="1" applyFill="1" applyBorder="1" applyAlignment="1">
      <alignment horizontal="center" vertical="center"/>
    </xf>
    <xf numFmtId="170" fontId="19" fillId="6" borderId="26" xfId="62" applyNumberFormat="1" applyFont="1" applyFill="1" applyBorder="1" applyAlignment="1">
      <alignment horizontal="center" vertical="center"/>
    </xf>
    <xf numFmtId="170" fontId="19" fillId="6" borderId="27" xfId="62" applyNumberFormat="1" applyFont="1" applyFill="1" applyBorder="1" applyAlignment="1">
      <alignment horizontal="center" vertical="center"/>
    </xf>
    <xf numFmtId="164" fontId="20" fillId="6" borderId="27" xfId="63" applyFont="1" applyFill="1" applyBorder="1" applyAlignment="1">
      <alignment horizontal="center" vertical="center"/>
    </xf>
    <xf numFmtId="164" fontId="21" fillId="0" borderId="27" xfId="63" applyFont="1" applyBorder="1" applyAlignment="1">
      <alignment horizontal="center" vertical="center"/>
    </xf>
    <xf numFmtId="164" fontId="20" fillId="0" borderId="27" xfId="63" applyFont="1" applyBorder="1" applyAlignment="1">
      <alignment horizontal="center" vertical="center"/>
    </xf>
    <xf numFmtId="164" fontId="21" fillId="5" borderId="27" xfId="63" applyFont="1" applyFill="1" applyBorder="1" applyAlignment="1">
      <alignment horizontal="center" vertical="center"/>
    </xf>
    <xf numFmtId="170" fontId="19" fillId="0" borderId="27" xfId="62" applyNumberFormat="1" applyFont="1" applyBorder="1" applyAlignment="1">
      <alignment horizontal="center" vertical="center"/>
    </xf>
    <xf numFmtId="170" fontId="19" fillId="0" borderId="41" xfId="62" applyNumberFormat="1" applyFont="1" applyBorder="1" applyAlignment="1">
      <alignment horizontal="center" vertical="center"/>
    </xf>
    <xf numFmtId="165" fontId="21" fillId="0" borderId="13" xfId="63" applyNumberFormat="1" applyFont="1" applyBorder="1" applyAlignment="1">
      <alignment horizontal="center" vertical="center"/>
    </xf>
    <xf numFmtId="166" fontId="19" fillId="6" borderId="13" xfId="64" applyNumberFormat="1" applyFont="1" applyFill="1" applyBorder="1" applyAlignment="1">
      <alignment horizontal="center" vertical="center"/>
    </xf>
    <xf numFmtId="166" fontId="19" fillId="6" borderId="21" xfId="64" applyNumberFormat="1" applyFont="1" applyFill="1" applyBorder="1" applyAlignment="1">
      <alignment horizontal="center" vertical="center"/>
    </xf>
    <xf numFmtId="165" fontId="20" fillId="0" borderId="13" xfId="66" applyNumberFormat="1" applyFont="1" applyBorder="1" applyAlignment="1">
      <alignment horizontal="center" vertical="center"/>
    </xf>
    <xf numFmtId="165" fontId="21" fillId="0" borderId="13" xfId="66" applyNumberFormat="1" applyFont="1" applyBorder="1" applyAlignment="1">
      <alignment horizontal="center" vertical="center"/>
    </xf>
    <xf numFmtId="0" fontId="19" fillId="0" borderId="0" xfId="65" applyFont="1" applyAlignment="1">
      <alignment horizontal="center" vertical="center"/>
    </xf>
    <xf numFmtId="0" fontId="19" fillId="0" borderId="20" xfId="65" applyFont="1" applyBorder="1" applyAlignment="1">
      <alignment horizontal="center" vertical="center"/>
    </xf>
    <xf numFmtId="0" fontId="19" fillId="0" borderId="13" xfId="65" applyFont="1" applyBorder="1" applyAlignment="1">
      <alignment horizontal="center" vertical="center"/>
    </xf>
    <xf numFmtId="0" fontId="24" fillId="0" borderId="0" xfId="0" applyFont="1" applyAlignment="1">
      <alignment horizontal="center" vertical="center"/>
    </xf>
    <xf numFmtId="0" fontId="21" fillId="0" borderId="0" xfId="0" applyFont="1" applyAlignment="1">
      <alignment horizontal="center" vertical="center"/>
    </xf>
    <xf numFmtId="170" fontId="22" fillId="0" borderId="13" xfId="62" applyNumberFormat="1" applyFont="1" applyBorder="1" applyAlignment="1">
      <alignment horizontal="center" vertical="center"/>
    </xf>
    <xf numFmtId="170" fontId="23" fillId="0" borderId="13" xfId="62" applyNumberFormat="1" applyFont="1" applyBorder="1" applyAlignment="1">
      <alignment horizontal="center" vertical="center"/>
    </xf>
    <xf numFmtId="170" fontId="24" fillId="0" borderId="13" xfId="62" applyNumberFormat="1" applyFont="1" applyBorder="1" applyAlignment="1">
      <alignment horizontal="center" vertical="center"/>
    </xf>
    <xf numFmtId="170" fontId="20" fillId="0" borderId="13" xfId="62" applyNumberFormat="1" applyFont="1" applyBorder="1" applyAlignment="1">
      <alignment horizontal="center" vertical="center"/>
    </xf>
    <xf numFmtId="0" fontId="22" fillId="0" borderId="20" xfId="62" applyFont="1" applyBorder="1" applyAlignment="1">
      <alignment horizontal="center" vertical="center"/>
    </xf>
    <xf numFmtId="0" fontId="22" fillId="0" borderId="13" xfId="62" applyFont="1" applyBorder="1" applyAlignment="1">
      <alignment horizontal="center" vertical="center"/>
    </xf>
    <xf numFmtId="0" fontId="19" fillId="6" borderId="20" xfId="62" applyFont="1" applyFill="1" applyBorder="1" applyAlignment="1">
      <alignment horizontal="center" vertical="center" wrapText="1"/>
    </xf>
    <xf numFmtId="0" fontId="19" fillId="6" borderId="13" xfId="62" applyFont="1" applyFill="1" applyBorder="1" applyAlignment="1">
      <alignment horizontal="center" vertical="center"/>
    </xf>
    <xf numFmtId="164" fontId="20" fillId="6" borderId="13" xfId="63" applyFont="1" applyFill="1" applyBorder="1" applyAlignment="1">
      <alignment horizontal="center" vertical="center" wrapText="1"/>
    </xf>
    <xf numFmtId="8" fontId="21" fillId="0" borderId="0" xfId="0" applyNumberFormat="1" applyFont="1" applyAlignment="1">
      <alignment horizontal="center" vertical="center"/>
    </xf>
    <xf numFmtId="170" fontId="22" fillId="0" borderId="18" xfId="62" applyNumberFormat="1" applyFont="1" applyBorder="1" applyAlignment="1">
      <alignment horizontal="center" vertical="center"/>
    </xf>
    <xf numFmtId="170" fontId="23" fillId="0" borderId="18" xfId="62" applyNumberFormat="1" applyFont="1" applyBorder="1" applyAlignment="1">
      <alignment horizontal="center" vertical="center"/>
    </xf>
    <xf numFmtId="170" fontId="24" fillId="0" borderId="18" xfId="62" applyNumberFormat="1" applyFont="1" applyBorder="1" applyAlignment="1">
      <alignment horizontal="center" vertical="center"/>
    </xf>
    <xf numFmtId="170" fontId="20" fillId="0" borderId="18" xfId="62" applyNumberFormat="1" applyFont="1" applyBorder="1" applyAlignment="1">
      <alignment horizontal="center" vertical="center"/>
    </xf>
    <xf numFmtId="168" fontId="21" fillId="0" borderId="18" xfId="64" applyNumberFormat="1" applyFont="1" applyFill="1" applyBorder="1" applyAlignment="1">
      <alignment horizontal="center" vertical="center"/>
    </xf>
    <xf numFmtId="169" fontId="19" fillId="0" borderId="18" xfId="64" applyNumberFormat="1" applyFont="1" applyBorder="1" applyAlignment="1">
      <alignment horizontal="center" vertical="center"/>
    </xf>
    <xf numFmtId="169" fontId="19" fillId="0" borderId="19" xfId="64" applyNumberFormat="1" applyFont="1" applyBorder="1" applyAlignment="1">
      <alignment horizontal="center" vertical="center"/>
    </xf>
    <xf numFmtId="0" fontId="22" fillId="0" borderId="17" xfId="62" applyFont="1" applyBorder="1" applyAlignment="1">
      <alignment horizontal="center" vertical="center"/>
    </xf>
    <xf numFmtId="0" fontId="22" fillId="0" borderId="18" xfId="62" applyFont="1" applyBorder="1" applyAlignment="1">
      <alignment horizontal="center" vertical="center"/>
    </xf>
    <xf numFmtId="164" fontId="20" fillId="0" borderId="32" xfId="63" applyFont="1" applyFill="1" applyBorder="1" applyAlignment="1">
      <alignment horizontal="center" vertical="center"/>
    </xf>
    <xf numFmtId="170" fontId="22" fillId="4" borderId="0" xfId="62" applyNumberFormat="1" applyFont="1" applyFill="1" applyAlignment="1">
      <alignment horizontal="center" vertical="center"/>
    </xf>
    <xf numFmtId="170" fontId="23" fillId="4" borderId="0" xfId="62" applyNumberFormat="1" applyFont="1" applyFill="1" applyAlignment="1">
      <alignment horizontal="center" vertical="center"/>
    </xf>
    <xf numFmtId="170" fontId="24" fillId="4" borderId="0" xfId="62" applyNumberFormat="1" applyFont="1" applyFill="1" applyAlignment="1">
      <alignment horizontal="center" vertical="center"/>
    </xf>
    <xf numFmtId="43" fontId="51" fillId="0" borderId="20" xfId="64" applyFont="1" applyFill="1" applyBorder="1" applyAlignment="1">
      <alignment horizontal="center" vertical="center" wrapText="1"/>
    </xf>
    <xf numFmtId="43" fontId="51" fillId="0" borderId="13" xfId="64" applyFont="1" applyFill="1" applyBorder="1" applyAlignment="1">
      <alignment horizontal="center" vertical="center" wrapText="1"/>
    </xf>
    <xf numFmtId="43" fontId="51" fillId="0" borderId="13" xfId="64" applyFont="1" applyFill="1" applyBorder="1" applyAlignment="1">
      <alignment horizontal="center" vertical="center"/>
    </xf>
    <xf numFmtId="165" fontId="53" fillId="0" borderId="13" xfId="63" applyNumberFormat="1" applyFont="1" applyFill="1" applyBorder="1" applyAlignment="1">
      <alignment horizontal="center" vertical="center"/>
    </xf>
    <xf numFmtId="166" fontId="51" fillId="0" borderId="13" xfId="64" applyNumberFormat="1" applyFont="1" applyFill="1" applyBorder="1" applyAlignment="1">
      <alignment horizontal="center" vertical="center"/>
    </xf>
    <xf numFmtId="166" fontId="51" fillId="0" borderId="21" xfId="64" applyNumberFormat="1" applyFont="1" applyFill="1" applyBorder="1" applyAlignment="1">
      <alignment horizontal="center" vertical="center"/>
    </xf>
    <xf numFmtId="0" fontId="51" fillId="0" borderId="13" xfId="62" applyFont="1" applyBorder="1" applyAlignment="1">
      <alignment horizontal="center" vertical="center"/>
    </xf>
    <xf numFmtId="43" fontId="51" fillId="0" borderId="31" xfId="64" applyFont="1" applyFill="1" applyBorder="1" applyAlignment="1">
      <alignment horizontal="center" vertical="center" wrapText="1"/>
    </xf>
    <xf numFmtId="43" fontId="51" fillId="0" borderId="32" xfId="64" applyFont="1" applyFill="1" applyBorder="1" applyAlignment="1">
      <alignment horizontal="center" vertical="center" wrapText="1"/>
    </xf>
    <xf numFmtId="43" fontId="51" fillId="0" borderId="32" xfId="64" applyFont="1" applyFill="1" applyBorder="1" applyAlignment="1">
      <alignment horizontal="center" vertical="center"/>
    </xf>
    <xf numFmtId="165" fontId="53" fillId="0" borderId="32" xfId="63" applyNumberFormat="1" applyFont="1" applyFill="1" applyBorder="1" applyAlignment="1">
      <alignment horizontal="center" vertical="center"/>
    </xf>
    <xf numFmtId="166" fontId="51" fillId="0" borderId="32" xfId="64" applyNumberFormat="1" applyFont="1" applyFill="1" applyBorder="1" applyAlignment="1">
      <alignment horizontal="center" vertical="center"/>
    </xf>
    <xf numFmtId="166" fontId="51" fillId="0" borderId="37" xfId="64" applyNumberFormat="1" applyFont="1" applyFill="1" applyBorder="1" applyAlignment="1">
      <alignment horizontal="center" vertical="center"/>
    </xf>
    <xf numFmtId="170" fontId="23" fillId="0" borderId="0" xfId="62" applyNumberFormat="1" applyFont="1" applyAlignment="1">
      <alignment horizontal="center" vertical="center"/>
    </xf>
    <xf numFmtId="169" fontId="19" fillId="0" borderId="32" xfId="64" applyNumberFormat="1" applyFont="1" applyFill="1" applyBorder="1" applyAlignment="1">
      <alignment horizontal="center" vertical="center"/>
    </xf>
    <xf numFmtId="169" fontId="19" fillId="0" borderId="37" xfId="64" applyNumberFormat="1" applyFont="1" applyFill="1" applyBorder="1" applyAlignment="1">
      <alignment horizontal="center" vertical="center"/>
    </xf>
    <xf numFmtId="165" fontId="25" fillId="5" borderId="13" xfId="63" applyNumberFormat="1" applyFont="1" applyFill="1" applyBorder="1" applyAlignment="1">
      <alignment horizontal="center" vertical="center"/>
    </xf>
    <xf numFmtId="165" fontId="25" fillId="5" borderId="32" xfId="63" applyNumberFormat="1" applyFont="1" applyFill="1" applyBorder="1" applyAlignment="1">
      <alignment horizontal="center" vertical="center"/>
    </xf>
    <xf numFmtId="0" fontId="24" fillId="3" borderId="27" xfId="63" applyNumberFormat="1" applyFont="1" applyFill="1" applyBorder="1" applyAlignment="1">
      <alignment horizontal="center" vertical="center" wrapText="1"/>
    </xf>
    <xf numFmtId="164" fontId="20" fillId="0" borderId="27" xfId="63" applyFont="1" applyFill="1" applyBorder="1" applyAlignment="1">
      <alignment horizontal="center" vertical="center"/>
    </xf>
    <xf numFmtId="173" fontId="20" fillId="0" borderId="13" xfId="66" applyNumberFormat="1" applyFont="1" applyFill="1" applyBorder="1" applyAlignment="1">
      <alignment horizontal="center" vertical="center"/>
    </xf>
    <xf numFmtId="0" fontId="19" fillId="0" borderId="31" xfId="62" applyFont="1" applyBorder="1" applyAlignment="1">
      <alignment horizontal="center" vertical="center"/>
    </xf>
    <xf numFmtId="0" fontId="22" fillId="3" borderId="27" xfId="62" applyFont="1" applyFill="1" applyBorder="1" applyAlignment="1">
      <alignment horizontal="center" vertical="center"/>
    </xf>
    <xf numFmtId="0" fontId="23" fillId="3" borderId="27" xfId="63" applyNumberFormat="1" applyFont="1" applyFill="1" applyBorder="1" applyAlignment="1">
      <alignment horizontal="center" vertical="center" wrapText="1"/>
    </xf>
    <xf numFmtId="1" fontId="23" fillId="3" borderId="27" xfId="63" applyNumberFormat="1" applyFont="1" applyFill="1" applyBorder="1" applyAlignment="1">
      <alignment horizontal="center" vertical="center" wrapText="1"/>
    </xf>
    <xf numFmtId="14" fontId="24" fillId="3" borderId="27" xfId="63" applyNumberFormat="1" applyFont="1" applyFill="1" applyBorder="1" applyAlignment="1">
      <alignment horizontal="center" vertical="center" wrapText="1"/>
    </xf>
    <xf numFmtId="14" fontId="24" fillId="3" borderId="35" xfId="63" applyNumberFormat="1" applyFont="1" applyFill="1" applyBorder="1" applyAlignment="1">
      <alignment horizontal="center" vertical="center" wrapText="1"/>
    </xf>
    <xf numFmtId="0" fontId="22" fillId="3" borderId="36" xfId="62" applyFont="1" applyFill="1" applyBorder="1" applyAlignment="1">
      <alignment horizontal="center" vertical="center" wrapText="1"/>
    </xf>
    <xf numFmtId="0" fontId="22" fillId="3" borderId="41" xfId="62" applyFont="1" applyFill="1" applyBorder="1" applyAlignment="1">
      <alignment horizontal="center" vertical="center" wrapText="1"/>
    </xf>
    <xf numFmtId="0" fontId="22" fillId="2" borderId="10" xfId="62" applyFont="1" applyFill="1" applyBorder="1" applyAlignment="1">
      <alignment horizontal="center" vertical="center"/>
    </xf>
    <xf numFmtId="0" fontId="22" fillId="2" borderId="11" xfId="62" applyFont="1" applyFill="1" applyBorder="1" applyAlignment="1">
      <alignment horizontal="center" vertical="center"/>
    </xf>
    <xf numFmtId="0" fontId="24" fillId="2" borderId="11" xfId="62" applyFont="1" applyFill="1" applyBorder="1" applyAlignment="1">
      <alignment horizontal="center" vertical="center"/>
    </xf>
    <xf numFmtId="0" fontId="22" fillId="2" borderId="12" xfId="62" applyFont="1" applyFill="1" applyBorder="1" applyAlignment="1">
      <alignment horizontal="center" vertical="center"/>
    </xf>
    <xf numFmtId="43" fontId="19" fillId="6" borderId="31" xfId="64" applyFont="1" applyFill="1" applyBorder="1" applyAlignment="1">
      <alignment horizontal="center" vertical="center"/>
    </xf>
    <xf numFmtId="167" fontId="19" fillId="6" borderId="32" xfId="62" applyNumberFormat="1" applyFont="1" applyFill="1" applyBorder="1" applyAlignment="1">
      <alignment horizontal="center" vertical="center"/>
    </xf>
    <xf numFmtId="164" fontId="20" fillId="6" borderId="32" xfId="63" applyFont="1" applyFill="1" applyBorder="1" applyAlignment="1">
      <alignment horizontal="center" vertical="center"/>
    </xf>
    <xf numFmtId="164" fontId="20" fillId="0" borderId="32" xfId="63" applyFont="1" applyBorder="1" applyAlignment="1">
      <alignment horizontal="center" vertical="center"/>
    </xf>
    <xf numFmtId="164" fontId="21" fillId="0" borderId="32" xfId="63" applyFont="1" applyBorder="1" applyAlignment="1">
      <alignment horizontal="center" vertical="center"/>
    </xf>
    <xf numFmtId="167" fontId="19" fillId="6" borderId="23" xfId="62" applyNumberFormat="1" applyFont="1" applyFill="1" applyBorder="1" applyAlignment="1">
      <alignment horizontal="center" vertical="center"/>
    </xf>
    <xf numFmtId="164" fontId="20" fillId="6" borderId="23" xfId="63" applyFont="1" applyFill="1" applyBorder="1" applyAlignment="1">
      <alignment horizontal="center" vertical="center"/>
    </xf>
    <xf numFmtId="164" fontId="20" fillId="0" borderId="23" xfId="63" applyFont="1" applyBorder="1" applyAlignment="1">
      <alignment horizontal="center" vertical="center"/>
    </xf>
    <xf numFmtId="164" fontId="21" fillId="6" borderId="23" xfId="63" applyFont="1" applyFill="1" applyBorder="1" applyAlignment="1">
      <alignment horizontal="center" vertical="center"/>
    </xf>
    <xf numFmtId="164" fontId="20" fillId="0" borderId="23" xfId="63" applyFont="1" applyFill="1" applyBorder="1" applyAlignment="1">
      <alignment horizontal="center" vertical="center"/>
    </xf>
    <xf numFmtId="169" fontId="19" fillId="0" borderId="23" xfId="64" applyNumberFormat="1" applyFont="1" applyFill="1" applyBorder="1" applyAlignment="1">
      <alignment horizontal="center" vertical="center"/>
    </xf>
    <xf numFmtId="169" fontId="19" fillId="0" borderId="25" xfId="64" applyNumberFormat="1" applyFont="1" applyFill="1" applyBorder="1" applyAlignment="1">
      <alignment horizontal="center" vertical="center"/>
    </xf>
    <xf numFmtId="170" fontId="22" fillId="4" borderId="10" xfId="62" applyNumberFormat="1" applyFont="1" applyFill="1" applyBorder="1" applyAlignment="1">
      <alignment horizontal="center" vertical="center"/>
    </xf>
    <xf numFmtId="170" fontId="22" fillId="4" borderId="11" xfId="62" applyNumberFormat="1" applyFont="1" applyFill="1" applyBorder="1" applyAlignment="1">
      <alignment horizontal="center" vertical="center"/>
    </xf>
    <xf numFmtId="170" fontId="23" fillId="4" borderId="11" xfId="62" applyNumberFormat="1" applyFont="1" applyFill="1" applyBorder="1" applyAlignment="1">
      <alignment horizontal="center" vertical="center"/>
    </xf>
    <xf numFmtId="170" fontId="24" fillId="4" borderId="11" xfId="62" applyNumberFormat="1" applyFont="1" applyFill="1" applyBorder="1" applyAlignment="1">
      <alignment horizontal="center" vertical="center"/>
    </xf>
    <xf numFmtId="170" fontId="22" fillId="4" borderId="12" xfId="62" applyNumberFormat="1" applyFont="1" applyFill="1" applyBorder="1" applyAlignment="1">
      <alignment horizontal="center" vertical="center"/>
    </xf>
    <xf numFmtId="43" fontId="19" fillId="6" borderId="24" xfId="64" applyFont="1" applyFill="1" applyBorder="1" applyAlignment="1">
      <alignment horizontal="center" vertical="center"/>
    </xf>
    <xf numFmtId="43" fontId="22" fillId="4" borderId="10" xfId="64" applyFont="1" applyFill="1" applyBorder="1" applyAlignment="1">
      <alignment horizontal="center" vertical="center"/>
    </xf>
    <xf numFmtId="43" fontId="22" fillId="4" borderId="11" xfId="64" applyFont="1" applyFill="1" applyBorder="1" applyAlignment="1">
      <alignment horizontal="center" vertical="center"/>
    </xf>
    <xf numFmtId="43" fontId="23" fillId="4" borderId="11" xfId="64" applyFont="1" applyFill="1" applyBorder="1" applyAlignment="1">
      <alignment horizontal="center" vertical="center"/>
    </xf>
    <xf numFmtId="43" fontId="24" fillId="4" borderId="11" xfId="64" applyFont="1" applyFill="1" applyBorder="1" applyAlignment="1">
      <alignment horizontal="center" vertical="center"/>
    </xf>
    <xf numFmtId="43" fontId="22" fillId="4" borderId="12" xfId="64" applyFont="1" applyFill="1" applyBorder="1" applyAlignment="1">
      <alignment horizontal="center" vertical="center"/>
    </xf>
    <xf numFmtId="43" fontId="19" fillId="0" borderId="24" xfId="64" applyFont="1" applyBorder="1" applyAlignment="1">
      <alignment horizontal="center" vertical="center" wrapText="1"/>
    </xf>
    <xf numFmtId="43" fontId="19" fillId="0" borderId="23" xfId="64" applyFont="1" applyBorder="1" applyAlignment="1">
      <alignment horizontal="center" vertical="center" wrapText="1"/>
    </xf>
    <xf numFmtId="43" fontId="19" fillId="0" borderId="23" xfId="64" applyFont="1" applyBorder="1" applyAlignment="1">
      <alignment horizontal="center" vertical="center"/>
    </xf>
    <xf numFmtId="165" fontId="20" fillId="0" borderId="23" xfId="63" applyNumberFormat="1" applyFont="1" applyBorder="1" applyAlignment="1">
      <alignment horizontal="center" vertical="center"/>
    </xf>
    <xf numFmtId="165" fontId="21" fillId="6" borderId="23" xfId="63" applyNumberFormat="1" applyFont="1" applyFill="1" applyBorder="1" applyAlignment="1">
      <alignment horizontal="center" vertical="center"/>
    </xf>
    <xf numFmtId="165" fontId="20" fillId="6" borderId="23" xfId="63" applyNumberFormat="1" applyFont="1" applyFill="1" applyBorder="1" applyAlignment="1">
      <alignment horizontal="center" vertical="center"/>
    </xf>
    <xf numFmtId="165" fontId="20" fillId="0" borderId="23" xfId="63" applyNumberFormat="1" applyFont="1" applyFill="1" applyBorder="1" applyAlignment="1">
      <alignment horizontal="center" vertical="center"/>
    </xf>
    <xf numFmtId="166" fontId="19" fillId="0" borderId="23" xfId="64" applyNumberFormat="1" applyFont="1" applyFill="1" applyBorder="1" applyAlignment="1">
      <alignment horizontal="center" vertical="center"/>
    </xf>
    <xf numFmtId="166" fontId="19" fillId="0" borderId="25" xfId="64" applyNumberFormat="1" applyFont="1" applyFill="1" applyBorder="1" applyAlignment="1">
      <alignment horizontal="center" vertical="center"/>
    </xf>
    <xf numFmtId="0" fontId="51" fillId="0" borderId="0" xfId="62" applyFont="1" applyAlignment="1">
      <alignment horizontal="center" vertical="center"/>
    </xf>
    <xf numFmtId="0" fontId="51" fillId="0" borderId="20" xfId="62" applyFont="1" applyBorder="1" applyAlignment="1">
      <alignment horizontal="center" vertical="center"/>
    </xf>
    <xf numFmtId="170" fontId="19" fillId="6" borderId="24" xfId="62" applyNumberFormat="1" applyFont="1" applyFill="1" applyBorder="1" applyAlignment="1">
      <alignment horizontal="center" vertical="center"/>
    </xf>
    <xf numFmtId="170" fontId="19" fillId="6" borderId="20" xfId="62" applyNumberFormat="1" applyFont="1" applyFill="1" applyBorder="1" applyAlignment="1">
      <alignment horizontal="center" vertical="center"/>
    </xf>
    <xf numFmtId="170" fontId="19" fillId="6" borderId="17" xfId="62" applyNumberFormat="1" applyFont="1" applyFill="1" applyBorder="1" applyAlignment="1">
      <alignment horizontal="center" vertical="center"/>
    </xf>
    <xf numFmtId="167" fontId="19" fillId="6" borderId="18" xfId="62" applyNumberFormat="1" applyFont="1" applyFill="1" applyBorder="1" applyAlignment="1">
      <alignment horizontal="center" vertical="center"/>
    </xf>
    <xf numFmtId="164" fontId="20" fillId="6" borderId="18" xfId="63" applyFont="1" applyFill="1" applyBorder="1" applyAlignment="1">
      <alignment horizontal="center" vertical="center"/>
    </xf>
    <xf numFmtId="164" fontId="20" fillId="0" borderId="18" xfId="63" applyFont="1" applyBorder="1" applyAlignment="1">
      <alignment horizontal="center" vertical="center"/>
    </xf>
    <xf numFmtId="44" fontId="20" fillId="0" borderId="13" xfId="66" applyNumberFormat="1" applyFont="1" applyFill="1" applyBorder="1" applyAlignment="1">
      <alignment horizontal="center" vertical="center"/>
    </xf>
    <xf numFmtId="0" fontId="54" fillId="0" borderId="13" xfId="0" applyFont="1" applyBorder="1" applyAlignment="1">
      <alignment horizontal="center" vertical="center"/>
    </xf>
    <xf numFmtId="165" fontId="21" fillId="0" borderId="13" xfId="63" applyNumberFormat="1" applyFont="1" applyFill="1" applyBorder="1" applyAlignment="1">
      <alignment horizontal="center" vertical="center"/>
    </xf>
    <xf numFmtId="164" fontId="21" fillId="0" borderId="32" xfId="63" applyFont="1" applyFill="1" applyBorder="1" applyAlignment="1">
      <alignment horizontal="center" vertical="center"/>
    </xf>
    <xf numFmtId="164" fontId="21" fillId="0" borderId="18" xfId="63" applyFont="1" applyFill="1" applyBorder="1" applyAlignment="1">
      <alignment horizontal="center" vertical="center"/>
    </xf>
    <xf numFmtId="164" fontId="21" fillId="0" borderId="6" xfId="63" applyFont="1" applyFill="1" applyBorder="1" applyAlignment="1">
      <alignment horizontal="center" vertical="center"/>
    </xf>
    <xf numFmtId="165" fontId="21" fillId="0" borderId="23" xfId="63" applyNumberFormat="1" applyFont="1" applyFill="1" applyBorder="1" applyAlignment="1">
      <alignment horizontal="center" vertical="center"/>
    </xf>
    <xf numFmtId="164" fontId="21" fillId="0" borderId="23" xfId="63" applyFont="1" applyFill="1" applyBorder="1" applyAlignment="1">
      <alignment horizontal="center" vertical="center"/>
    </xf>
    <xf numFmtId="164" fontId="21" fillId="0" borderId="27" xfId="63" applyFont="1" applyFill="1" applyBorder="1" applyAlignment="1">
      <alignment horizontal="center" vertical="center"/>
    </xf>
    <xf numFmtId="173" fontId="21" fillId="0" borderId="13" xfId="66" applyNumberFormat="1" applyFont="1" applyFill="1" applyBorder="1" applyAlignment="1">
      <alignment horizontal="center" vertical="center"/>
    </xf>
    <xf numFmtId="44" fontId="21" fillId="0" borderId="13" xfId="66" applyNumberFormat="1" applyFont="1" applyFill="1" applyBorder="1" applyAlignment="1">
      <alignment horizontal="center" vertical="center"/>
    </xf>
    <xf numFmtId="166" fontId="19" fillId="7" borderId="13" xfId="64" applyNumberFormat="1" applyFont="1" applyFill="1" applyBorder="1" applyAlignment="1">
      <alignment horizontal="center" vertical="center"/>
    </xf>
    <xf numFmtId="168" fontId="19" fillId="7" borderId="29" xfId="64" applyNumberFormat="1" applyFont="1" applyFill="1" applyBorder="1" applyAlignment="1">
      <alignment horizontal="center" vertical="center"/>
    </xf>
    <xf numFmtId="168" fontId="19" fillId="7" borderId="27" xfId="64" applyNumberFormat="1" applyFont="1" applyFill="1" applyBorder="1" applyAlignment="1">
      <alignment horizontal="center" vertical="center"/>
    </xf>
    <xf numFmtId="170" fontId="22" fillId="7" borderId="13" xfId="62" applyNumberFormat="1" applyFont="1" applyFill="1" applyBorder="1" applyAlignment="1">
      <alignment horizontal="center" vertical="center"/>
    </xf>
    <xf numFmtId="168" fontId="19" fillId="7" borderId="13" xfId="64" applyNumberFormat="1" applyFont="1" applyFill="1" applyBorder="1" applyAlignment="1">
      <alignment horizontal="center" vertical="center"/>
    </xf>
    <xf numFmtId="168" fontId="19" fillId="7" borderId="13" xfId="62" applyNumberFormat="1" applyFont="1" applyFill="1" applyBorder="1" applyAlignment="1">
      <alignment horizontal="center" vertical="center"/>
    </xf>
    <xf numFmtId="168" fontId="19" fillId="7" borderId="18" xfId="62" applyNumberFormat="1" applyFont="1" applyFill="1" applyBorder="1" applyAlignment="1">
      <alignment horizontal="center" vertical="center"/>
    </xf>
    <xf numFmtId="168" fontId="19" fillId="7" borderId="18" xfId="64" applyNumberFormat="1" applyFont="1" applyFill="1" applyBorder="1" applyAlignment="1">
      <alignment horizontal="center" vertical="center"/>
    </xf>
    <xf numFmtId="166" fontId="19" fillId="7" borderId="6" xfId="64" applyNumberFormat="1" applyFont="1" applyFill="1" applyBorder="1" applyAlignment="1">
      <alignment horizontal="center" vertical="center"/>
    </xf>
    <xf numFmtId="168" fontId="19" fillId="7" borderId="14" xfId="64" applyNumberFormat="1" applyFont="1" applyFill="1" applyBorder="1" applyAlignment="1">
      <alignment horizontal="center" vertical="center"/>
    </xf>
    <xf numFmtId="169" fontId="19" fillId="7" borderId="13" xfId="64" applyNumberFormat="1" applyFont="1" applyFill="1" applyBorder="1" applyAlignment="1">
      <alignment horizontal="center" vertical="center"/>
    </xf>
    <xf numFmtId="169" fontId="19" fillId="7" borderId="23" xfId="64" applyNumberFormat="1" applyFont="1" applyFill="1" applyBorder="1" applyAlignment="1">
      <alignment horizontal="center" vertical="center"/>
    </xf>
    <xf numFmtId="170" fontId="22" fillId="0" borderId="20" xfId="62" applyNumberFormat="1" applyFont="1" applyBorder="1" applyAlignment="1">
      <alignment horizontal="center" vertical="center"/>
    </xf>
    <xf numFmtId="0" fontId="22" fillId="4" borderId="1" xfId="62" applyFont="1" applyFill="1" applyBorder="1" applyAlignment="1">
      <alignment horizontal="center" vertical="center"/>
    </xf>
    <xf numFmtId="0" fontId="22" fillId="4" borderId="2" xfId="62" applyFont="1" applyFill="1" applyBorder="1" applyAlignment="1">
      <alignment horizontal="center" vertical="center"/>
    </xf>
    <xf numFmtId="0" fontId="22" fillId="4" borderId="3" xfId="62" applyFont="1" applyFill="1" applyBorder="1" applyAlignment="1">
      <alignment horizontal="center" vertical="center"/>
    </xf>
    <xf numFmtId="0" fontId="22" fillId="2" borderId="4" xfId="62" applyFont="1" applyFill="1" applyBorder="1" applyAlignment="1">
      <alignment horizontal="center" vertical="center"/>
    </xf>
    <xf numFmtId="0" fontId="22" fillId="4" borderId="8" xfId="62" applyFont="1" applyFill="1" applyBorder="1" applyAlignment="1">
      <alignment horizontal="center" vertical="center"/>
    </xf>
    <xf numFmtId="0" fontId="22" fillId="4" borderId="0" xfId="62" applyFont="1" applyFill="1" applyAlignment="1">
      <alignment horizontal="center" vertical="center"/>
    </xf>
    <xf numFmtId="0" fontId="22" fillId="4" borderId="9" xfId="62" applyFont="1" applyFill="1" applyBorder="1" applyAlignment="1">
      <alignment horizontal="center" vertical="center"/>
    </xf>
    <xf numFmtId="0" fontId="22" fillId="4" borderId="15" xfId="62" applyFont="1" applyFill="1" applyBorder="1" applyAlignment="1">
      <alignment horizontal="center" vertical="center"/>
    </xf>
    <xf numFmtId="0" fontId="22" fillId="4" borderId="14" xfId="62" applyFont="1" applyFill="1" applyBorder="1" applyAlignment="1">
      <alignment horizontal="center" vertical="center"/>
    </xf>
  </cellXfs>
  <cellStyles count="683">
    <cellStyle name="_x000d__x000a_JournalTemplate=C:\COMFO\CTALK\JOURSTD.TPL_x000d__x000a_LbStateAddress=3 3 0 251 1 89 2 311_x000d__x000a_LbStateJou" xfId="79" xr:uid="{5D12CF43-BF51-485A-BD60-9A7FD3AEA32C}"/>
    <cellStyle name="_x000d__x000a_JournalTemplate=C:\COMFO\CTALK\JOURSTD.TPL_x000d__x000a_LbStateAddress=3 3 0 251 1 89 2 311_x000d__x000a_LbStateJou 2" xfId="83" xr:uid="{B9B834F9-A282-4C4D-A5E2-BB68B7460E8B}"/>
    <cellStyle name="_x000d__x000a_JournalTemplate=C:\COMFO\CTALK\JOURSTD.TPL_x000d__x000a_LbStateAddress=3 3 0 251 1 89 2 311_x000d__x000a_LbStateJou 3" xfId="81" xr:uid="{E6AFC23B-E89C-4400-A387-14BAEDD8D6D7}"/>
    <cellStyle name="_x000d__x000a_JournalTemplate=C:\COMFO\CTALK\JOURSTD.TPL_x000d__x000a_LbStateAddress=3 3 0 251 1 89 2 311_x000d__x000a_LbStateJou_CCHS &amp; NAL parameters" xfId="85" xr:uid="{AF6F76D5-DC4E-4728-B760-99D42D3EF276}"/>
    <cellStyle name="20% - Accent1 2" xfId="425" xr:uid="{04FC026A-FAAE-45AB-866D-CC9AAE139DA4}"/>
    <cellStyle name="20% - Accent2 2" xfId="426" xr:uid="{182BD3BF-7AE3-4239-9FEC-5DD0A006C53C}"/>
    <cellStyle name="20% - Accent3 2" xfId="427" xr:uid="{56C32C83-2000-4839-801B-D7C18734DCB9}"/>
    <cellStyle name="20% - Accent4 2" xfId="428" xr:uid="{13D67692-0B27-4496-B361-F98BBE068E37}"/>
    <cellStyle name="20% - Accent5 2" xfId="429" xr:uid="{6E55CE76-4A1E-4ADB-9F3D-4EB6E8D84FCB}"/>
    <cellStyle name="20% - Accent6 2" xfId="430" xr:uid="{C526FCB9-807C-4B6A-ADE1-EF60C5DA5C59}"/>
    <cellStyle name="40% - Accent1 2" xfId="431" xr:uid="{F5E58666-77A0-4AA8-A1D2-2987A179E80D}"/>
    <cellStyle name="40% - Accent2 2" xfId="432" xr:uid="{A6BD10CA-B03A-4078-8195-4B29455C23AE}"/>
    <cellStyle name="40% - Accent3 2" xfId="433" xr:uid="{5C41F7D1-AA7D-45C4-B366-0BE3ED0B8650}"/>
    <cellStyle name="40% - Accent4 2" xfId="434" xr:uid="{192BE26E-728F-4769-AF45-7D1F1CA0DC9F}"/>
    <cellStyle name="40% - Accent5 2" xfId="435" xr:uid="{5C5E8128-3355-45B4-BFAC-C40E0DC58152}"/>
    <cellStyle name="40% - Accent6 2" xfId="436" xr:uid="{FEE91391-C543-4239-816E-EDB873B5FFD1}"/>
    <cellStyle name="60% - Accent1 2" xfId="437" xr:uid="{A301E87D-768E-479F-B6E8-CFB2A7E49F21}"/>
    <cellStyle name="60% - Accent2 2" xfId="438" xr:uid="{8451DD59-1A7B-4977-8034-46AB3571AF15}"/>
    <cellStyle name="60% - Accent3 2" xfId="439" xr:uid="{1BEF5E7F-5582-424F-A40A-1C2A126E5669}"/>
    <cellStyle name="60% - Accent4 2" xfId="440" xr:uid="{CF771E05-B2A4-40EA-B66E-03F69DE07932}"/>
    <cellStyle name="60% - Accent5 2" xfId="441" xr:uid="{5A1EFAE0-EDE5-458C-B582-020ADDF240F8}"/>
    <cellStyle name="60% - Accent6 2" xfId="442" xr:uid="{08AE4E09-358A-4C62-A12A-97F112613D69}"/>
    <cellStyle name="Accent1 2" xfId="443" xr:uid="{90E2D84C-F824-48A9-9EA9-8DD4E041ED06}"/>
    <cellStyle name="Accent2 2" xfId="444" xr:uid="{A5F9A869-360E-4DD0-A978-E026A5D440E9}"/>
    <cellStyle name="Accent3 2" xfId="445" xr:uid="{31A34597-5881-41F4-9673-8C27FE7DF56B}"/>
    <cellStyle name="Accent4 2" xfId="446" xr:uid="{62187410-1807-4522-B43B-DC3B714D8845}"/>
    <cellStyle name="Accent5 2" xfId="447" xr:uid="{3404C13B-BF0B-4E13-B730-3885718009B7}"/>
    <cellStyle name="Accent6 2" xfId="448" xr:uid="{AB238FE5-4303-468F-90BF-0AFBA1B7E0D5}"/>
    <cellStyle name="Berekening 2" xfId="405" xr:uid="{10511C06-C9F0-4505-A68A-01C045B9E942}"/>
    <cellStyle name="Controlecel 2" xfId="406" xr:uid="{D9606E6E-DC9A-44C3-A3C9-485FD01D7A24}"/>
    <cellStyle name="Currency 2" xfId="401" xr:uid="{FF18F0F2-2F3C-41E6-96E2-5AF2EB4261BE}"/>
    <cellStyle name="Euro" xfId="8" xr:uid="{E661D877-E98E-0541-AA61-48446B567B04}"/>
    <cellStyle name="Euro 2" xfId="94" xr:uid="{F2594A9D-79C2-41C5-BFC2-7E95DCF9BB3E}"/>
    <cellStyle name="Euro 2 2" xfId="97" xr:uid="{00E0D9EC-74B6-4F5A-8C09-192E23E8A395}"/>
    <cellStyle name="Gekoppelde cel 2" xfId="407" xr:uid="{398704A1-205B-47B4-BDFA-0A8E69D40245}"/>
    <cellStyle name="Goed 2" xfId="408" xr:uid="{3B7AB1F7-A313-4FAE-B023-18D5501A3F5C}"/>
    <cellStyle name="Hyperlink 10" xfId="645" hidden="1" xr:uid="{014ADB4C-BA49-4D9C-86E4-856F3E27972B}"/>
    <cellStyle name="Hyperlink 10" xfId="626" hidden="1" xr:uid="{112F0A77-A609-41E1-8EED-9D679E2FA281}"/>
    <cellStyle name="Hyperlink 10" xfId="284" hidden="1" xr:uid="{774AD92A-8E7C-4647-8AF4-C45B6A3462A9}"/>
    <cellStyle name="Hyperlink 10" xfId="304" hidden="1" xr:uid="{A98CA1F7-2F9B-47CE-82B9-692EBBC469D5}"/>
    <cellStyle name="Hyperlink 10" xfId="324" hidden="1" xr:uid="{AA9898E8-B05E-45A1-9112-D85C31C4EE3C}"/>
    <cellStyle name="Hyperlink 10" xfId="210" hidden="1" xr:uid="{CED3C89D-C08D-40EB-97AC-924EFCC74E66}"/>
    <cellStyle name="Hyperlink 10" xfId="607" hidden="1" xr:uid="{40D567CF-4F05-4242-9C89-1B2F5B69CEE6}"/>
    <cellStyle name="Hyperlink 10" xfId="385" hidden="1" xr:uid="{35D5714D-2460-419B-B5AB-BBAC672732BD}"/>
    <cellStyle name="Hyperlink 10" xfId="455" hidden="1" xr:uid="{44721BF6-8EB8-4AED-9FCE-77DA7F5570D5}"/>
    <cellStyle name="Hyperlink 10" xfId="478" hidden="1" xr:uid="{41DB1302-F6FF-45B3-91EB-D21403AE4B7A}"/>
    <cellStyle name="Hyperlink 10" xfId="511" hidden="1" xr:uid="{DDB1EE60-B8AF-43CC-9C60-E962B79802F4}"/>
    <cellStyle name="Hyperlink 10" xfId="507" hidden="1" xr:uid="{FE2B0533-A449-4E14-AFBA-0517F54FDB8D}"/>
    <cellStyle name="Hyperlink 10" xfId="365" hidden="1" xr:uid="{70FBAF74-BA02-4039-8F4E-19CA333D58B7}"/>
    <cellStyle name="Hyperlink 10" xfId="344" hidden="1" xr:uid="{5C33D4F7-4E89-4472-A29F-616025C0EE76}"/>
    <cellStyle name="Hyperlink 10" xfId="244" hidden="1" xr:uid="{F0D8FD4F-0F3E-4041-BE5B-1805B9822527}"/>
    <cellStyle name="Hyperlink 10" xfId="569" hidden="1" xr:uid="{02E1FA1C-14ED-431C-83B0-66087A0A6D0C}"/>
    <cellStyle name="Hyperlink 10" xfId="588" hidden="1" xr:uid="{A071D156-5FBC-4E75-A04B-08FFAEBBD316}"/>
    <cellStyle name="Hyperlink 10" xfId="151" hidden="1" xr:uid="{1C41C217-3460-44B7-B593-7475340B1DCC}"/>
    <cellStyle name="Hyperlink 10" xfId="240" hidden="1" xr:uid="{B029A9B2-2871-41F3-A16E-FA2AB0BCAAE3}"/>
    <cellStyle name="Hyperlink 10" xfId="264" hidden="1" xr:uid="{F995CDED-0EC8-4A4A-A423-56DDDB70670C}"/>
    <cellStyle name="Hyperlink 10" xfId="531" hidden="1" xr:uid="{DB1F6349-D805-438A-94C7-4DC0812E3639}"/>
    <cellStyle name="Hyperlink 10" xfId="550" hidden="1" xr:uid="{95889E7E-1264-4018-BB83-6C25CCB75BFD}"/>
    <cellStyle name="Hyperlink 10" xfId="121" hidden="1" xr:uid="{83C02C4D-77EC-41E3-9226-26166C6CA124}"/>
    <cellStyle name="Hyperlink 10" xfId="155" hidden="1" xr:uid="{8223D81C-A328-4B3B-84C4-5B9FF6A9BECB}"/>
    <cellStyle name="Hyperlink 11" xfId="606" hidden="1" xr:uid="{6877B6CB-7110-4601-B50D-3C33F0C559D7}"/>
    <cellStyle name="Hyperlink 11" xfId="627" hidden="1" xr:uid="{2E177537-AE0C-4F5F-B504-1CA58CC891C8}"/>
    <cellStyle name="Hyperlink 11" xfId="644" hidden="1" xr:uid="{3231FD1B-64FB-4095-A0A3-D1A16E7CCA55}"/>
    <cellStyle name="Hyperlink 11" xfId="589" hidden="1" xr:uid="{18FB133B-4305-429F-BC13-D628E23E0103}"/>
    <cellStyle name="Hyperlink 11" xfId="149" hidden="1" xr:uid="{2ECFFB70-D4C1-4BE4-867D-904561751D87}"/>
    <cellStyle name="Hyperlink 11" xfId="509" hidden="1" xr:uid="{C091DB30-38CD-4FEB-86CE-EA0A9B0E86AC}"/>
    <cellStyle name="Hyperlink 11" xfId="505" hidden="1" xr:uid="{FCEDAE45-C1CA-4FC5-A1DB-C40E21640CF7}"/>
    <cellStyle name="Hyperlink 11" xfId="530" hidden="1" xr:uid="{29843B34-4405-461F-9A33-E4F9CBCF431F}"/>
    <cellStyle name="Hyperlink 11" xfId="480" hidden="1" xr:uid="{9F1818F6-371D-4F94-9F93-DCA3224A8604}"/>
    <cellStyle name="Hyperlink 11" xfId="454" hidden="1" xr:uid="{33F04589-6722-462A-9DED-D955CA97DAE2}"/>
    <cellStyle name="Hyperlink 11" xfId="551" hidden="1" xr:uid="{63FA7E78-62A2-4CCE-9A84-4C68F1989DE2}"/>
    <cellStyle name="Hyperlink 11" xfId="568" hidden="1" xr:uid="{E2DE2AFF-DDD7-4129-8A17-06948111712E}"/>
    <cellStyle name="Hyperlink 11" xfId="242" hidden="1" xr:uid="{6341A5EF-299F-4DA2-8871-93EBA320DFEA}"/>
    <cellStyle name="Hyperlink 11" xfId="238" hidden="1" xr:uid="{B119C225-29F0-44AA-8E50-F75EC3754BAE}"/>
    <cellStyle name="Hyperlink 11" xfId="153" hidden="1" xr:uid="{7C01777B-831D-465C-B86C-5C1C4334B768}"/>
    <cellStyle name="Hyperlink 11" xfId="123" hidden="1" xr:uid="{846EF862-E9F9-4C69-9086-15EAA1289DC3}"/>
    <cellStyle name="Hyperlink 11" xfId="263" hidden="1" xr:uid="{F7FB2A6F-EFDF-4B14-B5F1-434EC1DCA9ED}"/>
    <cellStyle name="Hyperlink 11" xfId="285" hidden="1" xr:uid="{BA3122EC-F9EE-4572-8798-3159956512CB}"/>
    <cellStyle name="Hyperlink 11" xfId="343" hidden="1" xr:uid="{A6663C08-24A3-412E-AE2D-AF7ED13E8549}"/>
    <cellStyle name="Hyperlink 11" xfId="366" hidden="1" xr:uid="{8077B056-4746-4840-8360-458F526D98EE}"/>
    <cellStyle name="Hyperlink 11" xfId="212" hidden="1" xr:uid="{B6C51581-1C5F-4EC3-B239-B4C584562F68}"/>
    <cellStyle name="Hyperlink 11" xfId="384" hidden="1" xr:uid="{826DEAD8-9BF3-4320-9C45-1BC728CB4A15}"/>
    <cellStyle name="Hyperlink 11" xfId="325" hidden="1" xr:uid="{8DA9FBB8-0179-4234-AF1A-75DF2D0FD427}"/>
    <cellStyle name="Hyperlink 11" xfId="303" hidden="1" xr:uid="{AF0A4785-A5C7-4D8A-A4EC-F3E4493DDFB5}"/>
    <cellStyle name="Hyperlink 12" xfId="383" hidden="1" xr:uid="{D5351A24-EDEF-4698-BC42-DBB06BE8C495}"/>
    <cellStyle name="Hyperlink 12" xfId="567" hidden="1" xr:uid="{FC421D0A-899B-4C7E-9C1E-21734DFE8EFD}"/>
    <cellStyle name="Hyperlink 12" xfId="605" hidden="1" xr:uid="{6A7FB631-8135-4FA7-94B3-D8AEC7C674BC}"/>
    <cellStyle name="Hyperlink 12" xfId="628" hidden="1" xr:uid="{CB079DC3-9B57-44CD-9FBB-EB556E9D4F5E}"/>
    <cellStyle name="Hyperlink 12" xfId="529" hidden="1" xr:uid="{9E985A95-B749-41FA-81D0-B961FB8F5322}"/>
    <cellStyle name="Hyperlink 12" xfId="552" hidden="1" xr:uid="{B033116F-D015-4EC8-9237-E24D6766FA38}"/>
    <cellStyle name="Hyperlink 12" xfId="503" hidden="1" xr:uid="{74E4AC23-9622-4D13-83D4-BFC3AC31296E}"/>
    <cellStyle name="Hyperlink 12" xfId="643" hidden="1" xr:uid="{06BAF5CE-51AC-4D33-8313-FB3532D704A8}"/>
    <cellStyle name="Hyperlink 12" xfId="286" hidden="1" xr:uid="{E60223BD-192D-4788-AFEA-06EE9D868794}"/>
    <cellStyle name="Hyperlink 12" xfId="590" hidden="1" xr:uid="{4357AB0F-EBEB-4634-AE00-057A6563D344}"/>
    <cellStyle name="Hyperlink 12" xfId="302" hidden="1" xr:uid="{B1A90A63-912C-4545-B672-3D4A1603C291}"/>
    <cellStyle name="Hyperlink 12" xfId="326" hidden="1" xr:uid="{0E510D27-D08E-406E-9D5E-9D32512D3B67}"/>
    <cellStyle name="Hyperlink 12" xfId="342" hidden="1" xr:uid="{667B01D8-7A66-42CF-BC4E-EC1C605A4746}"/>
    <cellStyle name="Hyperlink 12" xfId="453" hidden="1" xr:uid="{97FBD0EA-D237-4173-B5B7-7EED7C587DD0}"/>
    <cellStyle name="Hyperlink 12" xfId="481" hidden="1" xr:uid="{AB5A1A9E-2EFD-4C0C-9557-F98EE40202AD}"/>
    <cellStyle name="Hyperlink 12" xfId="506" hidden="1" xr:uid="{46DE8F2F-A287-447B-AEE5-1521C8093D69}"/>
    <cellStyle name="Hyperlink 12" xfId="367" hidden="1" xr:uid="{B2C8E78B-44B3-4951-83E6-E89252B93F72}"/>
    <cellStyle name="Hyperlink 12" xfId="262" hidden="1" xr:uid="{DCB0ED02-5CB4-4CB7-A4DA-DD1C9DACE57C}"/>
    <cellStyle name="Hyperlink 12" xfId="150" hidden="1" xr:uid="{C3C84E0E-7BF4-4CA2-8322-9892575AF382}"/>
    <cellStyle name="Hyperlink 12" xfId="213" hidden="1" xr:uid="{A3AB9D70-2C5E-41C1-9B7B-5B674367D787}"/>
    <cellStyle name="Hyperlink 12" xfId="124" hidden="1" xr:uid="{6FCEC504-4965-4046-8788-0758DB0F9FBB}"/>
    <cellStyle name="Hyperlink 12" xfId="239" hidden="1" xr:uid="{77366E78-A481-4988-A735-5A9225BFB2B7}"/>
    <cellStyle name="Hyperlink 12" xfId="236" hidden="1" xr:uid="{31E54DB9-2803-4FC1-BF01-4B2BFDE05E4C}"/>
    <cellStyle name="Hyperlink 12" xfId="147" hidden="1" xr:uid="{CD372FA3-9AA4-43AD-BDE6-9B36E4F5CF6B}"/>
    <cellStyle name="Hyperlink 13" xfId="146" hidden="1" xr:uid="{5F55066F-92F0-4E30-AFAE-83CAE15A289A}"/>
    <cellStyle name="Hyperlink 13" xfId="642" hidden="1" xr:uid="{6DA32F61-0249-4AD1-9634-CABCCA84D01D}"/>
    <cellStyle name="Hyperlink 13" xfId="604" hidden="1" xr:uid="{2FDFDE1E-D5F0-4666-B232-D2F578D3A913}"/>
    <cellStyle name="Hyperlink 13" xfId="566" hidden="1" xr:uid="{CB9EB612-C88E-40F6-9107-A4CA40C2D06E}"/>
    <cellStyle name="Hyperlink 13" xfId="629" hidden="1" xr:uid="{7A96BDD6-BD20-498F-971B-510FB3D448E6}"/>
    <cellStyle name="Hyperlink 13" xfId="528" hidden="1" xr:uid="{2AAC9FAE-37C8-4433-B4BA-4D9A5069038B}"/>
    <cellStyle name="Hyperlink 13" xfId="553" hidden="1" xr:uid="{55AD3447-C9E9-411C-A31D-FE8B292A2AFD}"/>
    <cellStyle name="Hyperlink 13" xfId="235" hidden="1" xr:uid="{DC892D14-DDF2-4388-96D8-ED5A5A664247}"/>
    <cellStyle name="Hyperlink 13" xfId="261" hidden="1" xr:uid="{C669DF1E-FAE5-4070-AABA-B1E9530F4893}"/>
    <cellStyle name="Hyperlink 13" xfId="287" hidden="1" xr:uid="{EA1757B7-DF8E-45A7-AC81-C1B091F70C23}"/>
    <cellStyle name="Hyperlink 13" xfId="301" hidden="1" xr:uid="{BE26CA07-4BC4-40DB-96AB-5584CDEFF266}"/>
    <cellStyle name="Hyperlink 13" xfId="591" hidden="1" xr:uid="{EA6C0537-BE0C-4403-9062-836642CA4F7E}"/>
    <cellStyle name="Hyperlink 13" xfId="341" hidden="1" xr:uid="{A93E55A9-3643-4C12-B1E3-4944B2FC5692}"/>
    <cellStyle name="Hyperlink 13" xfId="368" hidden="1" xr:uid="{7631E96E-3FCB-41FC-8C47-61E5E609014F}"/>
    <cellStyle name="Hyperlink 13" xfId="382" hidden="1" xr:uid="{7CE8AC60-4DA1-4738-9C41-C61EDC96C789}"/>
    <cellStyle name="Hyperlink 13" xfId="215" hidden="1" xr:uid="{CDD9FAC5-6E0D-4B4C-B72F-7D1667DC3033}"/>
    <cellStyle name="Hyperlink 13" xfId="452" hidden="1" xr:uid="{F59EBF5B-7E7E-44EA-A87A-5A14DF12E8E0}"/>
    <cellStyle name="Hyperlink 13" xfId="483" hidden="1" xr:uid="{E5D6CD7C-8D74-4B39-83E9-3B675E07D83B}"/>
    <cellStyle name="Hyperlink 13" xfId="504" hidden="1" xr:uid="{943D66E7-CEB6-461F-AC55-20044DE99362}"/>
    <cellStyle name="Hyperlink 13" xfId="502" hidden="1" xr:uid="{7DC4661F-CE25-41A1-B739-5ADAC87B4162}"/>
    <cellStyle name="Hyperlink 13" xfId="148" hidden="1" xr:uid="{DF6688D1-0F61-496B-9566-33B3AC32C8DC}"/>
    <cellStyle name="Hyperlink 13" xfId="126" hidden="1" xr:uid="{F85D0FA6-C784-4C8E-9359-EDE1D6B069A9}"/>
    <cellStyle name="Hyperlink 13" xfId="237" hidden="1" xr:uid="{5B1F64A0-6F1E-463A-85F2-55BC877DEFB8}"/>
    <cellStyle name="Hyperlink 13" xfId="327" hidden="1" xr:uid="{40EB5AEC-6423-44DA-8244-8E4FB57D76AD}"/>
    <cellStyle name="Hyperlink 14" xfId="641" hidden="1" xr:uid="{357DEFC8-7861-4736-AE64-41D7743B06AA}"/>
    <cellStyle name="Hyperlink 14" xfId="234" hidden="1" xr:uid="{FD1ED8FC-0E35-4B0E-A7D3-792EC6311439}"/>
    <cellStyle name="Hyperlink 14" xfId="233" hidden="1" xr:uid="{FCD3EDC2-5BC2-45B3-AD2C-BA05605DC9C8}"/>
    <cellStyle name="Hyperlink 14" xfId="630" hidden="1" xr:uid="{579E9096-484B-476B-9F15-51403E371337}"/>
    <cellStyle name="Hyperlink 14" xfId="501" hidden="1" xr:uid="{1129E9B8-1C84-41D7-83DF-1D4C2837D1FF}"/>
    <cellStyle name="Hyperlink 14" xfId="500" hidden="1" xr:uid="{17C06A73-11E3-4C5D-BC15-DF8598865763}"/>
    <cellStyle name="Hyperlink 14" xfId="469" hidden="1" xr:uid="{EF4FEEA0-D98E-485A-97D2-2746F6CCC51C}"/>
    <cellStyle name="Hyperlink 14" xfId="554" hidden="1" xr:uid="{20B68AB4-2802-4AF9-A33D-2E20D4762A41}"/>
    <cellStyle name="Hyperlink 14" xfId="565" hidden="1" xr:uid="{619D44F7-733C-4FAB-884D-DF6668B5905F}"/>
    <cellStyle name="Hyperlink 14" xfId="381" hidden="1" xr:uid="{0E405411-4536-4532-BDA6-54C4C10D7B55}"/>
    <cellStyle name="Hyperlink 14" xfId="451" hidden="1" xr:uid="{10D5C658-E78E-4A24-81AF-1D36DD71C328}"/>
    <cellStyle name="Hyperlink 14" xfId="484" hidden="1" xr:uid="{C73434C0-1DAF-4BEA-B4C2-6D08143DF3C0}"/>
    <cellStyle name="Hyperlink 14" xfId="369" hidden="1" xr:uid="{58267E8A-6962-4D7D-AA8F-7AF88D4593AB}"/>
    <cellStyle name="Hyperlink 14" xfId="145" hidden="1" xr:uid="{A0ADACC4-4B64-42CA-A759-80389A5BB94A}"/>
    <cellStyle name="Hyperlink 14" xfId="288" hidden="1" xr:uid="{EDD31964-074E-4C51-A256-D9FC7860C9CD}"/>
    <cellStyle name="Hyperlink 14" xfId="300" hidden="1" xr:uid="{9F06F7F8-B1CC-42B3-BFBD-9FC93856D1D0}"/>
    <cellStyle name="Hyperlink 14" xfId="328" hidden="1" xr:uid="{C0F99AF7-E64F-4928-9155-AAC71F9D9417}"/>
    <cellStyle name="Hyperlink 14" xfId="340" hidden="1" xr:uid="{457648CE-769F-4688-BF29-D1639B780F4E}"/>
    <cellStyle name="Hyperlink 14" xfId="216" hidden="1" xr:uid="{6AA3B468-1641-4664-B365-C8253F539CDB}"/>
    <cellStyle name="Hyperlink 14" xfId="603" hidden="1" xr:uid="{254AA1DF-31C9-40B9-804F-5968EB479199}"/>
    <cellStyle name="Hyperlink 14" xfId="144" hidden="1" xr:uid="{ECB7E7A6-BCCC-43E8-B0F6-01A35C639660}"/>
    <cellStyle name="Hyperlink 14" xfId="177" hidden="1" xr:uid="{305E6FBB-683E-40CF-BA96-B9A20928AB35}"/>
    <cellStyle name="Hyperlink 14" xfId="592" hidden="1" xr:uid="{2FAED336-EED3-4781-867A-EF09F4B802B0}"/>
    <cellStyle name="Hyperlink 14" xfId="127" hidden="1" xr:uid="{D7BB8561-5F74-4BAD-8711-C466A4AD8E07}"/>
    <cellStyle name="Hyperlink 15" xfId="555" hidden="1" xr:uid="{18CFF3DB-EED7-4D5F-B351-ABBC09F98874}"/>
    <cellStyle name="Hyperlink 15" xfId="574" hidden="1" xr:uid="{8D36B55E-F704-46E6-8978-E420AF1A8A7C}"/>
    <cellStyle name="Hyperlink 15" xfId="612" hidden="1" xr:uid="{1D8E2795-E866-4AF8-ACA5-9F5B9FD39788}"/>
    <cellStyle name="Hyperlink 15" xfId="631" hidden="1" xr:uid="{8A52D248-B9E3-446A-A4B1-E96569D7DF91}"/>
    <cellStyle name="Hyperlink 15" xfId="650" hidden="1" xr:uid="{9847AD6A-6C06-474F-A988-E876DA237A2D}"/>
    <cellStyle name="Hyperlink 15" xfId="593" hidden="1" xr:uid="{9A95A4E8-8751-4D3F-A6EF-F9AAC43860C4}"/>
    <cellStyle name="Hyperlink 15" xfId="486" hidden="1" xr:uid="{A9029185-1E71-4982-87C7-3CDA7DB41B4E}"/>
    <cellStyle name="Hyperlink 15" xfId="519" hidden="1" xr:uid="{BE5BAAF6-82CE-4A91-83A2-8DD48F65C720}"/>
    <cellStyle name="Hyperlink 15" xfId="497" hidden="1" xr:uid="{5E829463-71D0-4E70-B78A-F7F0D8137340}"/>
    <cellStyle name="Hyperlink 15" xfId="460" hidden="1" xr:uid="{4CF34500-6537-41F3-9D7B-5A053FA4D5B3}"/>
    <cellStyle name="Hyperlink 15" xfId="140" hidden="1" xr:uid="{BBAD6622-41BE-429C-95EF-D849EF59F021}"/>
    <cellStyle name="Hyperlink 15" xfId="536" hidden="1" xr:uid="{7E4BB626-80D0-4523-9C25-90C647789C74}"/>
    <cellStyle name="Hyperlink 15" xfId="218" hidden="1" xr:uid="{BE67B276-738E-45D8-9852-AF681B41040C}"/>
    <cellStyle name="Hyperlink 15" xfId="252" hidden="1" xr:uid="{7E99E275-7377-4D7C-B77F-5ED4E1BDBCEF}"/>
    <cellStyle name="Hyperlink 15" xfId="229" hidden="1" xr:uid="{1DA94A93-D234-4A5B-9114-C2C60BB652AF}"/>
    <cellStyle name="Hyperlink 15" xfId="163" hidden="1" xr:uid="{301B81B0-4000-4666-9882-E123E54BD1B5}"/>
    <cellStyle name="Hyperlink 15" xfId="129" hidden="1" xr:uid="{77A6422D-2304-4CC0-AD36-7846DD138E16}"/>
    <cellStyle name="Hyperlink 15" xfId="269" hidden="1" xr:uid="{A00E3DA2-A8A6-40B0-BB4A-D850A7E3CC35}"/>
    <cellStyle name="Hyperlink 15" xfId="329" hidden="1" xr:uid="{26564754-927F-456F-B512-3CDA11A651F4}"/>
    <cellStyle name="Hyperlink 15" xfId="349" hidden="1" xr:uid="{8630637E-8E43-4F94-A874-E836BF513D9B}"/>
    <cellStyle name="Hyperlink 15" xfId="390" hidden="1" xr:uid="{70D04614-C566-49E9-96D1-BC557F524664}"/>
    <cellStyle name="Hyperlink 15" xfId="370" hidden="1" xr:uid="{919C4E24-6F27-40A0-83E1-F86AFE01BBB1}"/>
    <cellStyle name="Hyperlink 15" xfId="309" hidden="1" xr:uid="{4229B5FC-680B-43FC-AA92-127379129A7F}"/>
    <cellStyle name="Hyperlink 15" xfId="289" hidden="1" xr:uid="{CC630891-ABB6-4B4C-92CC-18C324EB9977}"/>
    <cellStyle name="Hyperlink 16" xfId="290" hidden="1" xr:uid="{126D3B68-BB17-4873-8AA6-7CCE586F6C97}"/>
    <cellStyle name="Hyperlink 16" xfId="310" hidden="1" xr:uid="{9A8CA86B-B5B5-42BE-A524-4ED23D11D40A}"/>
    <cellStyle name="Hyperlink 16" xfId="350" hidden="1" xr:uid="{4E86D34A-F084-495B-944F-C4014616F371}"/>
    <cellStyle name="Hyperlink 16" xfId="330" hidden="1" xr:uid="{4EF2B240-00EC-480B-B2A5-F7D0AF008908}"/>
    <cellStyle name="Hyperlink 16" xfId="537" hidden="1" xr:uid="{8BBC57B7-54A1-4D81-97C4-EDDAF9AF548C}"/>
    <cellStyle name="Hyperlink 16" xfId="556" hidden="1" xr:uid="{14AC03F0-32E2-4E14-80F7-F88C5BF30835}"/>
    <cellStyle name="Hyperlink 16" xfId="575" hidden="1" xr:uid="{B6AC9DA1-8EEF-4810-8523-98BBE88A020F}"/>
    <cellStyle name="Hyperlink 16" xfId="520" hidden="1" xr:uid="{30E6D93C-972B-4540-AF50-A7B6629BB67B}"/>
    <cellStyle name="Hyperlink 16" xfId="494" hidden="1" xr:uid="{D9978BB8-1775-47C3-84A0-2CC6EFEB890E}"/>
    <cellStyle name="Hyperlink 16" xfId="487" hidden="1" xr:uid="{F564CCA6-0733-44E3-93A9-6651EA7FDC05}"/>
    <cellStyle name="Hyperlink 16" xfId="270" hidden="1" xr:uid="{CE5B7EC1-ACBA-4F04-8888-74A4DF8CF08E}"/>
    <cellStyle name="Hyperlink 16" xfId="164" hidden="1" xr:uid="{A430144A-207F-419A-9ABD-7446F6A14837}"/>
    <cellStyle name="Hyperlink 16" xfId="219" hidden="1" xr:uid="{760813AD-FC05-4CED-8D05-6C2625757051}"/>
    <cellStyle name="Hyperlink 16" xfId="130" hidden="1" xr:uid="{AE41F4E9-ED04-4234-BE70-01787D18C520}"/>
    <cellStyle name="Hyperlink 16" xfId="594" hidden="1" xr:uid="{54CC7ECB-B840-4443-88B7-546085D7CEDD}"/>
    <cellStyle name="Hyperlink 16" xfId="613" hidden="1" xr:uid="{A79E3535-E8A2-415A-B143-F9D204DDA03C}"/>
    <cellStyle name="Hyperlink 16" xfId="651" hidden="1" xr:uid="{703E1461-E467-4441-B209-EBDEF4BDF6FB}"/>
    <cellStyle name="Hyperlink 16" xfId="632" hidden="1" xr:uid="{48249256-BDA9-40B0-A497-1B217FDF8136}"/>
    <cellStyle name="Hyperlink 16" xfId="137" hidden="1" xr:uid="{91DFA06D-C936-462F-8918-B6A922A1980C}"/>
    <cellStyle name="Hyperlink 16" xfId="253" hidden="1" xr:uid="{F7E061C3-1610-4C2A-A8C7-DB54AD54E2C8}"/>
    <cellStyle name="Hyperlink 16" xfId="226" hidden="1" xr:uid="{D63A1C2A-2EB5-4637-9682-9C2B2938530E}"/>
    <cellStyle name="Hyperlink 16" xfId="391" hidden="1" xr:uid="{8ACE9D64-3F9C-4082-88A4-8F4F9939DDB1}"/>
    <cellStyle name="Hyperlink 16" xfId="461" hidden="1" xr:uid="{D48548CF-AE11-4105-B972-995ED20081D4}"/>
    <cellStyle name="Hyperlink 16" xfId="371" hidden="1" xr:uid="{6C8AF4F2-E7C1-436A-B30B-B7125A4CD16F}"/>
    <cellStyle name="Hyperlink 17" xfId="392" hidden="1" xr:uid="{A443A4DC-6BEA-4AB1-B32C-700ED5B328F8}"/>
    <cellStyle name="Hyperlink 17" xfId="134" hidden="1" xr:uid="{D23D0D3E-0A7F-450B-AC11-1BC0F537EBC0}"/>
    <cellStyle name="Hyperlink 17" xfId="557" hidden="1" xr:uid="{2244F288-98ED-4E61-9D72-1ABC40FC9047}"/>
    <cellStyle name="Hyperlink 17" xfId="576" hidden="1" xr:uid="{4275FBD2-2F90-47C7-A9DE-52D9685478A2}"/>
    <cellStyle name="Hyperlink 17" xfId="614" hidden="1" xr:uid="{3DC01582-CBC7-4C0F-8E53-3921B485BCE8}"/>
    <cellStyle name="Hyperlink 17" xfId="491" hidden="1" xr:uid="{2D899677-A974-4BF6-85EF-CB77E446B352}"/>
    <cellStyle name="Hyperlink 17" xfId="538" hidden="1" xr:uid="{3D05D38F-3EF5-4232-8AEC-7527610210BC}"/>
    <cellStyle name="Hyperlink 17" xfId="521" hidden="1" xr:uid="{4379F8C7-8843-4AE6-999A-115A29B1F9B3}"/>
    <cellStyle name="Hyperlink 17" xfId="633" hidden="1" xr:uid="{6B5D3CD9-BFE4-4632-A0C6-2D14DBCD5C23}"/>
    <cellStyle name="Hyperlink 17" xfId="132" hidden="1" xr:uid="{3CC583C3-421A-412F-9C27-8340E3559FD2}"/>
    <cellStyle name="Hyperlink 17" xfId="291" hidden="1" xr:uid="{C29EC184-9311-48F9-ACE2-882174454F6C}"/>
    <cellStyle name="Hyperlink 17" xfId="652" hidden="1" xr:uid="{35C1EC2D-7F26-4BCF-97D2-EB5C2D8F37A1}"/>
    <cellStyle name="Hyperlink 17" xfId="595" hidden="1" xr:uid="{540F4943-87F9-46C4-92D9-C19997A47ADC}"/>
    <cellStyle name="Hyperlink 17" xfId="311" hidden="1" xr:uid="{E8FB869D-36E3-4FF3-8B60-149E5C997D57}"/>
    <cellStyle name="Hyperlink 17" xfId="331" hidden="1" xr:uid="{BC57A277-9478-4D68-A4AB-1585CD6BF8B2}"/>
    <cellStyle name="Hyperlink 17" xfId="351" hidden="1" xr:uid="{74AF0CF5-3E65-4E31-8DF3-79BE11924903}"/>
    <cellStyle name="Hyperlink 17" xfId="372" hidden="1" xr:uid="{E7B932B6-B62F-4D02-9BFA-2A0B2739CDDC}"/>
    <cellStyle name="Hyperlink 17" xfId="223" hidden="1" xr:uid="{DCFF0D76-515F-4767-A602-2AF40E248D0D}"/>
    <cellStyle name="Hyperlink 17" xfId="271" hidden="1" xr:uid="{3C8E5739-FC31-41BF-8174-168E95027C0C}"/>
    <cellStyle name="Hyperlink 17" xfId="165" hidden="1" xr:uid="{E20D02D7-16AA-49DF-BDA4-B283BB7B3AF5}"/>
    <cellStyle name="Hyperlink 17" xfId="221" hidden="1" xr:uid="{1588994E-07CC-4D50-8FE5-1A3F59D2E7B5}"/>
    <cellStyle name="Hyperlink 17" xfId="489" hidden="1" xr:uid="{DBBDBE6C-8B64-4D2F-9104-982047480C5D}"/>
    <cellStyle name="Hyperlink 17" xfId="254" hidden="1" xr:uid="{FE7A88E7-424E-4BFD-BF5F-9A80F2504251}"/>
    <cellStyle name="Hyperlink 17" xfId="462" hidden="1" xr:uid="{1BAD1E95-4ADC-4347-A874-8ED55C9E24F4}"/>
    <cellStyle name="Hyperlink 18" xfId="634" hidden="1" xr:uid="{982CA58D-9248-41D0-93C8-3D62644882DD}"/>
    <cellStyle name="Hyperlink 18" xfId="653" hidden="1" xr:uid="{1B1BCC24-E4F6-4144-9841-FA131337ED53}"/>
    <cellStyle name="Hyperlink 18" xfId="332" hidden="1" xr:uid="{683BDC9A-7A00-4906-BEC4-A2E4B6967DBA}"/>
    <cellStyle name="Hyperlink 18" xfId="577" hidden="1" xr:uid="{ED5324A3-18C8-4D66-BC5D-97F1CDCE2ECF}"/>
    <cellStyle name="Hyperlink 18" xfId="596" hidden="1" xr:uid="{5844103A-4717-4F5C-B5E7-E5645763D5D5}"/>
    <cellStyle name="Hyperlink 18" xfId="558" hidden="1" xr:uid="{DBFC3F86-7586-4880-B80B-56AD342EAEBF}"/>
    <cellStyle name="Hyperlink 18" xfId="539" hidden="1" xr:uid="{EBB07283-964C-4FD4-8B3B-800ED5F93E56}"/>
    <cellStyle name="Hyperlink 18" xfId="373" hidden="1" xr:uid="{7CC4C67E-BEB0-4004-BA3B-FDF684F6A0C7}"/>
    <cellStyle name="Hyperlink 18" xfId="393" hidden="1" xr:uid="{59383FF8-C146-4F69-B1C1-F2FA75254F35}"/>
    <cellStyle name="Hyperlink 18" xfId="131" hidden="1" xr:uid="{095A1363-449F-400A-BE4C-800F8011B710}"/>
    <cellStyle name="Hyperlink 18" xfId="463" hidden="1" xr:uid="{75837363-8ADB-4DE1-BE1E-ED26D7F9151F}"/>
    <cellStyle name="Hyperlink 18" xfId="490" hidden="1" xr:uid="{BE87A5FA-AEFD-4E2D-8AFC-C7BD5AA10306}"/>
    <cellStyle name="Hyperlink 18" xfId="522" hidden="1" xr:uid="{62CFC64A-1561-4ECA-8558-25CF9DC1F76C}"/>
    <cellStyle name="Hyperlink 18" xfId="488" hidden="1" xr:uid="{456273DE-A708-475D-B244-2BE5A9C3A4B8}"/>
    <cellStyle name="Hyperlink 18" xfId="220" hidden="1" xr:uid="{1837B017-70EA-4E1E-97BA-1BBB54E4EE03}"/>
    <cellStyle name="Hyperlink 18" xfId="615" hidden="1" xr:uid="{46AEED91-B57F-4A8D-9A11-1D094C42BDD3}"/>
    <cellStyle name="Hyperlink 18" xfId="255" hidden="1" xr:uid="{D93B1384-DDB8-4DB3-B920-12B79C04E40A}"/>
    <cellStyle name="Hyperlink 18" xfId="166" hidden="1" xr:uid="{8FBE7264-59B2-4FD0-828E-8DC6D5FC5EA2}"/>
    <cellStyle name="Hyperlink 18" xfId="133" hidden="1" xr:uid="{0B365DA7-EADD-47DE-8D89-4C5D41ABDDC7}"/>
    <cellStyle name="Hyperlink 18" xfId="352" hidden="1" xr:uid="{E7C0F425-D87B-40E1-BC86-88166E9C7DA1}"/>
    <cellStyle name="Hyperlink 18" xfId="312" hidden="1" xr:uid="{F1D189A4-A2B9-4E13-B882-8B2A8218B22F}"/>
    <cellStyle name="Hyperlink 18" xfId="222" hidden="1" xr:uid="{B93B5112-09D2-45D8-AFE0-D5A2D5A4583E}"/>
    <cellStyle name="Hyperlink 18" xfId="292" hidden="1" xr:uid="{6705C732-B9BF-4A5A-88AD-EC5A6073B4DE}"/>
    <cellStyle name="Hyperlink 18" xfId="272" hidden="1" xr:uid="{9A6DCA79-0E6A-4817-BD0B-433A7AA3E270}"/>
    <cellStyle name="Hyperlink 19" xfId="374" hidden="1" xr:uid="{A0FEB673-019F-45D0-9EDC-6691AD226B9F}"/>
    <cellStyle name="Hyperlink 19" xfId="394" hidden="1" xr:uid="{3E852FA7-4785-4F4C-B60D-6FD018FFE966}"/>
    <cellStyle name="Hyperlink 19" xfId="635" hidden="1" xr:uid="{459941CA-5722-484D-AED2-F96CC904999A}"/>
    <cellStyle name="Hyperlink 19" xfId="578" hidden="1" xr:uid="{C9B183F9-FD98-455E-BA48-60BA6938C080}"/>
    <cellStyle name="Hyperlink 19" xfId="559" hidden="1" xr:uid="{6DCA154F-BD9A-4DD1-9A04-18647EE65AE8}"/>
    <cellStyle name="Hyperlink 19" xfId="616" hidden="1" xr:uid="{B3EA4675-0E3D-41C6-828B-F18C6F83CB3D}"/>
    <cellStyle name="Hyperlink 19" xfId="523" hidden="1" xr:uid="{9831BCE1-B1AD-4D40-B7DA-44C0B6D99F3F}"/>
    <cellStyle name="Hyperlink 19" xfId="485" hidden="1" xr:uid="{8D4A9CA8-578F-49F3-BA00-410C507D1B88}"/>
    <cellStyle name="Hyperlink 19" xfId="540" hidden="1" xr:uid="{B1187DBA-9431-42C1-936C-E290FAB6D5F3}"/>
    <cellStyle name="Hyperlink 19" xfId="217" hidden="1" xr:uid="{18D799D2-1C5B-426C-AA3C-30C9758B1278}"/>
    <cellStyle name="Hyperlink 19" xfId="273" hidden="1" xr:uid="{F9B242BC-0F18-4E85-A354-70DFACF5DFA4}"/>
    <cellStyle name="Hyperlink 19" xfId="293" hidden="1" xr:uid="{138813D3-AA3C-487A-872C-56945D9A3BBD}"/>
    <cellStyle name="Hyperlink 19" xfId="654" hidden="1" xr:uid="{50A31744-DB21-4273-9067-99E4849E36F6}"/>
    <cellStyle name="Hyperlink 19" xfId="597" hidden="1" xr:uid="{683CD143-F51B-4BE6-A972-5CE4EB76CA72}"/>
    <cellStyle name="Hyperlink 19" xfId="353" hidden="1" xr:uid="{493C45EF-5B65-4CE0-8463-F66CFEC1527D}"/>
    <cellStyle name="Hyperlink 19" xfId="135" hidden="1" xr:uid="{4FD98BF9-32AA-4E5C-963A-A717A0C844CB}"/>
    <cellStyle name="Hyperlink 19" xfId="224" hidden="1" xr:uid="{1115715B-65C5-463A-8BA0-EC7AEBD56154}"/>
    <cellStyle name="Hyperlink 19" xfId="128" hidden="1" xr:uid="{0D4BDAEC-06C0-4A3C-9C90-4B70B7AC0B5B}"/>
    <cellStyle name="Hyperlink 19" xfId="464" hidden="1" xr:uid="{B14E5909-4239-4EB7-9E0A-2AA6FC29661C}"/>
    <cellStyle name="Hyperlink 19" xfId="492" hidden="1" xr:uid="{945257AB-89F1-4485-95D9-D92EBF939CEF}"/>
    <cellStyle name="Hyperlink 19" xfId="256" hidden="1" xr:uid="{807BC80E-4498-46B9-8866-F54F48ADE6E6}"/>
    <cellStyle name="Hyperlink 19" xfId="167" hidden="1" xr:uid="{40B9CF82-FE57-4908-94F8-CBA679A3DAFA}"/>
    <cellStyle name="Hyperlink 19" xfId="333" hidden="1" xr:uid="{C6F91F55-2C5A-475C-AFB5-569772BE6C69}"/>
    <cellStyle name="Hyperlink 19" xfId="313" hidden="1" xr:uid="{D56E8670-0CEF-45CE-BF71-D6424DDAE342}"/>
    <cellStyle name="Hyperlink 2" xfId="84" xr:uid="{C20D21AD-C9D2-483E-9686-0BFCE4484A17}"/>
    <cellStyle name="Hyperlink 20" xfId="636" hidden="1" xr:uid="{6B0031D2-60AF-4A22-822D-73048E1B98E1}"/>
    <cellStyle name="Hyperlink 20" xfId="655" hidden="1" xr:uid="{912B2456-DDAD-49E1-8872-D3F3C67719FC}"/>
    <cellStyle name="Hyperlink 20" xfId="617" hidden="1" xr:uid="{E42107CA-F0FE-4E34-8CB9-02C25D902972}"/>
    <cellStyle name="Hyperlink 20" xfId="598" hidden="1" xr:uid="{60F20BAF-BDAB-4AC6-8A67-AB9AA1A6331E}"/>
    <cellStyle name="Hyperlink 20" xfId="214" hidden="1" xr:uid="{E26D3772-DA11-4287-8D9E-FACBA440CE99}"/>
    <cellStyle name="Hyperlink 20" xfId="274" hidden="1" xr:uid="{133EE5A6-451F-4B27-B242-3866EEED3403}"/>
    <cellStyle name="Hyperlink 20" xfId="314" hidden="1" xr:uid="{7F6C6F3F-CB2E-44AE-8DE6-BE78A4EDC78C}"/>
    <cellStyle name="Hyperlink 20" xfId="334" hidden="1" xr:uid="{E218BC46-61C2-4F08-9DE5-B9DDCB8B990B}"/>
    <cellStyle name="Hyperlink 20" xfId="541" hidden="1" xr:uid="{69E3B58C-F505-4605-9D2A-FC8F665DEA02}"/>
    <cellStyle name="Hyperlink 20" xfId="354" hidden="1" xr:uid="{647103BB-7338-4E8E-8820-15F8B98BD79F}"/>
    <cellStyle name="Hyperlink 20" xfId="375" hidden="1" xr:uid="{1760FC67-2C84-44AC-8492-BF68A29FA481}"/>
    <cellStyle name="Hyperlink 20" xfId="125" hidden="1" xr:uid="{B227B54C-6569-4F65-BD9D-906D61A90E29}"/>
    <cellStyle name="Hyperlink 20" xfId="465" hidden="1" xr:uid="{2FE1733E-3AB0-40A4-AEC0-BCF018943D20}"/>
    <cellStyle name="Hyperlink 20" xfId="493" hidden="1" xr:uid="{3868DEE5-E511-4ED5-890D-81607E0FFCCC}"/>
    <cellStyle name="Hyperlink 20" xfId="294" hidden="1" xr:uid="{C3974C38-03D4-497E-8FE1-BB88E5181801}"/>
    <cellStyle name="Hyperlink 20" xfId="524" hidden="1" xr:uid="{81868EAA-6A6A-4B7D-ABAD-89BAEB3FCD69}"/>
    <cellStyle name="Hyperlink 20" xfId="482" hidden="1" xr:uid="{FB0A2C20-22C8-416C-8706-318EBA148CFF}"/>
    <cellStyle name="Hyperlink 20" xfId="560" hidden="1" xr:uid="{D9B0F089-4247-42DA-B59F-88C50AB57DE9}"/>
    <cellStyle name="Hyperlink 20" xfId="579" hidden="1" xr:uid="{685E5D65-C4FB-4B03-9C1F-F5D6FBFC04AD}"/>
    <cellStyle name="Hyperlink 20" xfId="395" hidden="1" xr:uid="{4B7CB5FD-25A5-47C2-B8FE-A0989D01CF59}"/>
    <cellStyle name="Hyperlink 20" xfId="168" hidden="1" xr:uid="{E415AFB9-C205-40EE-A557-DD7550AFE366}"/>
    <cellStyle name="Hyperlink 20" xfId="136" hidden="1" xr:uid="{159A42F5-148A-4547-8FD0-8A123189B1E3}"/>
    <cellStyle name="Hyperlink 20" xfId="257" hidden="1" xr:uid="{3D135233-CF80-41CA-A684-B7533AF6C13A}"/>
    <cellStyle name="Hyperlink 20" xfId="225" hidden="1" xr:uid="{D184DB17-744A-402E-A870-2B2815B82E7C}"/>
    <cellStyle name="Hyperlink 21" xfId="656" hidden="1" xr:uid="{B70FAAB9-CB4E-4C98-9848-2B60A574B3BE}"/>
    <cellStyle name="Hyperlink 21" xfId="637" hidden="1" xr:uid="{2F152319-8774-4CCC-951F-AF1CBB8FCEC5}"/>
    <cellStyle name="Hyperlink 21" xfId="355" hidden="1" xr:uid="{A66BFA58-0F61-4B3E-ABFA-458C5B7FEDC8}"/>
    <cellStyle name="Hyperlink 21" xfId="258" hidden="1" xr:uid="{34CFEBCA-719A-4BE4-9152-62FB0F611F9F}"/>
    <cellStyle name="Hyperlink 21" xfId="211" hidden="1" xr:uid="{BDF11CCE-F2E1-4C56-86B5-5072417AFDD1}"/>
    <cellStyle name="Hyperlink 21" xfId="227" hidden="1" xr:uid="{4C378035-3AB4-4AF2-A253-371FAB97C4F2}"/>
    <cellStyle name="Hyperlink 21" xfId="466" hidden="1" xr:uid="{C2B690A5-CAE8-4BCA-A8E3-22BBB1AB40D0}"/>
    <cellStyle name="Hyperlink 21" xfId="495" hidden="1" xr:uid="{75058376-8A3E-4B0B-8855-B23C1443EE82}"/>
    <cellStyle name="Hyperlink 21" xfId="525" hidden="1" xr:uid="{EC6D73AE-2438-4A8B-86F3-01500AA50DA4}"/>
    <cellStyle name="Hyperlink 21" xfId="479" hidden="1" xr:uid="{7DE931EF-B8E9-4BC8-BF4F-61D693A533BE}"/>
    <cellStyle name="Hyperlink 21" xfId="542" hidden="1" xr:uid="{D7BD9492-520B-47FF-AABF-C1BB76B40150}"/>
    <cellStyle name="Hyperlink 21" xfId="396" hidden="1" xr:uid="{47722A50-C721-4E78-AC2E-A7F925FB5F52}"/>
    <cellStyle name="Hyperlink 21" xfId="122" hidden="1" xr:uid="{9DE089B5-A786-4539-A7ED-35F3884153DE}"/>
    <cellStyle name="Hyperlink 21" xfId="376" hidden="1" xr:uid="{5E457D8C-22E9-42AF-A296-A91A5EC702EA}"/>
    <cellStyle name="Hyperlink 21" xfId="580" hidden="1" xr:uid="{1BEA432F-37B2-4768-99A8-66E4E5E69A0F}"/>
    <cellStyle name="Hyperlink 21" xfId="275" hidden="1" xr:uid="{3E87684D-6D31-4233-9230-FA0C7B839820}"/>
    <cellStyle name="Hyperlink 21" xfId="295" hidden="1" xr:uid="{F22F5582-ECB7-4D89-80E3-053C35B9F0A1}"/>
    <cellStyle name="Hyperlink 21" xfId="315" hidden="1" xr:uid="{E00D4F2E-E353-4EAD-9B58-3DF68101EB20}"/>
    <cellStyle name="Hyperlink 21" xfId="335" hidden="1" xr:uid="{46F15293-09D8-4B77-A16E-CF1171729EA2}"/>
    <cellStyle name="Hyperlink 21" xfId="561" hidden="1" xr:uid="{66D73412-878F-408E-9D41-7EE9435AF80D}"/>
    <cellStyle name="Hyperlink 21" xfId="599" hidden="1" xr:uid="{730EF9BE-CAB6-4FAC-8018-B49C704EF35B}"/>
    <cellStyle name="Hyperlink 21" xfId="618" hidden="1" xr:uid="{E5BBAF87-059A-4AB3-81F0-EF809FB72BD8}"/>
    <cellStyle name="Hyperlink 21" xfId="138" hidden="1" xr:uid="{EF52F2B0-6778-4901-B5FD-0DDE40846C4B}"/>
    <cellStyle name="Hyperlink 21" xfId="169" hidden="1" xr:uid="{E63F1ADB-3236-40C4-A462-F6F6ADA9950D}"/>
    <cellStyle name="Hyperlink 22" xfId="657" hidden="1" xr:uid="{3D96F4B1-EBC9-4F8B-9909-4F1702329CC6}"/>
    <cellStyle name="Hyperlink 22" xfId="208" hidden="1" xr:uid="{771624B3-47C1-4641-9430-03A704A4027C}"/>
    <cellStyle name="Hyperlink 22" xfId="170" hidden="1" xr:uid="{1A7D36BE-BD4A-4C02-B934-58B6715D0BA6}"/>
    <cellStyle name="Hyperlink 22" xfId="526" hidden="1" xr:uid="{1D5A19D5-84BE-4EDB-A624-9AA7D2BAFE29}"/>
    <cellStyle name="Hyperlink 22" xfId="476" hidden="1" xr:uid="{1DE9F427-C6CF-44DC-8F16-CDC443960BD5}"/>
    <cellStyle name="Hyperlink 22" xfId="543" hidden="1" xr:uid="{148D3A30-E237-4395-A0E5-6885E3C49091}"/>
    <cellStyle name="Hyperlink 22" xfId="562" hidden="1" xr:uid="{458A908A-E3A2-47EF-B4A1-6E1BCC8061FE}"/>
    <cellStyle name="Hyperlink 22" xfId="581" hidden="1" xr:uid="{01D2F6E6-43AE-433B-9734-11064A664C3C}"/>
    <cellStyle name="Hyperlink 22" xfId="600" hidden="1" xr:uid="{43D5A462-E0BD-438D-B6A5-6D8383749046}"/>
    <cellStyle name="Hyperlink 22" xfId="119" hidden="1" xr:uid="{C0A2852E-53A2-4A50-8BBE-980627468345}"/>
    <cellStyle name="Hyperlink 22" xfId="467" hidden="1" xr:uid="{E0D18004-E696-4A3F-AA91-1C383BEFC2B2}"/>
    <cellStyle name="Hyperlink 22" xfId="496" hidden="1" xr:uid="{0635DCB8-DB71-4241-B661-1A845698813B}"/>
    <cellStyle name="Hyperlink 22" xfId="397" hidden="1" xr:uid="{1B4E37A7-C02D-4E5E-ACD8-3A67E0BBD847}"/>
    <cellStyle name="Hyperlink 22" xfId="316" hidden="1" xr:uid="{76338D5E-E975-4E0C-8396-6FAC8437D161}"/>
    <cellStyle name="Hyperlink 22" xfId="336" hidden="1" xr:uid="{AF27525B-AA4B-4FF6-83B4-703076BB3E71}"/>
    <cellStyle name="Hyperlink 22" xfId="356" hidden="1" xr:uid="{E3373151-0A47-4D7E-A5E2-B38001E37B7F}"/>
    <cellStyle name="Hyperlink 22" xfId="377" hidden="1" xr:uid="{1B04FCC5-AA55-4B18-8B12-35FA29533F93}"/>
    <cellStyle name="Hyperlink 22" xfId="228" hidden="1" xr:uid="{C3FF7073-7679-4BC5-A34B-1071F51A9998}"/>
    <cellStyle name="Hyperlink 22" xfId="259" hidden="1" xr:uid="{0BC8E542-7C64-4C2A-9D38-195E606521A6}"/>
    <cellStyle name="Hyperlink 22" xfId="638" hidden="1" xr:uid="{517C2555-BB03-4763-A155-27B86B782C53}"/>
    <cellStyle name="Hyperlink 22" xfId="276" hidden="1" xr:uid="{38BAE470-1695-45F2-A48E-C18D389EE15A}"/>
    <cellStyle name="Hyperlink 22" xfId="296" hidden="1" xr:uid="{5B08EDE4-F09C-454D-84EE-AA72046AEA43}"/>
    <cellStyle name="Hyperlink 22" xfId="619" hidden="1" xr:uid="{2F481ACD-7871-44C4-A4C3-12DC0B07697E}"/>
    <cellStyle name="Hyperlink 22" xfId="139" hidden="1" xr:uid="{5DC28192-19AC-4215-AF8C-161C925AFC36}"/>
    <cellStyle name="Hyperlink 23" xfId="563" hidden="1" xr:uid="{E1BDBCE7-B372-471C-8E9C-6E6CCA9BB5C8}"/>
    <cellStyle name="Hyperlink 23" xfId="582" hidden="1" xr:uid="{264B4ECA-92BD-4142-AD64-5B31EBB5D0EE}"/>
    <cellStyle name="Hyperlink 23" xfId="601" hidden="1" xr:uid="{F0D0D7EB-5C90-4E49-B954-06655648B388}"/>
    <cellStyle name="Hyperlink 23" xfId="620" hidden="1" xr:uid="{37F0CC9E-4440-43FB-8085-1FA66808D4FF}"/>
    <cellStyle name="Hyperlink 23" xfId="639" hidden="1" xr:uid="{03191B61-6463-4265-ABAA-DDF7DDE32212}"/>
    <cellStyle name="Hyperlink 23" xfId="658" hidden="1" xr:uid="{A600EE80-99FD-4309-BC25-A8F3488B5D8D}"/>
    <cellStyle name="Hyperlink 23" xfId="498" hidden="1" xr:uid="{C832D5A7-E126-4EA7-B41F-6D585A20F751}"/>
    <cellStyle name="Hyperlink 23" xfId="473" hidden="1" xr:uid="{FAB04E96-8C12-4898-9703-D83F50B914B9}"/>
    <cellStyle name="Hyperlink 23" xfId="544" hidden="1" xr:uid="{757EB273-7CD5-483E-9632-40F4D3823634}"/>
    <cellStyle name="Hyperlink 23" xfId="527" hidden="1" xr:uid="{E5A4C0AF-2BEE-4190-9854-FDEFAE4120F9}"/>
    <cellStyle name="Hyperlink 23" xfId="468" hidden="1" xr:uid="{1C94D2B5-E1A4-430F-9C03-59A9F32B092A}"/>
    <cellStyle name="Hyperlink 23" xfId="116" hidden="1" xr:uid="{2D1F8289-C2AD-4A63-BC48-909F61E7DBE1}"/>
    <cellStyle name="Hyperlink 23" xfId="230" hidden="1" xr:uid="{B46870B4-3DCA-490F-950E-D0CA5C22A333}"/>
    <cellStyle name="Hyperlink 23" xfId="205" hidden="1" xr:uid="{4C506C86-249A-475D-9D58-69E7E55BF585}"/>
    <cellStyle name="Hyperlink 23" xfId="277" hidden="1" xr:uid="{20E5F001-E4A1-4D46-A1FA-AE8BEFE97641}"/>
    <cellStyle name="Hyperlink 23" xfId="260" hidden="1" xr:uid="{8DEAA93D-EBAA-4A36-8862-77B8E1F6864B}"/>
    <cellStyle name="Hyperlink 23" xfId="171" hidden="1" xr:uid="{05309D71-039B-4650-B5DF-15CEDD908AA3}"/>
    <cellStyle name="Hyperlink 23" xfId="141" hidden="1" xr:uid="{941590EE-780C-49F6-B0CD-43FD335FC2FB}"/>
    <cellStyle name="Hyperlink 23" xfId="337" hidden="1" xr:uid="{2AAAA45C-FE89-427B-A758-EAAA03FD6D88}"/>
    <cellStyle name="Hyperlink 23" xfId="378" hidden="1" xr:uid="{63029AAF-D0EF-47B4-9CD4-35AB0329EF09}"/>
    <cellStyle name="Hyperlink 23" xfId="398" hidden="1" xr:uid="{B8F0B50A-E010-48AE-A3B3-EAEBF90AAE54}"/>
    <cellStyle name="Hyperlink 23" xfId="357" hidden="1" xr:uid="{C0C00269-ACA7-421E-A113-4DED5C3ED0E1}"/>
    <cellStyle name="Hyperlink 23" xfId="317" hidden="1" xr:uid="{FA24C815-89E9-4337-9888-898A4A97DDDA}"/>
    <cellStyle name="Hyperlink 23" xfId="297" hidden="1" xr:uid="{0C777C80-A8F7-459B-B9A1-E572D670A558}"/>
    <cellStyle name="Hyperlink 3" xfId="91" xr:uid="{F8258B36-4C1E-4859-8FAC-BA93187050ED}"/>
    <cellStyle name="Hyperlink 4" xfId="82" xr:uid="{D43F96D5-F5C5-439E-ACC0-6127EFB664D0}"/>
    <cellStyle name="Hyperlink 5" xfId="232" hidden="1" xr:uid="{46D3DCAB-B03F-4DF1-99AB-50FDA2ED0FD1}"/>
    <cellStyle name="Hyperlink 5" xfId="279" hidden="1" xr:uid="{E24AC355-D1E6-4837-BEF8-0AF510FF850C}"/>
    <cellStyle name="Hyperlink 5" xfId="182" hidden="1" xr:uid="{AC323C8E-8603-442E-A016-7E11EA58A278}"/>
    <cellStyle name="Hyperlink 5" xfId="143" hidden="1" xr:uid="{5AA2A6F8-DCA0-4B46-BE68-0F7638710BA3}"/>
    <cellStyle name="Hyperlink 5" xfId="299" hidden="1" xr:uid="{6206159B-755D-495C-8E60-A3B146B578B5}"/>
    <cellStyle name="Hyperlink 5" xfId="114" hidden="1" xr:uid="{C349072F-74DF-4245-BE0C-C0AB4177B893}"/>
    <cellStyle name="Hyperlink 5" xfId="248" hidden="1" xr:uid="{4B2B4705-8F54-4117-8D75-0105F5742EC3}"/>
    <cellStyle name="Hyperlink 5" xfId="203" hidden="1" xr:uid="{F6276700-8E93-4C45-8C54-BD273DBFDFF3}"/>
    <cellStyle name="Hyperlink 5" xfId="318" xr:uid="{415D3AE1-6058-4F45-9F78-B6F4A05AB3B0}"/>
    <cellStyle name="Hyperlink 5 2" xfId="545" hidden="1" xr:uid="{BC549AF1-8F25-4C56-9F55-5D925BDD3882}"/>
    <cellStyle name="Hyperlink 5 2" xfId="564" hidden="1" xr:uid="{345B04F6-2468-49A9-9711-951A7081FC3B}"/>
    <cellStyle name="Hyperlink 5 2" xfId="470" hidden="1" xr:uid="{31A393D7-B336-456E-9C20-5E796C11E7EB}"/>
    <cellStyle name="Hyperlink 5 2" xfId="515" hidden="1" xr:uid="{A1D37D84-45D7-42A5-A715-32BD326F487E}"/>
    <cellStyle name="Hyperlink 5 2" xfId="380" hidden="1" xr:uid="{F86F8E62-0D1E-4CC0-A43A-F122767275C4}"/>
    <cellStyle name="Hyperlink 5 2" xfId="583" hidden="1" xr:uid="{100ECF4D-0A6C-4511-A9D0-CAC0F44B0BD4}"/>
    <cellStyle name="Hyperlink 5 2" xfId="602" hidden="1" xr:uid="{EE608088-D071-4042-B0E9-45BCF11AFEBB}"/>
    <cellStyle name="Hyperlink 5 2" xfId="621" hidden="1" xr:uid="{9B8F044E-86A0-4CFF-A3FB-7E24D9FC1771}"/>
    <cellStyle name="Hyperlink 5 2" xfId="640" hidden="1" xr:uid="{14D09CA3-1F2D-4950-A45F-59922D13776F}"/>
    <cellStyle name="Hyperlink 5 2" xfId="159" hidden="1" xr:uid="{5E4F2EBC-F4F1-4A83-95EC-5BB5DC77F20C}"/>
    <cellStyle name="Hyperlink 5 2" xfId="80" hidden="1" xr:uid="{2EED5B8C-0A86-47BD-A7F9-5A6CEBC1597E}"/>
    <cellStyle name="Hyperlink 5 2" xfId="471" hidden="1" xr:uid="{D79395D0-8787-45D0-8FD2-7120BA865D91}"/>
    <cellStyle name="Hyperlink 5 2" xfId="499" hidden="1" xr:uid="{37C7FA06-E733-443F-B209-C4316B59167D}"/>
    <cellStyle name="Hyperlink 5 2" xfId="360" hidden="1" xr:uid="{B32872BB-7F3D-427E-A0EA-810650BBFC99}"/>
    <cellStyle name="Hyperlink 5 2" xfId="319" hidden="1" xr:uid="{04C698C9-6826-4C03-9E0C-794E8CCA274F}"/>
    <cellStyle name="Hyperlink 5 2" xfId="339" hidden="1" xr:uid="{B33F8A53-062F-480F-B6F0-4D853DC23D40}"/>
    <cellStyle name="Hyperlink 6" xfId="622" hidden="1" xr:uid="{04798874-D627-4696-9909-3B1FE7639B4B}"/>
    <cellStyle name="Hyperlink 6" xfId="649" hidden="1" xr:uid="{5A8765AB-427D-416F-869F-2CDF829887C2}"/>
    <cellStyle name="Hyperlink 6" xfId="513" hidden="1" xr:uid="{8E89FE11-6F41-48F5-B386-5AD7A17EFDA7}"/>
    <cellStyle name="Hyperlink 6" xfId="308" hidden="1" xr:uid="{5A1B133E-AC4F-463B-90CF-0774E911FBBF}"/>
    <cellStyle name="Hyperlink 6" xfId="535" hidden="1" xr:uid="{B660DC79-5EA6-48B3-BBAC-FDB30CE467CF}"/>
    <cellStyle name="Hyperlink 6" xfId="546" hidden="1" xr:uid="{33ED3B7B-EE6E-412A-B87B-86C64F67C0B8}"/>
    <cellStyle name="Hyperlink 6" xfId="573" hidden="1" xr:uid="{FA702D75-B8E2-4D22-9358-B2CA0D3E282A}"/>
    <cellStyle name="Hyperlink 6" xfId="472" hidden="1" xr:uid="{75365D37-B712-4E61-A505-1253E31D9B65}"/>
    <cellStyle name="Hyperlink 6" xfId="518" hidden="1" xr:uid="{BB32B891-ED69-49C0-9834-2F55053B1FC2}"/>
    <cellStyle name="Hyperlink 6" xfId="459" hidden="1" xr:uid="{F59CD7BC-4214-4DF9-B8AB-661C476A52E0}"/>
    <cellStyle name="Hyperlink 6" xfId="280" hidden="1" xr:uid="{3D4A48BA-3E19-4F8B-BD82-7FB0B7A62359}"/>
    <cellStyle name="Hyperlink 6" xfId="268" hidden="1" xr:uid="{AC79E3EF-9CE0-4508-97CD-60023E4C34F7}"/>
    <cellStyle name="Hyperlink 6" xfId="162" hidden="1" xr:uid="{D040C2BE-5D69-40E8-9166-3A47C84E2895}"/>
    <cellStyle name="Hyperlink 6" xfId="204" hidden="1" xr:uid="{BD35EFAA-177D-4D37-A608-60DE9467C3CF}"/>
    <cellStyle name="Hyperlink 6" xfId="115" hidden="1" xr:uid="{2AE1555B-CB3F-4533-916A-91C80447C643}"/>
    <cellStyle name="Hyperlink 6" xfId="389" hidden="1" xr:uid="{4DBB2D60-848A-4D49-80FA-33DCEE64D512}"/>
    <cellStyle name="Hyperlink 6" xfId="584" hidden="1" xr:uid="{59DBC6ED-32A4-49C3-95E2-73C7E694812E}"/>
    <cellStyle name="Hyperlink 6" xfId="611" hidden="1" xr:uid="{8B45DCDB-A091-43F8-B0B4-5BC3FA9D5590}"/>
    <cellStyle name="Hyperlink 6" xfId="157" hidden="1" xr:uid="{48B30C14-149C-41D1-B928-FF3ED6072EC8}"/>
    <cellStyle name="Hyperlink 6" xfId="251" hidden="1" xr:uid="{89645ABD-9051-4E00-A31A-E20A377797EE}"/>
    <cellStyle name="Hyperlink 6" xfId="246" hidden="1" xr:uid="{468D2E21-05D0-4714-987F-9E750F70A2F2}"/>
    <cellStyle name="Hyperlink 6" xfId="348" hidden="1" xr:uid="{320DDC17-72F6-4AD5-8F3A-E0C981612937}"/>
    <cellStyle name="Hyperlink 6" xfId="361" hidden="1" xr:uid="{E130FA72-F5C8-40E9-AB81-687B1A3D6946}"/>
    <cellStyle name="Hyperlink 6" xfId="320" hidden="1" xr:uid="{4BE2FCCE-D093-4F70-A1C6-27213CCB6860}"/>
    <cellStyle name="Hyperlink 7" xfId="321" hidden="1" xr:uid="{511735A8-391D-4B6E-B2E2-82A15323C657}"/>
    <cellStyle name="Hyperlink 7" xfId="347" hidden="1" xr:uid="{C913CEB5-90E5-4858-A202-EF3878A11FBB}"/>
    <cellStyle name="Hyperlink 7" xfId="362" hidden="1" xr:uid="{A115A145-3242-4482-B97C-8C7601FCF731}"/>
    <cellStyle name="Hyperlink 7" xfId="534" hidden="1" xr:uid="{8D85AF64-2316-4BB9-9575-CB1A512B8B89}"/>
    <cellStyle name="Hyperlink 7" xfId="547" hidden="1" xr:uid="{574C86C7-CF1D-4952-AD9E-01BDBA81F8A9}"/>
    <cellStyle name="Hyperlink 7" xfId="572" hidden="1" xr:uid="{1437DE31-62D5-4333-98B6-BBA57F315E06}"/>
    <cellStyle name="Hyperlink 7" xfId="585" hidden="1" xr:uid="{3C2D54BE-A59A-44A1-BD6F-851539C38870}"/>
    <cellStyle name="Hyperlink 7" xfId="517" hidden="1" xr:uid="{E1A85C57-B42C-4742-89F1-B1972A82B247}"/>
    <cellStyle name="Hyperlink 7" xfId="512" hidden="1" xr:uid="{4C2C369E-ED2F-4A00-97C9-106D69616C14}"/>
    <cellStyle name="Hyperlink 7" xfId="474" hidden="1" xr:uid="{398C0126-9067-4EA2-A363-A88801BF18D1}"/>
    <cellStyle name="Hyperlink 7" xfId="161" hidden="1" xr:uid="{378A3D01-DBCC-4AAA-B232-2097CCB390B0}"/>
    <cellStyle name="Hyperlink 7" xfId="206" hidden="1" xr:uid="{03F9EC7C-DF66-4990-BCF1-AD63D2C49C7F}"/>
    <cellStyle name="Hyperlink 7" xfId="117" hidden="1" xr:uid="{D3FCE13D-1FEE-4026-9F8A-88A91D0688D6}"/>
    <cellStyle name="Hyperlink 7" xfId="610" hidden="1" xr:uid="{15334488-BFB2-4625-9668-243134FD128B}"/>
    <cellStyle name="Hyperlink 7" xfId="623" hidden="1" xr:uid="{6EC9B5B5-A0AD-4533-BB8B-4DFF3E392BE1}"/>
    <cellStyle name="Hyperlink 7" xfId="648" hidden="1" xr:uid="{936B1D27-F84A-4166-891A-BFBFE998FAC1}"/>
    <cellStyle name="Hyperlink 7" xfId="307" hidden="1" xr:uid="{D98D0CE8-619C-4161-B9F1-7031BBB01ED3}"/>
    <cellStyle name="Hyperlink 7" xfId="250" hidden="1" xr:uid="{39319F56-1D02-40FF-A01C-EF949CA8EB9B}"/>
    <cellStyle name="Hyperlink 7" xfId="245" hidden="1" xr:uid="{8E1FBF20-12A0-4959-AB7A-74A033B8A272}"/>
    <cellStyle name="Hyperlink 7" xfId="267" hidden="1" xr:uid="{98D04FA3-C8EC-4894-9806-7009A877AE75}"/>
    <cellStyle name="Hyperlink 7" xfId="281" hidden="1" xr:uid="{EDC766CE-3787-4105-B0B6-DB5D1096B062}"/>
    <cellStyle name="Hyperlink 7" xfId="156" hidden="1" xr:uid="{21B0A4DC-ECEB-421E-BD89-314B7116DB88}"/>
    <cellStyle name="Hyperlink 7" xfId="458" hidden="1" xr:uid="{C8ACCBB2-BBDE-46FB-A7DA-ACCADB3F07C4}"/>
    <cellStyle name="Hyperlink 7" xfId="388" hidden="1" xr:uid="{51CCC459-3AC5-49C7-B024-58F67488B488}"/>
    <cellStyle name="Hyperlink 8" xfId="387" hidden="1" xr:uid="{7B7B7F49-1F0D-4FAF-827A-0A17D300CBD3}"/>
    <cellStyle name="Hyperlink 8" xfId="154" hidden="1" xr:uid="{137AFF66-A2AE-48D7-965E-0C765A5F47E4}"/>
    <cellStyle name="Hyperlink 8" xfId="548" hidden="1" xr:uid="{8E3592A3-25BA-4FD1-AB70-4108C718B1AB}"/>
    <cellStyle name="Hyperlink 8" xfId="571" hidden="1" xr:uid="{1DC93A3B-F078-4DEA-8C16-76CBA4C99E5C}"/>
    <cellStyle name="Hyperlink 8" xfId="586" hidden="1" xr:uid="{4D2F4B5E-B8E5-455F-AFBB-060066A8CF5A}"/>
    <cellStyle name="Hyperlink 8" xfId="609" hidden="1" xr:uid="{27772548-9FAD-43F1-A8E9-4A9B4FC67E71}"/>
    <cellStyle name="Hyperlink 8" xfId="510" hidden="1" xr:uid="{25222617-E734-4B12-96BE-97E0C28DFDE5}"/>
    <cellStyle name="Hyperlink 8" xfId="533" hidden="1" xr:uid="{8501EF18-7307-4035-AC9A-F4F835C0EE8E}"/>
    <cellStyle name="Hyperlink 8" xfId="516" hidden="1" xr:uid="{6936703D-D1BC-477C-8ACB-C4BDA129192C}"/>
    <cellStyle name="Hyperlink 8" xfId="207" hidden="1" xr:uid="{A1E03973-7BD5-4E27-849E-A8E1CA22AD8C}"/>
    <cellStyle name="Hyperlink 8" xfId="118" hidden="1" xr:uid="{FFE40546-2628-4482-9033-D81C127E59C4}"/>
    <cellStyle name="Hyperlink 8" xfId="624" hidden="1" xr:uid="{39F1C56D-CBB9-4CC3-A16C-B2079D4E7A78}"/>
    <cellStyle name="Hyperlink 8" xfId="647" hidden="1" xr:uid="{446E62E8-1BBA-455A-9FDA-443A78030E43}"/>
    <cellStyle name="Hyperlink 8" xfId="306" hidden="1" xr:uid="{6559E126-2AB0-45B3-B1CC-EEE2BBD05E46}"/>
    <cellStyle name="Hyperlink 8" xfId="322" hidden="1" xr:uid="{E277E1A1-66F3-4EC5-B7A1-9355EAFD075F}"/>
    <cellStyle name="Hyperlink 8" xfId="346" hidden="1" xr:uid="{EA68ADCF-00A8-42C9-94A0-8F0F3A9BF088}"/>
    <cellStyle name="Hyperlink 8" xfId="363" hidden="1" xr:uid="{583687FB-49BE-4D4C-9FA5-E9F2DFBA7C73}"/>
    <cellStyle name="Hyperlink 8" xfId="243" hidden="1" xr:uid="{A31F7ADE-CC34-4CF6-BB97-F4AC68872FDA}"/>
    <cellStyle name="Hyperlink 8" xfId="266" hidden="1" xr:uid="{244174DB-DC43-4BB7-A956-A8F6C12B5BE7}"/>
    <cellStyle name="Hyperlink 8" xfId="282" hidden="1" xr:uid="{442C2957-7894-40B4-8B24-EBF12DE65C1E}"/>
    <cellStyle name="Hyperlink 8" xfId="160" hidden="1" xr:uid="{1784E1FF-2B8F-4B1A-A72C-2D7719585E93}"/>
    <cellStyle name="Hyperlink 8" xfId="475" hidden="1" xr:uid="{6C96B616-5EA0-4BAE-A347-5E53E9AA6E56}"/>
    <cellStyle name="Hyperlink 8" xfId="249" hidden="1" xr:uid="{C8E7C356-7202-4794-8FDC-F3C866DE04A0}"/>
    <cellStyle name="Hyperlink 8" xfId="457" hidden="1" xr:uid="{A637ACC2-504D-4971-A605-7063850141AA}"/>
    <cellStyle name="Hyperlink 9" xfId="305" hidden="1" xr:uid="{17737C36-9DF4-4BCF-A598-0C5398474421}"/>
    <cellStyle name="Hyperlink 9" xfId="570" hidden="1" xr:uid="{CEAE97AE-8DED-4B5E-AF45-503001AA882C}"/>
    <cellStyle name="Hyperlink 9" xfId="587" hidden="1" xr:uid="{571D8B83-E69E-48BF-8355-3BF6E30D78BF}"/>
    <cellStyle name="Hyperlink 9" xfId="608" hidden="1" xr:uid="{305C5302-0C31-4B39-B6B2-95E398B6424F}"/>
    <cellStyle name="Hyperlink 9" xfId="625" hidden="1" xr:uid="{D67320DE-3D30-44EE-9535-AF52FD779B25}"/>
    <cellStyle name="Hyperlink 9" xfId="532" hidden="1" xr:uid="{4026F28A-AB12-41BB-AD98-CE3FD389776C}"/>
    <cellStyle name="Hyperlink 9" xfId="549" hidden="1" xr:uid="{BD5E8B18-7B57-451C-803D-AA94C2F0AA15}"/>
    <cellStyle name="Hyperlink 9" xfId="508" hidden="1" xr:uid="{F5D41F1E-A24A-4917-BD99-29429B9CC602}"/>
    <cellStyle name="Hyperlink 9" xfId="120" hidden="1" xr:uid="{2176EA6A-3899-4378-93F9-7FE3E72B5A68}"/>
    <cellStyle name="Hyperlink 9" xfId="345" hidden="1" xr:uid="{941E2830-1AAD-43B1-A49A-DDF6E8A4FD10}"/>
    <cellStyle name="Hyperlink 9" xfId="364" hidden="1" xr:uid="{25CB771E-DC9A-4788-9118-97EB321EE7B1}"/>
    <cellStyle name="Hyperlink 9" xfId="386" hidden="1" xr:uid="{97509894-0FD5-42DE-B272-EA854AD241DB}"/>
    <cellStyle name="Hyperlink 9" xfId="152" hidden="1" xr:uid="{9119DA21-757B-4440-B55B-B235C87ACAA8}"/>
    <cellStyle name="Hyperlink 9" xfId="456" hidden="1" xr:uid="{BD785F71-971B-4F5B-8AC5-61641D5A896F}"/>
    <cellStyle name="Hyperlink 9" xfId="477" hidden="1" xr:uid="{6F7FAEF3-CC85-4330-8490-AEEF6FC2AABD}"/>
    <cellStyle name="Hyperlink 9" xfId="514" hidden="1" xr:uid="{156CA4A0-30BB-466D-94D5-2DD752CE70C4}"/>
    <cellStyle name="Hyperlink 9" xfId="646" hidden="1" xr:uid="{EF5C5950-4C11-4A19-8BA9-0642645F5719}"/>
    <cellStyle name="Hyperlink 9" xfId="265" hidden="1" xr:uid="{75A924CB-34F3-485B-81BA-CC7150BFE94F}"/>
    <cellStyle name="Hyperlink 9" xfId="283" hidden="1" xr:uid="{0CD2137A-5F61-4CFF-8496-9C3AFD2922BB}"/>
    <cellStyle name="Hyperlink 9" xfId="158" hidden="1" xr:uid="{464A7A5A-D454-45EE-87D8-DDF26C49DC22}"/>
    <cellStyle name="Hyperlink 9" xfId="209" hidden="1" xr:uid="{5D50DB51-ACE2-4D63-A32C-593FECB24C1F}"/>
    <cellStyle name="Hyperlink 9" xfId="247" hidden="1" xr:uid="{5D57B227-A473-49A8-B157-2E4DA6EAC0D5}"/>
    <cellStyle name="Hyperlink 9" xfId="241" hidden="1" xr:uid="{31470AC4-F2F3-4906-99F8-9D8C17BD73B4}"/>
    <cellStyle name="Hyperlink 9" xfId="323" hidden="1" xr:uid="{516C15CE-C7A2-4E44-9D13-FE60586DE75A}"/>
    <cellStyle name="Invoer 2" xfId="409" xr:uid="{77EE8813-1ECB-4DD9-B4B4-CE666F741C7F}"/>
    <cellStyle name="Komma 2" xfId="3" xr:uid="{5721F42C-7EBC-4D4C-AB9C-D3D602658CE3}"/>
    <cellStyle name="Komma 2 2" xfId="15" xr:uid="{8E0131B9-95FF-498E-8146-A5EF7CB2DA5C}"/>
    <cellStyle name="Komma 2 2 2" xfId="38" xr:uid="{19D13D94-C28B-447D-80C8-2B069FB11106}"/>
    <cellStyle name="Komma 2 3" xfId="21" xr:uid="{B620F69D-DB8E-4A7C-89BA-4C669C347B0E}"/>
    <cellStyle name="Komma 2 3 2" xfId="44" xr:uid="{7654C6CB-C08C-437F-9EE1-08B31871A5C4}"/>
    <cellStyle name="Komma 2 4" xfId="24" xr:uid="{AB287A1C-AE59-4960-8E6D-B980CF32A1C5}"/>
    <cellStyle name="Komma 2 5" xfId="27" xr:uid="{B4E461C9-6FC4-4BD7-9E2C-892CEDD87F1B}"/>
    <cellStyle name="Komma 2 6" xfId="30" xr:uid="{2977E1A9-D856-48ED-BE82-6A5E89CDF45F}"/>
    <cellStyle name="Komma 2 7" xfId="47" xr:uid="{DC9A066A-DD9D-4BAD-8C8B-3F6A547B73D6}"/>
    <cellStyle name="Komma 2 7 2" xfId="64" xr:uid="{86EE9D6F-5DE4-4A51-B9F1-7815F2B79D97}"/>
    <cellStyle name="Komma 2 8" xfId="53" xr:uid="{FD47A267-AF2F-45AF-8E91-49C1358D5D93}"/>
    <cellStyle name="Komma 2 8 2" xfId="61" xr:uid="{E1E9738C-6BB6-43E5-9CC7-4CE0BD2A0F45}"/>
    <cellStyle name="Komma 2 8 3" xfId="662" xr:uid="{88DD66A5-7244-4AE0-B878-DD82FD0449A2}"/>
    <cellStyle name="Komma 3" xfId="7" xr:uid="{55D1162F-D911-1C4A-956E-22FCBB44BAF4}"/>
    <cellStyle name="Komma 3 2" xfId="33" xr:uid="{32986829-D379-4CD2-96AB-47E53855F64C}"/>
    <cellStyle name="Komma 3 3" xfId="423" xr:uid="{1FBFF5BC-3F3F-41FA-A5EB-9D75D3F579A0}"/>
    <cellStyle name="Komma 4" xfId="48" xr:uid="{CCC4D547-B348-4B18-A9BE-A77965381CC0}"/>
    <cellStyle name="Kop 1 2" xfId="410" xr:uid="{97154697-E54D-4B68-8DF0-50E3B28EC70A}"/>
    <cellStyle name="Kop 2 2" xfId="411" xr:uid="{7E002D9F-97C9-4533-A33F-A467202B3868}"/>
    <cellStyle name="Kop 3 2" xfId="412" xr:uid="{2DDBF241-C191-4B28-9B20-C742D1E0B91C}"/>
    <cellStyle name="Kop 4 2" xfId="413" xr:uid="{4454B2DD-C0CC-4CDE-9596-B60555DF0824}"/>
    <cellStyle name="Neutraal 2" xfId="414" xr:uid="{D95E96AE-1E80-494E-9397-7B4109641FAF}"/>
    <cellStyle name="Neutraal 3" xfId="173" xr:uid="{4F617A8C-8DCB-4B22-8C1E-3B0703595EBB}"/>
    <cellStyle name="Normal 2" xfId="87" xr:uid="{6429FAE1-590E-4395-9EC6-6A59AEB5F5D8}"/>
    <cellStyle name="Normal 2 2" xfId="99" xr:uid="{6202F280-4258-4BEC-B0B7-52D15E3D53F2}"/>
    <cellStyle name="Normal 2 2 2" xfId="188" xr:uid="{ED58E7FC-408B-4491-A35B-11D3EB0E905D}"/>
    <cellStyle name="Normal 2 3" xfId="402" xr:uid="{9A52D451-EF40-4100-ABB1-58F31164FCA9}"/>
    <cellStyle name="Normal 2 4" xfId="175" xr:uid="{6AC5D29F-0C84-4A08-9DDD-55C6BD84CB6F}"/>
    <cellStyle name="Normal 3" xfId="89" xr:uid="{5D4A0D89-E6FA-4098-99EE-D6A5E4BA0E13}"/>
    <cellStyle name="Normal 3 2" xfId="102" xr:uid="{DB4AF4E2-6CAB-466C-BC8A-96C275D27785}"/>
    <cellStyle name="Normal 3 2 2" xfId="191" xr:uid="{AD3B2CEB-56C9-4496-B783-0771E4F938E9}"/>
    <cellStyle name="Normal 3 3" xfId="450" xr:uid="{B7D0B88E-ACDC-4261-BF42-BBA4E2A7F000}"/>
    <cellStyle name="Normal 3 4" xfId="174" xr:uid="{2E7AF5D3-FF0E-49EE-8E75-390DC033E5A8}"/>
    <cellStyle name="Normal 4" xfId="90" xr:uid="{D54594F7-8C3D-4969-AEC3-49ED341474A8}"/>
    <cellStyle name="Normal 4 2" xfId="103" xr:uid="{B09D0D6E-2FB7-4AE9-9875-0A50E7F2D712}"/>
    <cellStyle name="Normal 4 2 2" xfId="192" xr:uid="{7B844AE0-9050-431C-8A7A-BE18769EBF7A}"/>
    <cellStyle name="Normal 4 3" xfId="183" xr:uid="{0CDD2103-8F6E-4A34-AF34-25F75B3A94AE}"/>
    <cellStyle name="Normal 5" xfId="93" xr:uid="{BC8096EA-DB3D-4E51-BDF0-A83CB7F8CE13}"/>
    <cellStyle name="Notitie 2" xfId="416" xr:uid="{1A176C11-A109-4A43-9027-AB47CEE1A1D5}"/>
    <cellStyle name="Notitie 2 2" xfId="449" xr:uid="{467A2F35-484A-47FB-BA23-6DBB157903B9}"/>
    <cellStyle name="Notitie 3" xfId="415" xr:uid="{AA46CACB-C99C-488D-BC62-17B2EFDA7520}"/>
    <cellStyle name="Ongeldig 2" xfId="417" xr:uid="{0DB879E7-A44D-48FD-A185-CA71E1F7BCE8}"/>
    <cellStyle name="Procent 2" xfId="4" xr:uid="{689409AF-2D87-1D4A-9FFA-58B785BDE6F5}"/>
    <cellStyle name="Procent 2 2" xfId="10" xr:uid="{54631E56-97F9-FF40-B362-4E4F368251B3}"/>
    <cellStyle name="Procent 2 3" xfId="18" xr:uid="{DE0F51B9-B102-442F-A92C-15595437F921}"/>
    <cellStyle name="Procent 2 3 2" xfId="41" xr:uid="{6D87A063-093A-42B0-89DE-5490A4C53A3A}"/>
    <cellStyle name="Procent 2 3 2 2" xfId="69" xr:uid="{CE3DD68D-C3A6-4938-899A-4A2242F7F2BC}"/>
    <cellStyle name="Procent 2 3 2 3" xfId="78" xr:uid="{04514DA9-21F9-4287-A527-CEE2A054489E}"/>
    <cellStyle name="Procent 2 3 2 3 2" xfId="670" xr:uid="{1D433544-F5B7-476E-9F16-86262C0D7B15}"/>
    <cellStyle name="Procent 2 3 2 4" xfId="673" xr:uid="{C0E5F265-A036-4C89-8BB6-557507C9122D}"/>
    <cellStyle name="Procent 2 3 2 5" xfId="682" xr:uid="{CF800912-80E0-44D5-965B-AD0CF55EEB3C}"/>
    <cellStyle name="Procent 2 4" xfId="31" xr:uid="{7BE6E0D4-DB75-4F83-90AF-E9ED4BB73BF2}"/>
    <cellStyle name="Standaard" xfId="0" builtinId="0"/>
    <cellStyle name="Standaard 2" xfId="1" xr:uid="{7A45E8BB-B0DD-2345-854A-9652251CE7F1}"/>
    <cellStyle name="Standaard 2 10" xfId="49" xr:uid="{FB5F145C-9FD7-4912-9C31-4E10D67A9940}"/>
    <cellStyle name="Standaard 2 10 2" xfId="199" xr:uid="{F8FCFD32-DFB4-44A6-AD73-D81A45ED8441}"/>
    <cellStyle name="Standaard 2 10 3" xfId="110" xr:uid="{4128B76C-D7A8-4994-AB1B-519234A06096}"/>
    <cellStyle name="Standaard 2 11" xfId="51" xr:uid="{05C5126C-A381-4E9E-B795-174506C0358D}"/>
    <cellStyle name="Standaard 2 11 2" xfId="58" xr:uid="{8AE985A0-0A9A-42D6-B780-5EAFEAF48CA1}"/>
    <cellStyle name="Standaard 2 11 2 2" xfId="187" xr:uid="{F2D6CCDE-6E8F-4440-8BB0-02D7EB69ACC0}"/>
    <cellStyle name="Standaard 2 11 3" xfId="98" xr:uid="{2D86D5B9-52A6-4876-89CE-13EAA0A6E85F}"/>
    <cellStyle name="Standaard 2 11 4" xfId="659" xr:uid="{E85FC7DC-870F-4A00-85C9-A545DE4BD3F5}"/>
    <cellStyle name="Standaard 2 12" xfId="111" xr:uid="{A4C3309E-7825-441F-9BDA-CCF4D4316C2E}"/>
    <cellStyle name="Standaard 2 12 2" xfId="200" xr:uid="{10E80200-34D8-4436-898C-79B5AA5DEC87}"/>
    <cellStyle name="Standaard 2 13" xfId="403" xr:uid="{01B929C7-F56F-4F88-97C9-82DDC36CDFE1}"/>
    <cellStyle name="Standaard 2 14" xfId="178" xr:uid="{4282BB9D-4705-4C57-9A87-6E12C0509925}"/>
    <cellStyle name="Standaard 2 2" xfId="9" xr:uid="{E1F3502A-4ED8-A84E-887F-273018AB9BC4}"/>
    <cellStyle name="Standaard 2 2 2" xfId="100" xr:uid="{F4FC3403-EB40-4BB0-A4A5-5B4C5783B3C7}"/>
    <cellStyle name="Standaard 2 2 2 2" xfId="189" xr:uid="{7765A9A6-79F9-4311-92FF-3D814A8E8008}"/>
    <cellStyle name="Standaard 2 2 3" xfId="180" xr:uid="{A0756862-BE4A-46CD-B3A2-5DEF63C173E4}"/>
    <cellStyle name="Standaard 2 3" xfId="13" xr:uid="{FD2B971B-2B33-422A-8FFF-C44FDFA0024C}"/>
    <cellStyle name="Standaard 2 3 2" xfId="36" xr:uid="{2D425CEC-E091-412F-B8A4-736FF89B7131}"/>
    <cellStyle name="Standaard 2 3 2 2" xfId="67" xr:uid="{3115A0E7-7838-455C-A736-BE6E8CCF9D53}"/>
    <cellStyle name="Standaard 2 3 2 2 2" xfId="190" xr:uid="{277EEF97-E02D-460A-9C23-981C3661B6F4}"/>
    <cellStyle name="Standaard 2 3 2 3" xfId="76" xr:uid="{57B5AC11-0834-4E12-9996-C123468E1412}"/>
    <cellStyle name="Standaard 2 3 2 3 2" xfId="668" xr:uid="{9B9D2611-B5DD-4927-AFE8-2C728D85E629}"/>
    <cellStyle name="Standaard 2 3 2 4" xfId="101" xr:uid="{9F18151B-56A7-4334-A6BA-07AA5E0D7674}"/>
    <cellStyle name="Standaard 2 3 2 5" xfId="671" xr:uid="{1B2A45BC-89EC-4A8D-87E1-4BE9CB490001}"/>
    <cellStyle name="Standaard 2 3 2 6" xfId="680" xr:uid="{F95CFA4A-CDED-46D1-918A-A1A92563C466}"/>
    <cellStyle name="Standaard 2 3 3" xfId="181" xr:uid="{3A9EA7EC-4B19-4635-9112-8A530ADF37D4}"/>
    <cellStyle name="Standaard 2 3 4" xfId="88" xr:uid="{145C248A-63F0-4167-8E54-088E99F9DA0B}"/>
    <cellStyle name="Standaard 2 4" xfId="16" xr:uid="{B3175D80-2A37-4521-AF8C-792C2FBDB0D4}"/>
    <cellStyle name="Standaard 2 4 2" xfId="39" xr:uid="{091C7922-95D6-49B5-AA16-6E02FC4C47ED}"/>
    <cellStyle name="Standaard 2 4 2 2" xfId="193" xr:uid="{E6A57B12-456C-4604-AC94-BA0BB13E0985}"/>
    <cellStyle name="Standaard 2 4 2 3" xfId="104" xr:uid="{517CAB5E-8840-4932-8D7C-18C535B592E4}"/>
    <cellStyle name="Standaard 2 4 3" xfId="74" xr:uid="{A83C4637-6BBE-4DE3-85C2-C3B7FDA46748}"/>
    <cellStyle name="Standaard 2 4 3 2" xfId="184" xr:uid="{48C16635-56B2-46D7-ACF1-E896278D65DA}"/>
    <cellStyle name="Standaard 2 4 3 3" xfId="664" xr:uid="{AC4B7299-684C-4E52-A82A-853119C6CE9B}"/>
    <cellStyle name="Standaard 2 4 4" xfId="92" xr:uid="{4E410F4D-B257-40FC-8262-C4CF62B81FDF}"/>
    <cellStyle name="Standaard 2 4 5" xfId="678" xr:uid="{9054713F-72FF-4D54-9C94-50BCF6B8D112}"/>
    <cellStyle name="Standaard 2 5" xfId="19" xr:uid="{4C409D63-420B-4B17-BC96-F5992BFF37F2}"/>
    <cellStyle name="Standaard 2 5 2" xfId="42" xr:uid="{9816AABA-2BCE-4530-90FF-FEDF7E71BC77}"/>
    <cellStyle name="Standaard 2 5 2 2" xfId="194" xr:uid="{4FC46C58-274B-4543-8024-77A8FCBE6F63}"/>
    <cellStyle name="Standaard 2 5 2 3" xfId="105" xr:uid="{8D6C350C-68CF-41ED-B996-BD71DB581355}"/>
    <cellStyle name="Standaard 2 5 3" xfId="185" xr:uid="{C3EDE733-3BDD-4540-AA87-368023A41769}"/>
    <cellStyle name="Standaard 2 5 4" xfId="95" xr:uid="{CEEADBB2-7896-4202-8CD9-72D37C8415ED}"/>
    <cellStyle name="Standaard 2 6" xfId="22" xr:uid="{9D119799-1BDC-45CD-BB7F-A0ABED00C9D5}"/>
    <cellStyle name="Standaard 2 6 2" xfId="106" xr:uid="{6A224F8A-19A0-46D1-93CD-2D1FA0F0562D}"/>
    <cellStyle name="Standaard 2 6 2 2" xfId="195" xr:uid="{4A9BC868-EE31-41F3-95AE-6F099306A5CD}"/>
    <cellStyle name="Standaard 2 6 3" xfId="186" xr:uid="{5ECF60A0-C726-44A3-8E80-3D29FCB69E22}"/>
    <cellStyle name="Standaard 2 6 4" xfId="96" xr:uid="{29FA57B2-DB9B-45F1-9862-71C7BBD64107}"/>
    <cellStyle name="Standaard 2 6 5" xfId="663" xr:uid="{3B214133-465D-4CA2-ACE6-3E24C882B3CD}"/>
    <cellStyle name="Standaard 2 7" xfId="25" xr:uid="{04A5EDCE-8CEC-49D3-80BB-69E7EAED62FC}"/>
    <cellStyle name="Standaard 2 7 2" xfId="65" xr:uid="{8847551A-783D-49C3-9045-B2AA1EA44D97}"/>
    <cellStyle name="Standaard 2 7 2 2" xfId="196" xr:uid="{B9C49C38-AABC-4E74-95B6-0419B052DF73}"/>
    <cellStyle name="Standaard 2 7 2 3" xfId="107" xr:uid="{C21CE18E-2A0A-4D80-B913-3CFC169415DD}"/>
    <cellStyle name="Standaard 2 7 3" xfId="70" xr:uid="{A986CE49-3A5A-4938-BCC5-56C59ABCE6FC}"/>
    <cellStyle name="Standaard 2 7 3 2" xfId="179" xr:uid="{8DB3AE5B-2D58-4B95-B458-F5970AB9D641}"/>
    <cellStyle name="Standaard 2 7 3 3" xfId="674" xr:uid="{19F20C39-3DCF-40E8-B9E3-A0EA83934C92}"/>
    <cellStyle name="Standaard 2 7 4" xfId="86" xr:uid="{2F0DEB60-0A28-4E9A-A2A6-C38E542387BE}"/>
    <cellStyle name="Standaard 2 8" xfId="28" xr:uid="{B7D1395F-D1C1-4C8F-BBAD-5C248776057F}"/>
    <cellStyle name="Standaard 2 8 2" xfId="197" xr:uid="{E70E4CE1-4ECD-4B32-B45F-02A192FBCDA8}"/>
    <cellStyle name="Standaard 2 8 3" xfId="108" xr:uid="{C00F7484-2755-4862-9789-9E3D601F139B}"/>
    <cellStyle name="Standaard 2 9" xfId="45" xr:uid="{C7F7E00F-BF1A-438F-ADF9-29B7CA996282}"/>
    <cellStyle name="Standaard 2 9 2" xfId="57" xr:uid="{D8C37217-2AA4-454B-A83B-3E908AEDE529}"/>
    <cellStyle name="Standaard 2 9 2 2" xfId="198" xr:uid="{1F8BFD83-3B6C-4AB1-8E6C-64149533AB0C}"/>
    <cellStyle name="Standaard 2 9 3" xfId="59" xr:uid="{8AADD351-6F5E-4AC3-824F-5A2A7FB8F718}"/>
    <cellStyle name="Standaard 2 9 4" xfId="62" xr:uid="{5C4AA9C2-203C-406E-A35C-0E415A5B2D69}"/>
    <cellStyle name="Standaard 2 9 4 2" xfId="666" xr:uid="{12B54002-EB97-46C4-BC34-0C2A88B0FEB1}"/>
    <cellStyle name="Standaard 2 9 5" xfId="72" xr:uid="{1CCBAC4F-F534-472F-8416-02444D8BD8C0}"/>
    <cellStyle name="Standaard 2 9 5 2" xfId="676" xr:uid="{F873F57D-956F-4FEE-971B-98DC73D2F9AF}"/>
    <cellStyle name="Standaard 2 9 6" xfId="109" xr:uid="{3EA63093-80FB-4A7C-8486-970F251FCE24}"/>
    <cellStyle name="Standaard 2 9 7" xfId="660" xr:uid="{B7CC6E55-A2C8-40F7-A46F-655033EB7D87}"/>
    <cellStyle name="Standaard 3" xfId="5" xr:uid="{F8AA40FC-D449-7746-8643-C59044F4AA70}"/>
    <cellStyle name="Standaard 3 2" xfId="201" xr:uid="{E1F7211E-4595-4B37-BD1C-AF9F420A6C72}"/>
    <cellStyle name="Standaard 3 3" xfId="112" xr:uid="{1199FB59-870A-46A6-A203-9B71D80A4997}"/>
    <cellStyle name="Standaard 4" xfId="11" xr:uid="{DC9DDB0B-EE26-460C-8EEE-68AE641A02E1}"/>
    <cellStyle name="Standaard 4 2" xfId="34" xr:uid="{DACC7438-B2C2-47C9-BFAA-E8FD5D3B7435}"/>
    <cellStyle name="Standaard 4 2 2" xfId="424" xr:uid="{EBB29667-59EB-4CCA-BE2B-4A799407A1A6}"/>
    <cellStyle name="Standaard 4 3" xfId="202" xr:uid="{8465B330-427C-4891-9877-78E8AE6588A4}"/>
    <cellStyle name="Standaard 4 4" xfId="113" xr:uid="{233C7A2C-A429-4F18-BA4C-31AE615ECB59}"/>
    <cellStyle name="Standaard 5" xfId="12" xr:uid="{C72B0D22-BC20-471E-B7A4-376A574FA5DD}"/>
    <cellStyle name="Standaard 5 2" xfId="35" xr:uid="{B819C232-E2DA-4D46-B632-F540522F1E0F}"/>
    <cellStyle name="Standaard 5 3" xfId="176" xr:uid="{0D50C9D5-8348-49C4-A676-DA17F89DA3F0}"/>
    <cellStyle name="Standaard 6" xfId="54" xr:uid="{B2904C7D-C4A2-4475-B27A-33446C6D986D}"/>
    <cellStyle name="Standaard 6 2" xfId="278" xr:uid="{9AB8BC05-2B64-4050-AFEA-E236E8FAC75E}"/>
    <cellStyle name="Standaard 7" xfId="55" xr:uid="{55B27759-9BA0-4C74-8F84-220606E825CD}"/>
    <cellStyle name="Standaard 7 2" xfId="359" xr:uid="{5B7BDC7C-86E3-4107-8361-AE2D39D8E378}"/>
    <cellStyle name="Standaard 8" xfId="56" xr:uid="{2B07934F-7D62-4393-A46B-E42CBEFE3BFB}"/>
    <cellStyle name="Standaard 8 2" xfId="400" xr:uid="{60E0C239-DBF3-4A1A-A4C5-3AA805B1C797}"/>
    <cellStyle name="Standaard 9" xfId="172" xr:uid="{26BE6F44-CEF3-4030-9F02-85C7EC2A1CD0}"/>
    <cellStyle name="Titel 2" xfId="418" xr:uid="{B2414F1A-5C43-4805-8E7A-B7A1EF3E338A}"/>
    <cellStyle name="Totaal 2" xfId="419" xr:uid="{CD4450F0-21DE-487F-BC52-03F9245FAC17}"/>
    <cellStyle name="Uitvoer 2" xfId="420" xr:uid="{9105BDF4-96EA-4E91-B4DF-D26B0329244F}"/>
    <cellStyle name="Valuta 2" xfId="2" xr:uid="{05D4FD4D-7479-064A-BABD-8EB7FC5E8F7E}"/>
    <cellStyle name="Valuta 2 10" xfId="142" xr:uid="{559A49EA-AF90-434C-AFC2-602CF411008B}"/>
    <cellStyle name="Valuta 2 2" xfId="14" xr:uid="{3DDB6236-5D26-4740-A2BF-91C3D0A1C2AF}"/>
    <cellStyle name="Valuta 2 2 2" xfId="37" xr:uid="{B4D9A676-6567-46C7-B114-4D3F8FADD07D}"/>
    <cellStyle name="Valuta 2 2 2 2" xfId="68" xr:uid="{C31061B9-B6B5-4027-B8B6-9C215DC94307}"/>
    <cellStyle name="Valuta 2 2 2 3" xfId="77" xr:uid="{2F0B27E9-F640-4236-A1BD-00779892FA50}"/>
    <cellStyle name="Valuta 2 2 2 3 2" xfId="669" xr:uid="{3CAAF4DD-91A4-47EB-A9FB-87A71DB33103}"/>
    <cellStyle name="Valuta 2 2 2 4" xfId="672" xr:uid="{13B231D8-06B6-4CA3-9B2C-2FC33634EFDB}"/>
    <cellStyle name="Valuta 2 2 2 5" xfId="681" xr:uid="{4606A641-7092-4DA4-A212-A02B7BF980F9}"/>
    <cellStyle name="Valuta 2 2 3" xfId="298" xr:uid="{94CCAD79-F4A8-4D59-B7CB-4C84AA4F4406}"/>
    <cellStyle name="Valuta 2 3" xfId="17" xr:uid="{605988B9-9848-4403-A422-3586719FACDB}"/>
    <cellStyle name="Valuta 2 3 2" xfId="40" xr:uid="{280D62C6-112A-4942-A56D-CDCAD1383E78}"/>
    <cellStyle name="Valuta 2 3 3" xfId="75" xr:uid="{FBE0D0E6-2468-4C36-96D6-04B7C8F994AC}"/>
    <cellStyle name="Valuta 2 3 3 2" xfId="665" xr:uid="{618DE44F-C877-45A7-A5B6-FED2311F0819}"/>
    <cellStyle name="Valuta 2 3 4" xfId="338" xr:uid="{B44B70DA-810F-4013-A4BE-56A3D5D61156}"/>
    <cellStyle name="Valuta 2 3 5" xfId="679" xr:uid="{8E483D9A-88D2-4A17-8BA7-BC89EDE297B3}"/>
    <cellStyle name="Valuta 2 4" xfId="20" xr:uid="{809A50E3-66D1-4A16-910E-576BB8A377E2}"/>
    <cellStyle name="Valuta 2 4 2" xfId="43" xr:uid="{E78A4C4F-CD43-4CF9-90E9-DB03C6F27C32}"/>
    <cellStyle name="Valuta 2 4 3" xfId="379" xr:uid="{516E2B4C-4C58-41D4-8860-8AC7619FF0E8}"/>
    <cellStyle name="Valuta 2 5" xfId="23" xr:uid="{7EF1AC5D-4605-4358-902E-255822604E6F}"/>
    <cellStyle name="Valuta 2 5 2" xfId="404" xr:uid="{ACA4FAE6-2F58-4BD6-8F23-9001DB77FD85}"/>
    <cellStyle name="Valuta 2 6" xfId="26" xr:uid="{66EC51C3-9DBB-4D2C-80E6-4425D267E18B}"/>
    <cellStyle name="Valuta 2 6 2" xfId="66" xr:uid="{9DC9A124-DDBD-4FFC-81F2-839F6EA74F58}"/>
    <cellStyle name="Valuta 2 6 3" xfId="71" xr:uid="{586D4684-8E90-49A4-B113-881F0F3F9B2E}"/>
    <cellStyle name="Valuta 2 6 3 2" xfId="675" xr:uid="{7EC583B8-664D-4CAD-843E-6C44EEEDE9D8}"/>
    <cellStyle name="Valuta 2 6 4" xfId="231" xr:uid="{F914B26A-D49D-4034-A480-F54045157E7D}"/>
    <cellStyle name="Valuta 2 7" xfId="29" xr:uid="{9F3323F9-9EBA-4FF7-A6B5-D08F9841F737}"/>
    <cellStyle name="Valuta 2 8" xfId="46" xr:uid="{7092F8E0-9620-4872-A035-155457C6F3A7}"/>
    <cellStyle name="Valuta 2 8 2" xfId="63" xr:uid="{C6134B1C-4BCA-4955-997B-0931DCF5CA5F}"/>
    <cellStyle name="Valuta 2 8 2 2" xfId="667" xr:uid="{D7550C65-89F8-44BD-8F79-58142B8D564B}"/>
    <cellStyle name="Valuta 2 8 3" xfId="73" xr:uid="{C023CD83-87C3-45A2-B9A5-18B0205F20AF}"/>
    <cellStyle name="Valuta 2 8 3 2" xfId="677" xr:uid="{D11A3EB5-1129-43F5-A2C4-A0DDF24F79BE}"/>
    <cellStyle name="Valuta 2 9" xfId="52" xr:uid="{D280939A-F4F1-4E6A-92B2-03316BF684E1}"/>
    <cellStyle name="Valuta 2 9 2" xfId="60" xr:uid="{2D60DEF6-F0D5-4420-99EF-55D163BAD61C}"/>
    <cellStyle name="Valuta 2 9 3" xfId="661" xr:uid="{E028BABF-0ABB-4424-8420-BA0E8DA88B4E}"/>
    <cellStyle name="Valuta 3" xfId="6" xr:uid="{03ED2FCC-7311-1B49-84A4-6365DE05A9AC}"/>
    <cellStyle name="Valuta 3 2" xfId="32" xr:uid="{965225CE-C697-4152-8FAD-77DEC0E955F5}"/>
    <cellStyle name="Valuta 3 3" xfId="358" xr:uid="{7DCC9527-8C50-4673-94A7-AF541DAD9213}"/>
    <cellStyle name="Valuta 4" xfId="50" xr:uid="{EB399FC5-767D-4312-8175-1E9A84912BB2}"/>
    <cellStyle name="Valuta 4 2" xfId="399" xr:uid="{01A3CD01-32A3-4352-9B8D-6748E793F567}"/>
    <cellStyle name="Verklarende tekst 2" xfId="421" xr:uid="{85B14E12-1F4B-4F81-AEFD-9D07D1DF5A6B}"/>
    <cellStyle name="Waarschuwingstekst 2" xfId="422" xr:uid="{2D72FF7A-C79E-48AA-9916-E59908C535A3}"/>
  </cellStyles>
  <dxfs count="1">
    <dxf>
      <border>
        <top style="thin">
          <color auto="1"/>
        </top>
        <bottom style="thin">
          <color auto="1"/>
        </bottom>
        <horizontal style="thin">
          <color auto="1"/>
        </horizontal>
      </border>
    </dxf>
  </dxfs>
  <tableStyles count="1" defaultTableStyle="TableStyleMedium2" defaultPivotStyle="PivotStyleLight16">
    <tableStyle name="PivotTable Style 1" table="0" count="1" xr9:uid="{390A038A-7411-4EBC-B24B-385A56E05429}">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R\user11\Paul.Haarman\Documenten\Tarieven%202012\Model%20Tarieven\20120418%20Tarieven%20Model%2020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04 verkopen N-1 (2)"/>
      <sheetName val="Werking"/>
      <sheetName val="mutatie model"/>
      <sheetName val="Dashboard"/>
      <sheetName val="Reken en aanpassen --&gt;"/>
      <sheetName val="ABK"/>
      <sheetName val="ERET berekend"/>
      <sheetName val="ERET"/>
      <sheetName val="Output --&gt;"/>
      <sheetName val="Opbr N+1 excl elast"/>
      <sheetName val="Opbr N+1 2011 incl elast"/>
      <sheetName val="Tarief N+1"/>
      <sheetName val="FEZtabelprijs N+1"/>
      <sheetName val="output tbv communicatie 1"/>
      <sheetName val="output tbv communicatie 2"/>
      <sheetName val="output tbv communicatie 3"/>
      <sheetName val="Input --&gt;"/>
      <sheetName val="I01 tariefeenheden N-1"/>
      <sheetName val="I02 tarief N-1"/>
      <sheetName val="I03 Midt Rkm N-1"/>
      <sheetName val="I04 verkopen N-1"/>
      <sheetName val="I05 Midt Spits_dal"/>
      <sheetName val="I06 Prijs N"/>
      <sheetName val="I07 input Elasticiteiten N-1"/>
      <sheetName val="I08 SAP BI Coll N-1"/>
      <sheetName val="Verzamel -&gt;"/>
      <sheetName val="Rkm N-1"/>
      <sheetName val="Opbr N-1"/>
      <sheetName val="Elasticiteiten"/>
      <sheetName val="Differentiatieruimte"/>
      <sheetName val="Mandje"/>
      <sheetName val="Grafiek"/>
      <sheetName val="Uitslagen"/>
      <sheetName val="Omvang 2011"/>
      <sheetName val="Blad1"/>
      <sheetName val="Blad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persons/person.xml><?xml version="1.0" encoding="utf-8"?>
<personList xmlns="http://schemas.microsoft.com/office/spreadsheetml/2018/threadedcomments" xmlns:x="http://schemas.openxmlformats.org/spreadsheetml/2006/main">
  <person displayName="Bezooijen, Natascha van" id="{26D96559-B648-CC48-BCCD-F50B460A6D70}" userId="S::n.vanbezooijen@arriva.nl::3816b803-7049-434b-98fe-2ef7809b3f65" providerId="AD"/>
</personList>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41" dT="2019-12-10T14:46:13.77" personId="{26D96559-B648-CC48-BCCD-F50B460A6D70}" id="{E4B71FF1-DCA6-49A2-9234-5378345D83B2}">
    <text>Let op per 1-1-2020 geen voorverkoop CT Stadskaartjes meer</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364D9-B486-4AB0-B7F8-AE1058A7C03C}">
  <sheetPr>
    <tabColor rgb="FF92D050"/>
    <pageSetUpPr fitToPage="1"/>
  </sheetPr>
  <dimension ref="B2:AB47"/>
  <sheetViews>
    <sheetView showGridLines="0" tabSelected="1" zoomScale="83" zoomScaleNormal="83" workbookViewId="0">
      <pane xSplit="2" ySplit="8" topLeftCell="C33" activePane="bottomRight" state="frozen"/>
      <selection pane="topRight" activeCell="AA57" sqref="AA57"/>
      <selection pane="bottomLeft" activeCell="AA57" sqref="AA57"/>
      <selection pane="bottomRight" activeCell="D14" sqref="D14"/>
    </sheetView>
  </sheetViews>
  <sheetFormatPr defaultColWidth="9.08203125" defaultRowHeight="12.5" x14ac:dyDescent="0.35"/>
  <cols>
    <col min="1" max="1" width="2.83203125" style="1" customWidth="1"/>
    <col min="2" max="2" width="56" style="1" customWidth="1"/>
    <col min="3" max="3" width="11.5" style="1" bestFit="1" customWidth="1"/>
    <col min="4" max="4" width="14.83203125" style="1" customWidth="1"/>
    <col min="5" max="5" width="11.33203125" style="3" hidden="1" customWidth="1"/>
    <col min="6" max="6" width="11.83203125" style="3" hidden="1" customWidth="1"/>
    <col min="7" max="7" width="11.33203125" style="3" hidden="1" customWidth="1"/>
    <col min="8" max="11" width="11.33203125" style="4" hidden="1" customWidth="1"/>
    <col min="12" max="12" width="10.08203125" style="5" hidden="1" customWidth="1"/>
    <col min="13" max="13" width="10.08203125" style="5" customWidth="1"/>
    <col min="14" max="14" width="9" style="1" customWidth="1"/>
    <col min="15" max="15" width="12" style="1" customWidth="1"/>
    <col min="16" max="16" width="12.33203125" style="1" customWidth="1"/>
    <col min="17" max="17" width="11.5" style="1" customWidth="1"/>
    <col min="18" max="18" width="9.08203125" style="1" customWidth="1"/>
    <col min="19" max="19" width="13.83203125" style="1" customWidth="1"/>
    <col min="20" max="20" width="13.25" style="1" customWidth="1"/>
    <col min="21" max="21" width="14.25" style="1" customWidth="1"/>
    <col min="22" max="22" width="2.08203125" style="1" customWidth="1"/>
    <col min="23" max="23" width="15.08203125" style="1" hidden="1" customWidth="1"/>
    <col min="24" max="24" width="18.08203125" style="1" hidden="1" customWidth="1"/>
    <col min="25" max="25" width="15.08203125" style="1" hidden="1" customWidth="1"/>
    <col min="26" max="26" width="19.75" style="1" hidden="1" customWidth="1"/>
    <col min="27" max="27" width="66.75" style="6" hidden="1" customWidth="1"/>
    <col min="28" max="28" width="29.08203125" style="1" customWidth="1"/>
    <col min="29" max="29" width="12.58203125" style="1" customWidth="1"/>
    <col min="30" max="30" width="9.08203125" style="1" customWidth="1"/>
    <col min="31" max="16384" width="9.08203125" style="1"/>
  </cols>
  <sheetData>
    <row r="2" spans="2:27" ht="14.5" x14ac:dyDescent="0.35">
      <c r="C2" s="2" t="s">
        <v>0</v>
      </c>
    </row>
    <row r="3" spans="2:27" ht="14.5" x14ac:dyDescent="0.35">
      <c r="C3" s="2" t="s">
        <v>1</v>
      </c>
    </row>
    <row r="4" spans="2:27" ht="14.5" x14ac:dyDescent="0.35">
      <c r="C4" s="2" t="s">
        <v>2</v>
      </c>
    </row>
    <row r="5" spans="2:27" ht="13" thickBot="1" x14ac:dyDescent="0.4">
      <c r="J5" s="4" t="s">
        <v>3</v>
      </c>
    </row>
    <row r="6" spans="2:27" ht="13.5" thickBot="1" x14ac:dyDescent="0.4">
      <c r="B6" s="7" t="s">
        <v>4</v>
      </c>
      <c r="C6" s="8"/>
      <c r="D6" s="8"/>
      <c r="E6" s="8"/>
      <c r="F6" s="9"/>
      <c r="G6" s="9"/>
      <c r="H6" s="8"/>
      <c r="I6" s="8"/>
      <c r="J6" s="8"/>
      <c r="K6" s="8"/>
      <c r="L6" s="10"/>
      <c r="M6" s="10"/>
      <c r="N6" s="8"/>
      <c r="O6" s="8"/>
      <c r="P6" s="8"/>
      <c r="Q6" s="8"/>
      <c r="R6" s="8"/>
      <c r="S6" s="8"/>
      <c r="T6" s="8"/>
      <c r="U6" s="11"/>
      <c r="W6" s="253" t="s">
        <v>5</v>
      </c>
      <c r="X6" s="253"/>
      <c r="Y6" s="253"/>
      <c r="Z6" s="253"/>
      <c r="AA6" s="253"/>
    </row>
    <row r="7" spans="2:27" ht="39.5" thickBot="1" x14ac:dyDescent="0.4">
      <c r="B7" s="12" t="s">
        <v>6</v>
      </c>
      <c r="C7" s="13" t="s">
        <v>7</v>
      </c>
      <c r="D7" s="13" t="s">
        <v>8</v>
      </c>
      <c r="E7" s="14">
        <v>2017</v>
      </c>
      <c r="F7" s="15">
        <v>2018</v>
      </c>
      <c r="G7" s="15">
        <v>2019</v>
      </c>
      <c r="H7" s="15">
        <v>2020</v>
      </c>
      <c r="I7" s="15">
        <v>2021</v>
      </c>
      <c r="J7" s="15" t="s">
        <v>9</v>
      </c>
      <c r="K7" s="15">
        <v>2023</v>
      </c>
      <c r="L7" s="13">
        <v>2024</v>
      </c>
      <c r="M7" s="13">
        <v>2025</v>
      </c>
      <c r="N7" s="16">
        <v>2026</v>
      </c>
      <c r="O7" s="16" t="s">
        <v>10</v>
      </c>
      <c r="P7" s="16" t="s">
        <v>11</v>
      </c>
      <c r="Q7" s="16" t="s">
        <v>12</v>
      </c>
      <c r="R7" s="16" t="s">
        <v>13</v>
      </c>
      <c r="S7" s="16" t="s">
        <v>14</v>
      </c>
      <c r="T7" s="16" t="s">
        <v>15</v>
      </c>
      <c r="U7" s="17" t="s">
        <v>16</v>
      </c>
      <c r="W7" s="18" t="s">
        <v>17</v>
      </c>
      <c r="X7" s="17" t="s">
        <v>18</v>
      </c>
      <c r="Y7" s="17" t="s">
        <v>19</v>
      </c>
      <c r="Z7" s="17" t="s">
        <v>20</v>
      </c>
      <c r="AA7" s="17" t="s">
        <v>21</v>
      </c>
    </row>
    <row r="8" spans="2:27" ht="13" x14ac:dyDescent="0.35">
      <c r="B8" s="19" t="s">
        <v>22</v>
      </c>
      <c r="C8" s="20"/>
      <c r="D8" s="20"/>
      <c r="E8" s="20"/>
      <c r="F8" s="21"/>
      <c r="G8" s="21"/>
      <c r="H8" s="20"/>
      <c r="I8" s="20"/>
      <c r="J8" s="20"/>
      <c r="K8" s="20"/>
      <c r="L8" s="22"/>
      <c r="M8" s="22"/>
      <c r="N8" s="20"/>
      <c r="O8" s="20"/>
      <c r="P8" s="20"/>
      <c r="Q8" s="20"/>
      <c r="R8" s="20"/>
      <c r="S8" s="20"/>
      <c r="T8" s="20"/>
      <c r="U8" s="23"/>
      <c r="V8" s="24"/>
      <c r="W8" s="250"/>
      <c r="X8" s="251"/>
      <c r="Y8" s="251"/>
      <c r="Z8" s="251"/>
      <c r="AA8" s="252"/>
    </row>
    <row r="9" spans="2:27" ht="13" thickBot="1" x14ac:dyDescent="0.4">
      <c r="B9" s="25" t="s">
        <v>23</v>
      </c>
      <c r="C9" s="26" t="s">
        <v>24</v>
      </c>
      <c r="D9" s="27" t="s">
        <v>24</v>
      </c>
      <c r="E9" s="28">
        <v>0.151</v>
      </c>
      <c r="F9" s="28">
        <v>0.157</v>
      </c>
      <c r="G9" s="28">
        <v>0.16700000000000001</v>
      </c>
      <c r="H9" s="28">
        <v>0.17199999999999999</v>
      </c>
      <c r="I9" s="28">
        <v>0.17542150923580363</v>
      </c>
      <c r="J9" s="28">
        <v>0.18099999999999999</v>
      </c>
      <c r="K9" s="28">
        <v>0.188</v>
      </c>
      <c r="L9" s="28">
        <f>K9</f>
        <v>0.188</v>
      </c>
      <c r="M9" s="228">
        <v>0.19400000000000001</v>
      </c>
      <c r="N9" s="237">
        <v>0.20200000000000001</v>
      </c>
      <c r="O9" s="29" t="s">
        <v>25</v>
      </c>
      <c r="P9" s="29" t="s">
        <v>26</v>
      </c>
      <c r="Q9" s="29" t="s">
        <v>26</v>
      </c>
      <c r="R9" s="29" t="s">
        <v>26</v>
      </c>
      <c r="S9" s="29" t="s">
        <v>26</v>
      </c>
      <c r="T9" s="29" t="s">
        <v>26</v>
      </c>
      <c r="U9" s="30" t="s">
        <v>26</v>
      </c>
      <c r="W9" s="31"/>
      <c r="X9" s="32"/>
      <c r="Y9" s="32"/>
      <c r="Z9" s="32"/>
      <c r="AA9" s="33"/>
    </row>
    <row r="10" spans="2:27" hidden="1" x14ac:dyDescent="0.35">
      <c r="B10" s="153" t="s">
        <v>27</v>
      </c>
      <c r="C10" s="154" t="s">
        <v>24</v>
      </c>
      <c r="D10" s="155" t="s">
        <v>24</v>
      </c>
      <c r="E10" s="156"/>
      <c r="F10" s="156"/>
      <c r="G10" s="156"/>
      <c r="H10" s="156">
        <v>1.5</v>
      </c>
      <c r="I10" s="156">
        <v>1.5</v>
      </c>
      <c r="J10" s="156">
        <v>1.5</v>
      </c>
      <c r="K10" s="156">
        <v>1.5</v>
      </c>
      <c r="L10" s="156">
        <f t="shared" ref="L10:L11" si="0">K10</f>
        <v>1.5</v>
      </c>
      <c r="M10" s="169" t="s">
        <v>28</v>
      </c>
      <c r="N10" s="157"/>
      <c r="O10" s="157" t="s">
        <v>25</v>
      </c>
      <c r="P10" s="157" t="s">
        <v>26</v>
      </c>
      <c r="Q10" s="157" t="s">
        <v>26</v>
      </c>
      <c r="R10" s="157" t="s">
        <v>26</v>
      </c>
      <c r="S10" s="157" t="s">
        <v>26</v>
      </c>
      <c r="T10" s="157" t="s">
        <v>26</v>
      </c>
      <c r="U10" s="158" t="s">
        <v>26</v>
      </c>
      <c r="W10" s="31"/>
      <c r="X10" s="32"/>
      <c r="Y10" s="32"/>
      <c r="Z10" s="32"/>
      <c r="AA10" s="33"/>
    </row>
    <row r="11" spans="2:27" ht="13" hidden="1" thickBot="1" x14ac:dyDescent="0.4">
      <c r="B11" s="160" t="s">
        <v>29</v>
      </c>
      <c r="C11" s="161" t="s">
        <v>30</v>
      </c>
      <c r="D11" s="162" t="s">
        <v>24</v>
      </c>
      <c r="E11" s="163"/>
      <c r="F11" s="163"/>
      <c r="G11" s="163"/>
      <c r="H11" s="163">
        <v>1.5</v>
      </c>
      <c r="I11" s="163"/>
      <c r="J11" s="163">
        <v>3.5</v>
      </c>
      <c r="K11" s="163">
        <v>3.5</v>
      </c>
      <c r="L11" s="163">
        <f t="shared" si="0"/>
        <v>3.5</v>
      </c>
      <c r="M11" s="170" t="s">
        <v>28</v>
      </c>
      <c r="N11" s="164"/>
      <c r="O11" s="164" t="s">
        <v>25</v>
      </c>
      <c r="P11" s="164" t="s">
        <v>26</v>
      </c>
      <c r="Q11" s="164" t="s">
        <v>26</v>
      </c>
      <c r="R11" s="164" t="s">
        <v>26</v>
      </c>
      <c r="S11" s="164" t="s">
        <v>26</v>
      </c>
      <c r="T11" s="164" t="s">
        <v>26</v>
      </c>
      <c r="U11" s="165" t="s">
        <v>26</v>
      </c>
      <c r="W11" s="31"/>
      <c r="X11" s="32"/>
      <c r="Y11" s="32"/>
      <c r="Z11" s="32"/>
      <c r="AA11" s="33"/>
    </row>
    <row r="12" spans="2:27" ht="13" x14ac:dyDescent="0.35">
      <c r="B12" s="19" t="s">
        <v>31</v>
      </c>
      <c r="C12" s="20"/>
      <c r="D12" s="20"/>
      <c r="E12" s="20"/>
      <c r="F12" s="21"/>
      <c r="G12" s="21"/>
      <c r="H12" s="20"/>
      <c r="I12" s="20"/>
      <c r="J12" s="20"/>
      <c r="K12" s="20"/>
      <c r="L12" s="20"/>
      <c r="M12" s="22"/>
      <c r="N12" s="20"/>
      <c r="O12" s="20"/>
      <c r="P12" s="20"/>
      <c r="Q12" s="20"/>
      <c r="R12" s="20"/>
      <c r="S12" s="20"/>
      <c r="T12" s="20"/>
      <c r="U12" s="23"/>
      <c r="W12" s="254"/>
      <c r="X12" s="255"/>
      <c r="Y12" s="255"/>
      <c r="Z12" s="255"/>
      <c r="AA12" s="256"/>
    </row>
    <row r="13" spans="2:27" ht="129" customHeight="1" x14ac:dyDescent="0.35">
      <c r="B13" s="35" t="s">
        <v>32</v>
      </c>
      <c r="C13" s="36">
        <v>1586</v>
      </c>
      <c r="D13" s="36">
        <v>1586</v>
      </c>
      <c r="E13" s="37">
        <v>87.6</v>
      </c>
      <c r="F13" s="37">
        <v>89.45</v>
      </c>
      <c r="G13" s="37">
        <v>95.47</v>
      </c>
      <c r="H13" s="37">
        <v>98.55</v>
      </c>
      <c r="I13" s="37">
        <v>100.44</v>
      </c>
      <c r="J13" s="37">
        <v>103.57</v>
      </c>
      <c r="K13" s="37">
        <v>112.1</v>
      </c>
      <c r="L13" s="37">
        <f>K13</f>
        <v>112.1</v>
      </c>
      <c r="M13" s="99">
        <v>115.85</v>
      </c>
      <c r="N13" s="241">
        <v>120</v>
      </c>
      <c r="O13" s="40" t="s">
        <v>25</v>
      </c>
      <c r="P13" s="40" t="s">
        <v>25</v>
      </c>
      <c r="Q13" s="40" t="s">
        <v>26</v>
      </c>
      <c r="R13" s="40" t="s">
        <v>26</v>
      </c>
      <c r="S13" s="40" t="s">
        <v>26</v>
      </c>
      <c r="T13" s="40" t="s">
        <v>25</v>
      </c>
      <c r="U13" s="41" t="s">
        <v>25</v>
      </c>
      <c r="W13" s="31"/>
      <c r="X13" s="32"/>
      <c r="Y13" s="32"/>
      <c r="Z13" s="32"/>
      <c r="AA13" s="33" t="s">
        <v>33</v>
      </c>
    </row>
    <row r="14" spans="2:27" ht="94.5" customHeight="1" x14ac:dyDescent="0.35">
      <c r="B14" s="35" t="s">
        <v>34</v>
      </c>
      <c r="C14" s="36">
        <v>8020</v>
      </c>
      <c r="D14" s="36">
        <v>8020</v>
      </c>
      <c r="E14" s="37">
        <v>116.4</v>
      </c>
      <c r="F14" s="37">
        <v>118.9</v>
      </c>
      <c r="G14" s="37">
        <v>126.91</v>
      </c>
      <c r="H14" s="37">
        <v>131.01</v>
      </c>
      <c r="I14" s="37">
        <v>133.52000000000001</v>
      </c>
      <c r="J14" s="37">
        <v>137.68</v>
      </c>
      <c r="K14" s="37">
        <v>149.03</v>
      </c>
      <c r="L14" s="37">
        <f t="shared" ref="L14:L18" si="1">K14</f>
        <v>149.03</v>
      </c>
      <c r="M14" s="99">
        <v>154</v>
      </c>
      <c r="N14" s="241">
        <v>160</v>
      </c>
      <c r="O14" s="40" t="s">
        <v>25</v>
      </c>
      <c r="P14" s="40" t="s">
        <v>25</v>
      </c>
      <c r="Q14" s="40" t="s">
        <v>26</v>
      </c>
      <c r="R14" s="40" t="s">
        <v>26</v>
      </c>
      <c r="S14" s="40" t="s">
        <v>26</v>
      </c>
      <c r="T14" s="40" t="s">
        <v>25</v>
      </c>
      <c r="U14" s="41" t="s">
        <v>26</v>
      </c>
      <c r="W14" s="31"/>
      <c r="X14" s="32"/>
      <c r="Y14" s="32"/>
      <c r="Z14" s="32"/>
      <c r="AA14" s="33" t="s">
        <v>35</v>
      </c>
    </row>
    <row r="15" spans="2:27" x14ac:dyDescent="0.35">
      <c r="B15" s="35" t="s">
        <v>36</v>
      </c>
      <c r="C15" s="36">
        <v>8020</v>
      </c>
      <c r="D15" s="36">
        <v>8021</v>
      </c>
      <c r="E15" s="37">
        <v>116.4</v>
      </c>
      <c r="F15" s="37">
        <v>118.9</v>
      </c>
      <c r="G15" s="37">
        <v>126.91</v>
      </c>
      <c r="H15" s="37">
        <v>131.01</v>
      </c>
      <c r="I15" s="37">
        <v>133.52000000000001</v>
      </c>
      <c r="J15" s="37">
        <v>137.68</v>
      </c>
      <c r="K15" s="37">
        <f>K14</f>
        <v>149.03</v>
      </c>
      <c r="L15" s="37">
        <f t="shared" si="1"/>
        <v>149.03</v>
      </c>
      <c r="M15" s="99">
        <v>154</v>
      </c>
      <c r="N15" s="241">
        <v>160</v>
      </c>
      <c r="O15" s="40" t="s">
        <v>25</v>
      </c>
      <c r="P15" s="40" t="s">
        <v>25</v>
      </c>
      <c r="Q15" s="40" t="s">
        <v>26</v>
      </c>
      <c r="R15" s="40" t="s">
        <v>26</v>
      </c>
      <c r="S15" s="40" t="s">
        <v>26</v>
      </c>
      <c r="T15" s="40" t="s">
        <v>25</v>
      </c>
      <c r="U15" s="41" t="s">
        <v>25</v>
      </c>
      <c r="W15" s="31"/>
      <c r="X15" s="32"/>
      <c r="Y15" s="32"/>
      <c r="Z15" s="32"/>
      <c r="AA15" s="33"/>
    </row>
    <row r="16" spans="2:27" x14ac:dyDescent="0.35">
      <c r="B16" s="35" t="s">
        <v>37</v>
      </c>
      <c r="C16" s="36">
        <v>8020</v>
      </c>
      <c r="D16" s="36">
        <v>8022</v>
      </c>
      <c r="E16" s="37">
        <v>116.4</v>
      </c>
      <c r="F16" s="37">
        <v>118.9</v>
      </c>
      <c r="G16" s="37">
        <v>126.91</v>
      </c>
      <c r="H16" s="37">
        <v>131.01</v>
      </c>
      <c r="I16" s="37">
        <v>133.52000000000001</v>
      </c>
      <c r="J16" s="37">
        <v>137.68</v>
      </c>
      <c r="K16" s="37">
        <f t="shared" ref="K16:K18" si="2">K15</f>
        <v>149.03</v>
      </c>
      <c r="L16" s="37">
        <f t="shared" si="1"/>
        <v>149.03</v>
      </c>
      <c r="M16" s="99">
        <v>154</v>
      </c>
      <c r="N16" s="241">
        <v>160</v>
      </c>
      <c r="O16" s="40" t="s">
        <v>25</v>
      </c>
      <c r="P16" s="40" t="s">
        <v>25</v>
      </c>
      <c r="Q16" s="40" t="s">
        <v>26</v>
      </c>
      <c r="R16" s="40" t="s">
        <v>26</v>
      </c>
      <c r="S16" s="40" t="s">
        <v>26</v>
      </c>
      <c r="T16" s="40" t="s">
        <v>25</v>
      </c>
      <c r="U16" s="41" t="s">
        <v>25</v>
      </c>
      <c r="W16" s="31"/>
      <c r="X16" s="32"/>
      <c r="Y16" s="32"/>
      <c r="Z16" s="32"/>
      <c r="AA16" s="33"/>
    </row>
    <row r="17" spans="2:27" x14ac:dyDescent="0.35">
      <c r="B17" s="35" t="s">
        <v>38</v>
      </c>
      <c r="C17" s="36">
        <v>8020</v>
      </c>
      <c r="D17" s="36">
        <v>8023</v>
      </c>
      <c r="E17" s="37">
        <v>116.4</v>
      </c>
      <c r="F17" s="37">
        <v>118.9</v>
      </c>
      <c r="G17" s="37">
        <v>126.91</v>
      </c>
      <c r="H17" s="37">
        <v>131.01</v>
      </c>
      <c r="I17" s="37">
        <v>133.52000000000001</v>
      </c>
      <c r="J17" s="37">
        <v>137.68</v>
      </c>
      <c r="K17" s="37">
        <f t="shared" si="2"/>
        <v>149.03</v>
      </c>
      <c r="L17" s="37">
        <f t="shared" si="1"/>
        <v>149.03</v>
      </c>
      <c r="M17" s="99">
        <v>154</v>
      </c>
      <c r="N17" s="241">
        <v>160</v>
      </c>
      <c r="O17" s="40" t="s">
        <v>25</v>
      </c>
      <c r="P17" s="40" t="s">
        <v>25</v>
      </c>
      <c r="Q17" s="40" t="s">
        <v>26</v>
      </c>
      <c r="R17" s="40" t="s">
        <v>26</v>
      </c>
      <c r="S17" s="40" t="s">
        <v>26</v>
      </c>
      <c r="T17" s="40" t="s">
        <v>25</v>
      </c>
      <c r="U17" s="41" t="s">
        <v>25</v>
      </c>
      <c r="W17" s="31"/>
      <c r="X17" s="32"/>
      <c r="Y17" s="32"/>
      <c r="Z17" s="32"/>
      <c r="AA17" s="33"/>
    </row>
    <row r="18" spans="2:27" ht="13" thickBot="1" x14ac:dyDescent="0.4">
      <c r="B18" s="35" t="s">
        <v>39</v>
      </c>
      <c r="C18" s="36">
        <v>8020</v>
      </c>
      <c r="D18" s="36">
        <v>8024</v>
      </c>
      <c r="E18" s="37">
        <v>116.4</v>
      </c>
      <c r="F18" s="37">
        <v>118.9</v>
      </c>
      <c r="G18" s="37">
        <v>126.91</v>
      </c>
      <c r="H18" s="37">
        <v>131.01</v>
      </c>
      <c r="I18" s="37">
        <v>133.52000000000001</v>
      </c>
      <c r="J18" s="37">
        <v>137.68</v>
      </c>
      <c r="K18" s="37">
        <f t="shared" si="2"/>
        <v>149.03</v>
      </c>
      <c r="L18" s="37">
        <f t="shared" si="1"/>
        <v>149.03</v>
      </c>
      <c r="M18" s="99">
        <v>154</v>
      </c>
      <c r="N18" s="241">
        <v>160</v>
      </c>
      <c r="O18" s="40" t="s">
        <v>25</v>
      </c>
      <c r="P18" s="40" t="s">
        <v>25</v>
      </c>
      <c r="Q18" s="40" t="s">
        <v>26</v>
      </c>
      <c r="R18" s="40" t="s">
        <v>26</v>
      </c>
      <c r="S18" s="40" t="s">
        <v>26</v>
      </c>
      <c r="T18" s="40" t="s">
        <v>25</v>
      </c>
      <c r="U18" s="41" t="s">
        <v>25</v>
      </c>
      <c r="W18" s="46"/>
      <c r="X18" s="47"/>
      <c r="Y18" s="47"/>
      <c r="Z18" s="47"/>
      <c r="AA18" s="48"/>
    </row>
    <row r="19" spans="2:27" ht="13.5" hidden="1" thickBot="1" x14ac:dyDescent="0.4">
      <c r="B19" s="49" t="s">
        <v>40</v>
      </c>
      <c r="C19" s="150"/>
      <c r="D19" s="150"/>
      <c r="E19" s="150"/>
      <c r="F19" s="151"/>
      <c r="G19" s="151"/>
      <c r="H19" s="150"/>
      <c r="I19" s="150"/>
      <c r="J19" s="150"/>
      <c r="K19" s="150"/>
      <c r="L19" s="166"/>
      <c r="M19" s="152"/>
      <c r="N19" s="150"/>
      <c r="O19" s="150"/>
      <c r="P19" s="150"/>
      <c r="Q19" s="150"/>
      <c r="R19" s="150"/>
      <c r="S19" s="150"/>
      <c r="T19" s="150"/>
      <c r="U19" s="50"/>
      <c r="W19" s="254"/>
      <c r="X19" s="255"/>
      <c r="Y19" s="255"/>
      <c r="Z19" s="255"/>
      <c r="AA19" s="256"/>
    </row>
    <row r="20" spans="2:27" ht="13" hidden="1" thickBot="1" x14ac:dyDescent="0.4">
      <c r="B20" s="51" t="s">
        <v>41</v>
      </c>
      <c r="C20" s="52"/>
      <c r="D20" s="53"/>
      <c r="E20" s="54" t="s">
        <v>24</v>
      </c>
      <c r="F20" s="54" t="s">
        <v>24</v>
      </c>
      <c r="G20" s="54"/>
      <c r="H20" s="55"/>
      <c r="I20" s="55"/>
      <c r="J20" s="55">
        <v>401.76</v>
      </c>
      <c r="K20" s="55" t="s">
        <v>42</v>
      </c>
      <c r="L20" s="149" t="s">
        <v>30</v>
      </c>
      <c r="M20" s="117"/>
      <c r="N20" s="53"/>
      <c r="O20" s="53" t="s">
        <v>26</v>
      </c>
      <c r="P20" s="53" t="s">
        <v>26</v>
      </c>
      <c r="Q20" s="53" t="s">
        <v>26</v>
      </c>
      <c r="R20" s="53" t="s">
        <v>26</v>
      </c>
      <c r="S20" s="53"/>
      <c r="T20" s="53" t="s">
        <v>26</v>
      </c>
      <c r="U20" s="56" t="s">
        <v>26</v>
      </c>
      <c r="W20" s="57"/>
      <c r="X20" s="57"/>
      <c r="Y20" s="57"/>
      <c r="Z20" s="57"/>
      <c r="AA20" s="58"/>
    </row>
    <row r="21" spans="2:27" ht="13" x14ac:dyDescent="0.35">
      <c r="B21" s="59" t="s">
        <v>43</v>
      </c>
      <c r="C21" s="60"/>
      <c r="D21" s="60"/>
      <c r="E21" s="60"/>
      <c r="F21" s="61"/>
      <c r="G21" s="61"/>
      <c r="H21" s="60"/>
      <c r="I21" s="60"/>
      <c r="J21" s="60"/>
      <c r="K21" s="60"/>
      <c r="L21" s="60"/>
      <c r="M21" s="62"/>
      <c r="N21" s="60"/>
      <c r="O21" s="60"/>
      <c r="P21" s="60"/>
      <c r="Q21" s="60"/>
      <c r="R21" s="60"/>
      <c r="S21" s="60"/>
      <c r="T21" s="60"/>
      <c r="U21" s="63"/>
      <c r="W21" s="250"/>
      <c r="X21" s="251"/>
      <c r="Y21" s="251"/>
      <c r="Z21" s="251"/>
      <c r="AA21" s="252"/>
    </row>
    <row r="22" spans="2:27" x14ac:dyDescent="0.35">
      <c r="B22" s="64" t="s">
        <v>44</v>
      </c>
      <c r="C22" s="36">
        <v>1580</v>
      </c>
      <c r="D22" s="36">
        <v>1582</v>
      </c>
      <c r="E22" s="37">
        <v>11.7</v>
      </c>
      <c r="F22" s="37">
        <v>11.95</v>
      </c>
      <c r="G22" s="37">
        <v>12.74</v>
      </c>
      <c r="H22" s="37">
        <v>13.15</v>
      </c>
      <c r="I22" s="37">
        <v>13.4</v>
      </c>
      <c r="J22" s="37">
        <v>13.82</v>
      </c>
      <c r="K22" s="37">
        <v>14.96</v>
      </c>
      <c r="L22" s="37">
        <f>K22</f>
        <v>14.96</v>
      </c>
      <c r="M22" s="99">
        <v>15.46</v>
      </c>
      <c r="N22" s="241">
        <v>16</v>
      </c>
      <c r="O22" s="40" t="s">
        <v>25</v>
      </c>
      <c r="P22" s="40" t="s">
        <v>25</v>
      </c>
      <c r="Q22" s="40" t="s">
        <v>26</v>
      </c>
      <c r="R22" s="40" t="s">
        <v>26</v>
      </c>
      <c r="S22" s="40" t="s">
        <v>26</v>
      </c>
      <c r="T22" s="40" t="s">
        <v>25</v>
      </c>
      <c r="U22" s="41" t="s">
        <v>25</v>
      </c>
      <c r="W22" s="31"/>
      <c r="X22" s="32"/>
      <c r="Y22" s="32"/>
      <c r="Z22" s="32"/>
      <c r="AA22" s="33"/>
    </row>
    <row r="23" spans="2:27" x14ac:dyDescent="0.35">
      <c r="B23" s="64" t="s">
        <v>45</v>
      </c>
      <c r="C23" s="36">
        <v>1580</v>
      </c>
      <c r="D23" s="36">
        <v>1583</v>
      </c>
      <c r="E23" s="37">
        <v>11.7</v>
      </c>
      <c r="F23" s="37">
        <v>11.95</v>
      </c>
      <c r="G23" s="37">
        <v>12.74</v>
      </c>
      <c r="H23" s="37">
        <v>13.15</v>
      </c>
      <c r="I23" s="37">
        <v>13.4</v>
      </c>
      <c r="J23" s="37">
        <v>13.82</v>
      </c>
      <c r="K23" s="37">
        <v>14.96</v>
      </c>
      <c r="L23" s="37">
        <f t="shared" ref="L23:L30" si="3">K23</f>
        <v>14.96</v>
      </c>
      <c r="M23" s="99">
        <v>15.46</v>
      </c>
      <c r="N23" s="241">
        <v>16</v>
      </c>
      <c r="O23" s="40" t="s">
        <v>25</v>
      </c>
      <c r="P23" s="40" t="s">
        <v>25</v>
      </c>
      <c r="Q23" s="40" t="s">
        <v>26</v>
      </c>
      <c r="R23" s="40" t="s">
        <v>26</v>
      </c>
      <c r="S23" s="40" t="s">
        <v>26</v>
      </c>
      <c r="T23" s="40" t="s">
        <v>25</v>
      </c>
      <c r="U23" s="41" t="s">
        <v>25</v>
      </c>
      <c r="W23" s="31"/>
      <c r="X23" s="32"/>
      <c r="Y23" s="32"/>
      <c r="Z23" s="32"/>
      <c r="AA23" s="33"/>
    </row>
    <row r="24" spans="2:27" x14ac:dyDescent="0.35">
      <c r="B24" s="64" t="s">
        <v>46</v>
      </c>
      <c r="C24" s="36">
        <v>1580</v>
      </c>
      <c r="D24" s="36">
        <v>1584</v>
      </c>
      <c r="E24" s="37">
        <v>11.7</v>
      </c>
      <c r="F24" s="37">
        <v>11.95</v>
      </c>
      <c r="G24" s="37">
        <v>12.74</v>
      </c>
      <c r="H24" s="37">
        <v>13.15</v>
      </c>
      <c r="I24" s="37">
        <v>13.4</v>
      </c>
      <c r="J24" s="37">
        <v>13.82</v>
      </c>
      <c r="K24" s="37">
        <v>14.96</v>
      </c>
      <c r="L24" s="37">
        <f t="shared" si="3"/>
        <v>14.96</v>
      </c>
      <c r="M24" s="99">
        <v>15.46</v>
      </c>
      <c r="N24" s="241">
        <v>16</v>
      </c>
      <c r="O24" s="40" t="s">
        <v>25</v>
      </c>
      <c r="P24" s="40" t="s">
        <v>25</v>
      </c>
      <c r="Q24" s="40" t="s">
        <v>26</v>
      </c>
      <c r="R24" s="40" t="s">
        <v>26</v>
      </c>
      <c r="S24" s="40" t="s">
        <v>26</v>
      </c>
      <c r="T24" s="40" t="s">
        <v>25</v>
      </c>
      <c r="U24" s="41" t="s">
        <v>25</v>
      </c>
      <c r="W24" s="31"/>
      <c r="X24" s="32"/>
      <c r="Y24" s="32"/>
      <c r="Z24" s="32"/>
      <c r="AA24" s="33"/>
    </row>
    <row r="25" spans="2:27" x14ac:dyDescent="0.35">
      <c r="B25" s="64" t="s">
        <v>47</v>
      </c>
      <c r="C25" s="36">
        <v>1580</v>
      </c>
      <c r="D25" s="36">
        <v>1585</v>
      </c>
      <c r="E25" s="37">
        <v>11.7</v>
      </c>
      <c r="F25" s="37">
        <v>11.95</v>
      </c>
      <c r="G25" s="37">
        <v>12.74</v>
      </c>
      <c r="H25" s="37">
        <v>13.15</v>
      </c>
      <c r="I25" s="37">
        <v>13.4</v>
      </c>
      <c r="J25" s="37">
        <v>13.82</v>
      </c>
      <c r="K25" s="37">
        <v>14.96</v>
      </c>
      <c r="L25" s="37">
        <f t="shared" si="3"/>
        <v>14.96</v>
      </c>
      <c r="M25" s="99">
        <v>15.46</v>
      </c>
      <c r="N25" s="241">
        <v>16</v>
      </c>
      <c r="O25" s="40" t="s">
        <v>25</v>
      </c>
      <c r="P25" s="40" t="s">
        <v>25</v>
      </c>
      <c r="Q25" s="40" t="s">
        <v>26</v>
      </c>
      <c r="R25" s="40" t="s">
        <v>26</v>
      </c>
      <c r="S25" s="40" t="s">
        <v>26</v>
      </c>
      <c r="T25" s="40" t="s">
        <v>25</v>
      </c>
      <c r="U25" s="41" t="s">
        <v>25</v>
      </c>
      <c r="W25" s="31"/>
      <c r="X25" s="32"/>
      <c r="Y25" s="32"/>
      <c r="Z25" s="32"/>
      <c r="AA25" s="33"/>
    </row>
    <row r="26" spans="2:27" x14ac:dyDescent="0.35">
      <c r="B26" s="64" t="s">
        <v>34</v>
      </c>
      <c r="C26" s="36">
        <v>8025</v>
      </c>
      <c r="D26" s="36">
        <v>8025</v>
      </c>
      <c r="E26" s="37">
        <v>1164</v>
      </c>
      <c r="F26" s="37">
        <v>1189</v>
      </c>
      <c r="G26" s="37">
        <v>1269.0999999999999</v>
      </c>
      <c r="H26" s="37">
        <v>1310.1400000000001</v>
      </c>
      <c r="I26" s="37">
        <v>1335.17</v>
      </c>
      <c r="J26" s="37">
        <v>1376.82</v>
      </c>
      <c r="K26" s="37">
        <v>1490.27</v>
      </c>
      <c r="L26" s="37">
        <f t="shared" si="3"/>
        <v>1490.27</v>
      </c>
      <c r="M26" s="99">
        <v>1540.05</v>
      </c>
      <c r="N26" s="241">
        <v>1600</v>
      </c>
      <c r="O26" s="40" t="s">
        <v>25</v>
      </c>
      <c r="P26" s="40" t="s">
        <v>25</v>
      </c>
      <c r="Q26" s="40" t="s">
        <v>26</v>
      </c>
      <c r="R26" s="40" t="s">
        <v>26</v>
      </c>
      <c r="S26" s="40" t="s">
        <v>26</v>
      </c>
      <c r="T26" s="40" t="s">
        <v>25</v>
      </c>
      <c r="U26" s="41" t="s">
        <v>26</v>
      </c>
      <c r="W26" s="31"/>
      <c r="X26" s="32"/>
      <c r="Y26" s="32"/>
      <c r="Z26" s="32"/>
      <c r="AA26" s="33"/>
    </row>
    <row r="27" spans="2:27" x14ac:dyDescent="0.35">
      <c r="B27" s="64" t="s">
        <v>36</v>
      </c>
      <c r="C27" s="36">
        <v>8025</v>
      </c>
      <c r="D27" s="36">
        <v>8026</v>
      </c>
      <c r="E27" s="37">
        <v>1164</v>
      </c>
      <c r="F27" s="37">
        <v>1189</v>
      </c>
      <c r="G27" s="37">
        <v>1269.0999999999999</v>
      </c>
      <c r="H27" s="37">
        <v>1310.1400000000001</v>
      </c>
      <c r="I27" s="37">
        <v>1335.17</v>
      </c>
      <c r="J27" s="37">
        <v>1376.82</v>
      </c>
      <c r="K27" s="37">
        <f>K26</f>
        <v>1490.27</v>
      </c>
      <c r="L27" s="37">
        <f t="shared" si="3"/>
        <v>1490.27</v>
      </c>
      <c r="M27" s="99">
        <v>1540.05</v>
      </c>
      <c r="N27" s="241">
        <v>1600</v>
      </c>
      <c r="O27" s="40" t="s">
        <v>25</v>
      </c>
      <c r="P27" s="40" t="s">
        <v>25</v>
      </c>
      <c r="Q27" s="40" t="s">
        <v>26</v>
      </c>
      <c r="R27" s="40" t="s">
        <v>26</v>
      </c>
      <c r="S27" s="40" t="s">
        <v>26</v>
      </c>
      <c r="T27" s="40" t="s">
        <v>25</v>
      </c>
      <c r="U27" s="41" t="s">
        <v>25</v>
      </c>
      <c r="W27" s="31"/>
      <c r="X27" s="32"/>
      <c r="Y27" s="32"/>
      <c r="Z27" s="32"/>
      <c r="AA27" s="33"/>
    </row>
    <row r="28" spans="2:27" x14ac:dyDescent="0.35">
      <c r="B28" s="64" t="s">
        <v>48</v>
      </c>
      <c r="C28" s="36">
        <v>8025</v>
      </c>
      <c r="D28" s="36">
        <v>8027</v>
      </c>
      <c r="E28" s="37">
        <v>1164</v>
      </c>
      <c r="F28" s="37">
        <v>1189</v>
      </c>
      <c r="G28" s="37">
        <v>1269.0999999999999</v>
      </c>
      <c r="H28" s="37">
        <v>1310.1400000000001</v>
      </c>
      <c r="I28" s="37">
        <v>1335.17</v>
      </c>
      <c r="J28" s="37">
        <v>1376.82</v>
      </c>
      <c r="K28" s="37">
        <f t="shared" ref="K28:K30" si="4">K27</f>
        <v>1490.27</v>
      </c>
      <c r="L28" s="37">
        <f t="shared" si="3"/>
        <v>1490.27</v>
      </c>
      <c r="M28" s="99">
        <v>1540.05</v>
      </c>
      <c r="N28" s="241">
        <v>1600</v>
      </c>
      <c r="O28" s="40" t="s">
        <v>25</v>
      </c>
      <c r="P28" s="40" t="s">
        <v>25</v>
      </c>
      <c r="Q28" s="40" t="s">
        <v>26</v>
      </c>
      <c r="R28" s="40" t="s">
        <v>26</v>
      </c>
      <c r="S28" s="40" t="s">
        <v>26</v>
      </c>
      <c r="T28" s="40" t="s">
        <v>25</v>
      </c>
      <c r="U28" s="41" t="s">
        <v>25</v>
      </c>
      <c r="W28" s="31"/>
      <c r="X28" s="32"/>
      <c r="Y28" s="32"/>
      <c r="Z28" s="32"/>
      <c r="AA28" s="33"/>
    </row>
    <row r="29" spans="2:27" ht="13" x14ac:dyDescent="0.35">
      <c r="B29" s="64" t="s">
        <v>38</v>
      </c>
      <c r="C29" s="36">
        <v>8025</v>
      </c>
      <c r="D29" s="36">
        <v>8028</v>
      </c>
      <c r="E29" s="37">
        <v>1164</v>
      </c>
      <c r="F29" s="37">
        <v>1189</v>
      </c>
      <c r="G29" s="37">
        <v>1269.0999999999999</v>
      </c>
      <c r="H29" s="37">
        <v>1310.1400000000001</v>
      </c>
      <c r="I29" s="37">
        <v>1335.17</v>
      </c>
      <c r="J29" s="37">
        <v>1376.82</v>
      </c>
      <c r="K29" s="37">
        <f t="shared" si="4"/>
        <v>1490.27</v>
      </c>
      <c r="L29" s="37">
        <f t="shared" si="3"/>
        <v>1490.27</v>
      </c>
      <c r="M29" s="99">
        <v>1540.05</v>
      </c>
      <c r="N29" s="241">
        <v>1600</v>
      </c>
      <c r="O29" s="40" t="s">
        <v>25</v>
      </c>
      <c r="P29" s="40" t="s">
        <v>25</v>
      </c>
      <c r="Q29" s="40" t="s">
        <v>26</v>
      </c>
      <c r="R29" s="40" t="s">
        <v>26</v>
      </c>
      <c r="S29" s="40" t="s">
        <v>26</v>
      </c>
      <c r="T29" s="40" t="s">
        <v>25</v>
      </c>
      <c r="U29" s="41" t="s">
        <v>25</v>
      </c>
      <c r="V29" s="66"/>
      <c r="W29" s="31"/>
      <c r="X29" s="32"/>
      <c r="Y29" s="32"/>
      <c r="Z29" s="32"/>
      <c r="AA29" s="33"/>
    </row>
    <row r="30" spans="2:27" ht="15" customHeight="1" thickBot="1" x14ac:dyDescent="0.4">
      <c r="B30" s="76" t="s">
        <v>39</v>
      </c>
      <c r="C30" s="223">
        <v>8025</v>
      </c>
      <c r="D30" s="223">
        <v>8029</v>
      </c>
      <c r="E30" s="42">
        <v>1164</v>
      </c>
      <c r="F30" s="42">
        <v>1189</v>
      </c>
      <c r="G30" s="42">
        <v>1269.0999999999999</v>
      </c>
      <c r="H30" s="42">
        <v>1310.1400000000001</v>
      </c>
      <c r="I30" s="42">
        <v>1335.17</v>
      </c>
      <c r="J30" s="42">
        <v>1376.82</v>
      </c>
      <c r="K30" s="42">
        <f t="shared" si="4"/>
        <v>1490.27</v>
      </c>
      <c r="L30" s="42">
        <f t="shared" si="3"/>
        <v>1490.27</v>
      </c>
      <c r="M30" s="99">
        <v>1540.05</v>
      </c>
      <c r="N30" s="241">
        <v>1600</v>
      </c>
      <c r="O30" s="44" t="s">
        <v>25</v>
      </c>
      <c r="P30" s="44" t="s">
        <v>25</v>
      </c>
      <c r="Q30" s="44" t="s">
        <v>26</v>
      </c>
      <c r="R30" s="44" t="s">
        <v>26</v>
      </c>
      <c r="S30" s="44" t="s">
        <v>26</v>
      </c>
      <c r="T30" s="44" t="s">
        <v>25</v>
      </c>
      <c r="U30" s="45" t="s">
        <v>25</v>
      </c>
      <c r="V30" s="66"/>
      <c r="W30" s="46"/>
      <c r="X30" s="47"/>
      <c r="Y30" s="47"/>
      <c r="Z30" s="47"/>
      <c r="AA30" s="48"/>
    </row>
    <row r="31" spans="2:27" ht="13.5" thickBot="1" x14ac:dyDescent="0.4">
      <c r="B31" s="59" t="s">
        <v>49</v>
      </c>
      <c r="C31" s="60"/>
      <c r="D31" s="60"/>
      <c r="E31" s="60"/>
      <c r="F31" s="61"/>
      <c r="G31" s="61"/>
      <c r="H31" s="60"/>
      <c r="I31" s="60"/>
      <c r="J31" s="60"/>
      <c r="K31" s="60"/>
      <c r="L31" s="60"/>
      <c r="M31" s="62"/>
      <c r="N31" s="60"/>
      <c r="O31" s="60"/>
      <c r="P31" s="60"/>
      <c r="Q31" s="60"/>
      <c r="R31" s="60"/>
      <c r="S31" s="60"/>
      <c r="T31" s="60"/>
      <c r="U31" s="63"/>
      <c r="W31" s="250"/>
      <c r="X31" s="251"/>
      <c r="Y31" s="251"/>
      <c r="Z31" s="251"/>
      <c r="AA31" s="252"/>
    </row>
    <row r="32" spans="2:27" ht="70.5" customHeight="1" x14ac:dyDescent="0.35">
      <c r="B32" s="67" t="s">
        <v>50</v>
      </c>
      <c r="C32" s="227">
        <v>8820</v>
      </c>
      <c r="D32" s="68" t="s">
        <v>24</v>
      </c>
      <c r="E32" s="69">
        <v>3.98</v>
      </c>
      <c r="F32" s="69">
        <v>4.24</v>
      </c>
      <c r="G32" s="69">
        <v>4.24</v>
      </c>
      <c r="H32" s="69">
        <v>4.38</v>
      </c>
      <c r="I32" s="69">
        <v>4.46</v>
      </c>
      <c r="J32" s="69">
        <v>4.59</v>
      </c>
      <c r="K32" s="69">
        <v>4.8</v>
      </c>
      <c r="L32" s="69">
        <f>K32</f>
        <v>4.8</v>
      </c>
      <c r="M32" s="84">
        <v>4.96</v>
      </c>
      <c r="N32" s="246">
        <v>5.15</v>
      </c>
      <c r="O32" s="70" t="s">
        <v>26</v>
      </c>
      <c r="P32" s="70" t="s">
        <v>26</v>
      </c>
      <c r="Q32" s="70" t="s">
        <v>26</v>
      </c>
      <c r="R32" s="70" t="s">
        <v>25</v>
      </c>
      <c r="S32" s="70" t="s">
        <v>26</v>
      </c>
      <c r="T32" s="70" t="s">
        <v>26</v>
      </c>
      <c r="U32" s="71" t="s">
        <v>26</v>
      </c>
      <c r="V32" s="66"/>
      <c r="W32" s="31"/>
      <c r="X32" s="32"/>
      <c r="Y32" s="32"/>
      <c r="Z32" s="32"/>
      <c r="AA32" s="33" t="s">
        <v>51</v>
      </c>
    </row>
    <row r="33" spans="2:28" ht="13" x14ac:dyDescent="0.35">
      <c r="B33" s="64" t="s">
        <v>52</v>
      </c>
      <c r="C33" s="227">
        <v>8821</v>
      </c>
      <c r="D33" s="72" t="s">
        <v>24</v>
      </c>
      <c r="E33" s="37">
        <v>7.96</v>
      </c>
      <c r="F33" s="37">
        <v>8.48</v>
      </c>
      <c r="G33" s="37">
        <v>8.48</v>
      </c>
      <c r="H33" s="37">
        <v>8.76</v>
      </c>
      <c r="I33" s="37">
        <v>8.92</v>
      </c>
      <c r="J33" s="37">
        <v>9.18</v>
      </c>
      <c r="K33" s="37">
        <f>K32*2</f>
        <v>9.6</v>
      </c>
      <c r="L33" s="37">
        <f>K33</f>
        <v>9.6</v>
      </c>
      <c r="M33" s="99">
        <v>9.92</v>
      </c>
      <c r="N33" s="241">
        <v>10.3</v>
      </c>
      <c r="O33" s="40" t="s">
        <v>26</v>
      </c>
      <c r="P33" s="40" t="s">
        <v>26</v>
      </c>
      <c r="Q33" s="40" t="s">
        <v>26</v>
      </c>
      <c r="R33" s="40" t="s">
        <v>25</v>
      </c>
      <c r="S33" s="40" t="s">
        <v>26</v>
      </c>
      <c r="T33" s="40" t="s">
        <v>26</v>
      </c>
      <c r="U33" s="41" t="s">
        <v>26</v>
      </c>
      <c r="V33" s="66"/>
      <c r="W33" s="31"/>
      <c r="X33" s="32"/>
      <c r="Y33" s="32"/>
      <c r="Z33" s="32"/>
      <c r="AA33" s="33"/>
    </row>
    <row r="34" spans="2:28" ht="13" x14ac:dyDescent="0.35">
      <c r="B34" s="64" t="s">
        <v>53</v>
      </c>
      <c r="C34" s="227">
        <v>8822</v>
      </c>
      <c r="D34" s="72" t="s">
        <v>24</v>
      </c>
      <c r="E34" s="37">
        <v>11.94</v>
      </c>
      <c r="F34" s="37">
        <v>12.72</v>
      </c>
      <c r="G34" s="37">
        <v>12.72</v>
      </c>
      <c r="H34" s="37">
        <v>13.14</v>
      </c>
      <c r="I34" s="37">
        <v>13.38</v>
      </c>
      <c r="J34" s="37">
        <v>13.77</v>
      </c>
      <c r="K34" s="37">
        <f>K32*3</f>
        <v>14.399999999999999</v>
      </c>
      <c r="L34" s="37">
        <f t="shared" ref="L34:L45" si="5">K34</f>
        <v>14.399999999999999</v>
      </c>
      <c r="M34" s="99">
        <v>14.88</v>
      </c>
      <c r="N34" s="241">
        <v>15.45</v>
      </c>
      <c r="O34" s="40" t="s">
        <v>26</v>
      </c>
      <c r="P34" s="40" t="s">
        <v>26</v>
      </c>
      <c r="Q34" s="40" t="s">
        <v>26</v>
      </c>
      <c r="R34" s="40" t="s">
        <v>25</v>
      </c>
      <c r="S34" s="40" t="s">
        <v>26</v>
      </c>
      <c r="T34" s="40" t="s">
        <v>26</v>
      </c>
      <c r="U34" s="41" t="s">
        <v>26</v>
      </c>
      <c r="V34" s="66"/>
      <c r="W34" s="31"/>
      <c r="X34" s="32"/>
      <c r="Y34" s="32"/>
      <c r="Z34" s="32"/>
      <c r="AA34" s="33"/>
    </row>
    <row r="35" spans="2:28" ht="33" customHeight="1" x14ac:dyDescent="0.35">
      <c r="B35" s="65" t="s">
        <v>54</v>
      </c>
      <c r="C35" s="227">
        <v>8034</v>
      </c>
      <c r="D35" s="32">
        <v>8034</v>
      </c>
      <c r="E35" s="37">
        <v>6.22</v>
      </c>
      <c r="F35" s="37">
        <v>4.24</v>
      </c>
      <c r="G35" s="37">
        <v>4.24</v>
      </c>
      <c r="H35" s="37">
        <v>4.38</v>
      </c>
      <c r="I35" s="37">
        <v>4.46</v>
      </c>
      <c r="J35" s="37">
        <v>4.59</v>
      </c>
      <c r="K35" s="37">
        <f>K32</f>
        <v>4.8</v>
      </c>
      <c r="L35" s="37">
        <f t="shared" si="5"/>
        <v>4.8</v>
      </c>
      <c r="M35" s="99">
        <v>4.96</v>
      </c>
      <c r="N35" s="241">
        <v>5.15</v>
      </c>
      <c r="O35" s="40" t="s">
        <v>25</v>
      </c>
      <c r="P35" s="40" t="s">
        <v>26</v>
      </c>
      <c r="Q35" s="40" t="s">
        <v>25</v>
      </c>
      <c r="R35" s="40" t="s">
        <v>26</v>
      </c>
      <c r="S35" s="40" t="s">
        <v>26</v>
      </c>
      <c r="T35" s="40" t="s">
        <v>26</v>
      </c>
      <c r="U35" s="41" t="s">
        <v>26</v>
      </c>
      <c r="W35" s="31"/>
      <c r="X35" s="32"/>
      <c r="Y35" s="32"/>
      <c r="Z35" s="32"/>
      <c r="AA35" s="33"/>
    </row>
    <row r="36" spans="2:28" ht="33" hidden="1" customHeight="1" x14ac:dyDescent="0.35">
      <c r="B36" s="67" t="s">
        <v>55</v>
      </c>
      <c r="C36" s="227">
        <v>8671</v>
      </c>
      <c r="D36" s="68" t="s">
        <v>24</v>
      </c>
      <c r="E36" s="69">
        <v>3.98</v>
      </c>
      <c r="F36" s="69">
        <v>4.24</v>
      </c>
      <c r="G36" s="69">
        <v>4.24</v>
      </c>
      <c r="H36" s="69">
        <v>4.38</v>
      </c>
      <c r="I36" s="69">
        <v>4.46</v>
      </c>
      <c r="J36" s="69">
        <v>4.59</v>
      </c>
      <c r="K36" s="69">
        <v>4.8</v>
      </c>
      <c r="L36" s="69">
        <v>0</v>
      </c>
      <c r="M36" s="84">
        <v>0</v>
      </c>
      <c r="N36" s="246"/>
      <c r="O36" s="70" t="s">
        <v>26</v>
      </c>
      <c r="P36" s="70" t="s">
        <v>26</v>
      </c>
      <c r="Q36" s="70" t="s">
        <v>26</v>
      </c>
      <c r="R36" s="70" t="s">
        <v>25</v>
      </c>
      <c r="S36" s="70" t="s">
        <v>26</v>
      </c>
      <c r="T36" s="70" t="s">
        <v>26</v>
      </c>
      <c r="U36" s="71" t="s">
        <v>26</v>
      </c>
      <c r="W36" s="31"/>
      <c r="X36" s="32"/>
      <c r="Y36" s="32"/>
      <c r="Z36" s="32"/>
      <c r="AA36" s="33"/>
    </row>
    <row r="37" spans="2:28" ht="126" customHeight="1" x14ac:dyDescent="0.35">
      <c r="B37" s="64" t="s">
        <v>56</v>
      </c>
      <c r="C37" s="227">
        <v>8823</v>
      </c>
      <c r="D37" s="72" t="s">
        <v>24</v>
      </c>
      <c r="E37" s="37">
        <v>6.22</v>
      </c>
      <c r="F37" s="37">
        <v>6.63</v>
      </c>
      <c r="G37" s="37">
        <v>6.63</v>
      </c>
      <c r="H37" s="37">
        <v>6.84</v>
      </c>
      <c r="I37" s="37">
        <v>6.97</v>
      </c>
      <c r="J37" s="37">
        <v>7.18</v>
      </c>
      <c r="K37" s="37">
        <v>7.55</v>
      </c>
      <c r="L37" s="37">
        <f t="shared" si="5"/>
        <v>7.55</v>
      </c>
      <c r="M37" s="99">
        <v>7.8</v>
      </c>
      <c r="N37" s="241">
        <v>8.1</v>
      </c>
      <c r="O37" s="40" t="s">
        <v>26</v>
      </c>
      <c r="P37" s="40" t="s">
        <v>26</v>
      </c>
      <c r="Q37" s="40" t="s">
        <v>26</v>
      </c>
      <c r="R37" s="40" t="s">
        <v>25</v>
      </c>
      <c r="S37" s="40" t="s">
        <v>26</v>
      </c>
      <c r="T37" s="40" t="s">
        <v>26</v>
      </c>
      <c r="U37" s="41" t="s">
        <v>26</v>
      </c>
      <c r="W37" s="31"/>
      <c r="X37" s="32"/>
      <c r="Y37" s="32"/>
      <c r="Z37" s="32"/>
      <c r="AA37" s="33" t="s">
        <v>57</v>
      </c>
    </row>
    <row r="38" spans="2:28" ht="22.9" customHeight="1" x14ac:dyDescent="0.35">
      <c r="B38" s="64" t="s">
        <v>58</v>
      </c>
      <c r="C38" s="227">
        <v>8835</v>
      </c>
      <c r="D38" s="72" t="s">
        <v>24</v>
      </c>
      <c r="E38" s="37">
        <v>12.44</v>
      </c>
      <c r="F38" s="37">
        <v>13.25</v>
      </c>
      <c r="G38" s="37">
        <v>13.25</v>
      </c>
      <c r="H38" s="37">
        <v>13.68</v>
      </c>
      <c r="I38" s="37">
        <v>13.94</v>
      </c>
      <c r="J38" s="37">
        <v>14.36</v>
      </c>
      <c r="K38" s="37">
        <f>K37*2</f>
        <v>15.1</v>
      </c>
      <c r="L38" s="37">
        <f t="shared" si="5"/>
        <v>15.1</v>
      </c>
      <c r="M38" s="99">
        <v>15.6</v>
      </c>
      <c r="N38" s="241">
        <v>16.2</v>
      </c>
      <c r="O38" s="40" t="s">
        <v>26</v>
      </c>
      <c r="P38" s="40" t="s">
        <v>26</v>
      </c>
      <c r="Q38" s="40" t="s">
        <v>26</v>
      </c>
      <c r="R38" s="40" t="s">
        <v>25</v>
      </c>
      <c r="S38" s="40" t="s">
        <v>26</v>
      </c>
      <c r="T38" s="40" t="s">
        <v>26</v>
      </c>
      <c r="U38" s="41" t="s">
        <v>26</v>
      </c>
      <c r="W38" s="31"/>
      <c r="X38" s="32"/>
      <c r="Y38" s="32"/>
      <c r="Z38" s="32"/>
      <c r="AA38" s="33"/>
    </row>
    <row r="39" spans="2:28" ht="22.9" customHeight="1" x14ac:dyDescent="0.35">
      <c r="B39" s="64" t="s">
        <v>59</v>
      </c>
      <c r="C39" s="227">
        <v>8605</v>
      </c>
      <c r="D39" s="72" t="s">
        <v>24</v>
      </c>
      <c r="E39" s="37">
        <v>12.44</v>
      </c>
      <c r="F39" s="37">
        <v>13.25</v>
      </c>
      <c r="G39" s="37" t="s">
        <v>24</v>
      </c>
      <c r="H39" s="37" t="s">
        <v>24</v>
      </c>
      <c r="I39" s="37">
        <v>20.91</v>
      </c>
      <c r="J39" s="37">
        <v>21.54</v>
      </c>
      <c r="K39" s="37">
        <f>K37*3</f>
        <v>22.65</v>
      </c>
      <c r="L39" s="37">
        <f t="shared" si="5"/>
        <v>22.65</v>
      </c>
      <c r="M39" s="99">
        <v>23.4</v>
      </c>
      <c r="N39" s="247">
        <v>24.3</v>
      </c>
      <c r="O39" s="40" t="s">
        <v>26</v>
      </c>
      <c r="P39" s="40" t="s">
        <v>26</v>
      </c>
      <c r="Q39" s="40" t="s">
        <v>26</v>
      </c>
      <c r="R39" s="40" t="s">
        <v>25</v>
      </c>
      <c r="S39" s="40" t="s">
        <v>26</v>
      </c>
      <c r="T39" s="40" t="s">
        <v>26</v>
      </c>
      <c r="U39" s="41" t="s">
        <v>26</v>
      </c>
      <c r="W39" s="31"/>
      <c r="X39" s="32"/>
      <c r="Y39" s="32"/>
      <c r="Z39" s="32"/>
      <c r="AA39" s="33"/>
    </row>
    <row r="40" spans="2:28" ht="25" x14ac:dyDescent="0.35">
      <c r="B40" s="65" t="s">
        <v>60</v>
      </c>
      <c r="C40" s="227">
        <v>8046</v>
      </c>
      <c r="D40" s="32">
        <v>8046</v>
      </c>
      <c r="E40" s="37">
        <v>6.22</v>
      </c>
      <c r="F40" s="37">
        <v>6.63</v>
      </c>
      <c r="G40" s="37">
        <v>6.63</v>
      </c>
      <c r="H40" s="37">
        <v>6.84</v>
      </c>
      <c r="I40" s="37">
        <v>6.97</v>
      </c>
      <c r="J40" s="37">
        <v>7.18</v>
      </c>
      <c r="K40" s="37">
        <f>K37</f>
        <v>7.55</v>
      </c>
      <c r="L40" s="37">
        <f t="shared" si="5"/>
        <v>7.55</v>
      </c>
      <c r="M40" s="99">
        <v>7.8</v>
      </c>
      <c r="N40" s="241">
        <v>8.1</v>
      </c>
      <c r="O40" s="40" t="s">
        <v>25</v>
      </c>
      <c r="P40" s="40" t="s">
        <v>26</v>
      </c>
      <c r="Q40" s="40" t="s">
        <v>25</v>
      </c>
      <c r="R40" s="40" t="s">
        <v>26</v>
      </c>
      <c r="S40" s="40" t="s">
        <v>26</v>
      </c>
      <c r="T40" s="40" t="s">
        <v>26</v>
      </c>
      <c r="U40" s="41" t="s">
        <v>26</v>
      </c>
      <c r="W40" s="31"/>
      <c r="X40" s="32"/>
      <c r="Y40" s="32"/>
      <c r="Z40" s="32"/>
      <c r="AA40" s="33"/>
    </row>
    <row r="41" spans="2:28" hidden="1" x14ac:dyDescent="0.35">
      <c r="B41" s="73" t="s">
        <v>61</v>
      </c>
      <c r="C41" s="32">
        <v>8160</v>
      </c>
      <c r="D41" s="32">
        <v>8160</v>
      </c>
      <c r="E41" s="37"/>
      <c r="F41" s="37"/>
      <c r="G41" s="37"/>
      <c r="H41" s="37" t="s">
        <v>24</v>
      </c>
      <c r="I41" s="37"/>
      <c r="J41" s="37">
        <v>4.59</v>
      </c>
      <c r="K41" s="37">
        <v>4.97</v>
      </c>
      <c r="L41" s="37">
        <f t="shared" si="5"/>
        <v>4.97</v>
      </c>
      <c r="M41" s="38"/>
      <c r="N41" s="241"/>
      <c r="O41" s="40"/>
      <c r="P41" s="40"/>
      <c r="Q41" s="40"/>
      <c r="R41" s="40"/>
      <c r="S41" s="40" t="s">
        <v>26</v>
      </c>
      <c r="T41" s="40"/>
      <c r="U41" s="41"/>
      <c r="V41" s="74"/>
      <c r="W41" s="31"/>
      <c r="X41" s="32"/>
      <c r="Y41" s="32"/>
      <c r="Z41" s="32"/>
      <c r="AA41" s="33"/>
    </row>
    <row r="42" spans="2:28" hidden="1" x14ac:dyDescent="0.35">
      <c r="B42" s="73" t="s">
        <v>62</v>
      </c>
      <c r="C42" s="75" t="s">
        <v>24</v>
      </c>
      <c r="D42" s="75" t="s">
        <v>24</v>
      </c>
      <c r="E42" s="37"/>
      <c r="F42" s="37"/>
      <c r="G42" s="37">
        <v>3</v>
      </c>
      <c r="H42" s="37">
        <v>4.38</v>
      </c>
      <c r="I42" s="37">
        <v>4.46</v>
      </c>
      <c r="J42" s="37">
        <v>4.59</v>
      </c>
      <c r="K42" s="37">
        <v>4.97</v>
      </c>
      <c r="L42" s="37">
        <f t="shared" si="5"/>
        <v>4.97</v>
      </c>
      <c r="M42" s="38"/>
      <c r="N42" s="241"/>
      <c r="O42" s="40"/>
      <c r="P42" s="40"/>
      <c r="Q42" s="40"/>
      <c r="R42" s="40"/>
      <c r="S42" s="40" t="s">
        <v>26</v>
      </c>
      <c r="T42" s="40"/>
      <c r="U42" s="41"/>
      <c r="V42" s="74"/>
      <c r="W42" s="31"/>
      <c r="X42" s="32"/>
      <c r="Y42" s="32"/>
      <c r="Z42" s="32"/>
      <c r="AA42" s="33"/>
    </row>
    <row r="43" spans="2:28" ht="96.75" hidden="1" customHeight="1" x14ac:dyDescent="0.35">
      <c r="B43" s="64" t="s">
        <v>63</v>
      </c>
      <c r="C43" s="72" t="s">
        <v>24</v>
      </c>
      <c r="D43" s="72" t="s">
        <v>24</v>
      </c>
      <c r="E43" s="37">
        <v>6.22</v>
      </c>
      <c r="F43" s="37">
        <v>6.63</v>
      </c>
      <c r="G43" s="37">
        <v>6.63</v>
      </c>
      <c r="H43" s="37">
        <v>6.84</v>
      </c>
      <c r="I43" s="37">
        <v>7</v>
      </c>
      <c r="J43" s="37">
        <v>7</v>
      </c>
      <c r="K43" s="37">
        <v>7.58</v>
      </c>
      <c r="L43" s="37">
        <f t="shared" si="5"/>
        <v>7.58</v>
      </c>
      <c r="M43" s="38">
        <v>7.83</v>
      </c>
      <c r="N43" s="241"/>
      <c r="O43" s="40" t="s">
        <v>26</v>
      </c>
      <c r="P43" s="40" t="s">
        <v>26</v>
      </c>
      <c r="Q43" s="40" t="s">
        <v>26</v>
      </c>
      <c r="R43" s="40" t="s">
        <v>25</v>
      </c>
      <c r="S43" s="40" t="s">
        <v>26</v>
      </c>
      <c r="T43" s="40" t="s">
        <v>26</v>
      </c>
      <c r="U43" s="41" t="s">
        <v>26</v>
      </c>
      <c r="W43" s="31"/>
      <c r="X43" s="32"/>
      <c r="Y43" s="32"/>
      <c r="Z43" s="32"/>
      <c r="AA43" s="33" t="s">
        <v>64</v>
      </c>
    </row>
    <row r="44" spans="2:28" ht="15.75" hidden="1" customHeight="1" x14ac:dyDescent="0.35">
      <c r="B44" s="64" t="s">
        <v>65</v>
      </c>
      <c r="C44" s="72" t="s">
        <v>24</v>
      </c>
      <c r="D44" s="72" t="s">
        <v>24</v>
      </c>
      <c r="E44" s="37">
        <v>6.22</v>
      </c>
      <c r="F44" s="37">
        <v>6.63</v>
      </c>
      <c r="G44" s="37">
        <v>6.63</v>
      </c>
      <c r="H44" s="37">
        <v>6.84</v>
      </c>
      <c r="I44" s="37">
        <v>10</v>
      </c>
      <c r="J44" s="37">
        <v>10.3</v>
      </c>
      <c r="K44" s="37">
        <v>11.37</v>
      </c>
      <c r="L44" s="37">
        <f t="shared" si="5"/>
        <v>11.37</v>
      </c>
      <c r="M44" s="38">
        <v>11.74</v>
      </c>
      <c r="N44" s="241"/>
      <c r="O44" s="40" t="s">
        <v>26</v>
      </c>
      <c r="P44" s="40" t="s">
        <v>26</v>
      </c>
      <c r="Q44" s="40" t="s">
        <v>26</v>
      </c>
      <c r="R44" s="40" t="s">
        <v>25</v>
      </c>
      <c r="S44" s="40" t="s">
        <v>26</v>
      </c>
      <c r="T44" s="40" t="s">
        <v>26</v>
      </c>
      <c r="U44" s="41" t="s">
        <v>26</v>
      </c>
      <c r="W44" s="31"/>
      <c r="X44" s="32"/>
      <c r="Y44" s="32"/>
      <c r="Z44" s="32"/>
      <c r="AA44" s="33"/>
    </row>
    <row r="45" spans="2:28" ht="71.25" customHeight="1" thickBot="1" x14ac:dyDescent="0.4">
      <c r="B45" s="76" t="s">
        <v>66</v>
      </c>
      <c r="C45" s="77" t="s">
        <v>24</v>
      </c>
      <c r="D45" s="77" t="s">
        <v>24</v>
      </c>
      <c r="E45" s="42"/>
      <c r="F45" s="42"/>
      <c r="G45" s="42"/>
      <c r="H45" s="42"/>
      <c r="I45" s="42"/>
      <c r="J45" s="42">
        <v>35</v>
      </c>
      <c r="K45" s="42">
        <v>35</v>
      </c>
      <c r="L45" s="42">
        <f t="shared" si="5"/>
        <v>35</v>
      </c>
      <c r="M45" s="230">
        <v>35</v>
      </c>
      <c r="N45" s="244">
        <v>50</v>
      </c>
      <c r="O45" s="44" t="s">
        <v>26</v>
      </c>
      <c r="P45" s="44" t="s">
        <v>26</v>
      </c>
      <c r="Q45" s="44" t="s">
        <v>26</v>
      </c>
      <c r="R45" s="44" t="s">
        <v>26</v>
      </c>
      <c r="S45" s="44" t="s">
        <v>25</v>
      </c>
      <c r="T45" s="44" t="s">
        <v>26</v>
      </c>
      <c r="U45" s="45" t="s">
        <v>26</v>
      </c>
      <c r="W45" s="46"/>
      <c r="X45" s="47"/>
      <c r="Y45" s="47"/>
      <c r="Z45" s="47"/>
      <c r="AA45" s="48" t="s">
        <v>67</v>
      </c>
    </row>
    <row r="46" spans="2:28" ht="13.5" thickBot="1" x14ac:dyDescent="0.4">
      <c r="B46" s="49" t="s">
        <v>68</v>
      </c>
      <c r="C46" s="150"/>
      <c r="D46" s="150"/>
      <c r="E46" s="150"/>
      <c r="F46" s="151"/>
      <c r="G46" s="151"/>
      <c r="H46" s="150"/>
      <c r="I46" s="150"/>
      <c r="J46" s="150"/>
      <c r="K46" s="150"/>
      <c r="L46" s="34"/>
      <c r="M46" s="152"/>
      <c r="N46" s="150"/>
      <c r="O46" s="150"/>
      <c r="P46" s="150"/>
      <c r="Q46" s="150"/>
      <c r="R46" s="150"/>
      <c r="S46" s="150"/>
      <c r="T46" s="150"/>
      <c r="U46" s="50"/>
      <c r="W46" s="250"/>
      <c r="X46" s="251"/>
      <c r="Y46" s="251"/>
      <c r="Z46" s="251"/>
      <c r="AA46" s="252"/>
    </row>
    <row r="47" spans="2:28" ht="103.5" customHeight="1" thickBot="1" x14ac:dyDescent="0.4">
      <c r="B47" s="78" t="s">
        <v>69</v>
      </c>
      <c r="C47" s="79" t="s">
        <v>24</v>
      </c>
      <c r="D47" s="79" t="s">
        <v>24</v>
      </c>
      <c r="E47" s="80" t="s">
        <v>24</v>
      </c>
      <c r="F47" s="80"/>
      <c r="G47" s="80">
        <v>35</v>
      </c>
      <c r="H47" s="80">
        <v>35</v>
      </c>
      <c r="I47" s="80">
        <v>35</v>
      </c>
      <c r="J47" s="80">
        <v>35</v>
      </c>
      <c r="K47" s="80">
        <v>35</v>
      </c>
      <c r="L47" s="80">
        <f>K47</f>
        <v>35</v>
      </c>
      <c r="M47" s="231">
        <v>35</v>
      </c>
      <c r="N47" s="245">
        <v>35</v>
      </c>
      <c r="O47" s="79" t="s">
        <v>26</v>
      </c>
      <c r="P47" s="79" t="s">
        <v>26</v>
      </c>
      <c r="Q47" s="79" t="s">
        <v>26</v>
      </c>
      <c r="R47" s="79" t="s">
        <v>26</v>
      </c>
      <c r="S47" s="79" t="s">
        <v>26</v>
      </c>
      <c r="T47" s="79" t="s">
        <v>25</v>
      </c>
      <c r="U47" s="81" t="s">
        <v>26</v>
      </c>
      <c r="V47" s="82"/>
      <c r="W47" s="46"/>
      <c r="X47" s="47"/>
      <c r="Y47" s="47"/>
      <c r="Z47" s="47"/>
      <c r="AA47" s="48" t="s">
        <v>70</v>
      </c>
      <c r="AB47" s="83"/>
    </row>
  </sheetData>
  <mergeCells count="7">
    <mergeCell ref="W46:AA46"/>
    <mergeCell ref="W6:AA6"/>
    <mergeCell ref="W8:AA8"/>
    <mergeCell ref="W12:AA12"/>
    <mergeCell ref="W19:AA19"/>
    <mergeCell ref="W21:AA21"/>
    <mergeCell ref="W31:AA31"/>
  </mergeCells>
  <pageMargins left="0.7" right="0.7" top="0.75" bottom="0.75" header="0.3" footer="0.3"/>
  <pageSetup paperSize="9" fitToHeight="0" orientation="landscape"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9E60E-B71D-4A0C-B155-7B42B7A3EFEC}">
  <sheetPr>
    <tabColor rgb="FF92D050"/>
    <pageSetUpPr fitToPage="1"/>
  </sheetPr>
  <dimension ref="B3:AD52"/>
  <sheetViews>
    <sheetView showGridLines="0" zoomScale="87" zoomScaleNormal="87" workbookViewId="0">
      <pane xSplit="2" ySplit="8" topLeftCell="C27" activePane="bottomRight" state="frozen"/>
      <selection pane="topRight" activeCell="AA57" sqref="AA57"/>
      <selection pane="bottomLeft" activeCell="AA57" sqref="AA57"/>
      <selection pane="bottomRight" activeCell="B45" sqref="B45"/>
    </sheetView>
  </sheetViews>
  <sheetFormatPr defaultColWidth="9.08203125" defaultRowHeight="12.5" x14ac:dyDescent="0.35"/>
  <cols>
    <col min="1" max="1" width="2.83203125" style="1" customWidth="1"/>
    <col min="2" max="2" width="55.58203125" style="1" customWidth="1"/>
    <col min="3" max="3" width="11.5" style="1" customWidth="1"/>
    <col min="4" max="4" width="16.5" style="1" customWidth="1"/>
    <col min="5" max="5" width="14" style="4" hidden="1" customWidth="1"/>
    <col min="6" max="7" width="11.33203125" style="4" hidden="1" customWidth="1"/>
    <col min="8" max="12" width="11.33203125" style="5" hidden="1" customWidth="1"/>
    <col min="13" max="13" width="11.33203125" style="5" customWidth="1"/>
    <col min="14" max="14" width="10.58203125" style="1" customWidth="1"/>
    <col min="15" max="18" width="13.08203125" style="1" customWidth="1"/>
    <col min="19" max="21" width="13.83203125" style="1" customWidth="1"/>
    <col min="22" max="22" width="2" style="1" customWidth="1"/>
    <col min="23" max="23" width="12" style="1" hidden="1" customWidth="1"/>
    <col min="24" max="24" width="15" style="1" hidden="1" customWidth="1"/>
    <col min="25" max="25" width="16.5" style="1" hidden="1" customWidth="1"/>
    <col min="26" max="26" width="20.25" style="1" hidden="1" customWidth="1"/>
    <col min="27" max="27" width="8.25" style="1" customWidth="1"/>
    <col min="28" max="28" width="26.08203125" style="1" bestFit="1" customWidth="1"/>
    <col min="29" max="29" width="35.33203125" style="1" bestFit="1" customWidth="1"/>
    <col min="30" max="30" width="12.58203125" style="1" bestFit="1" customWidth="1"/>
    <col min="31" max="16384" width="9.08203125" style="1"/>
  </cols>
  <sheetData>
    <row r="3" spans="2:26" ht="14.5" x14ac:dyDescent="0.35">
      <c r="O3" s="2" t="s">
        <v>0</v>
      </c>
    </row>
    <row r="4" spans="2:26" ht="14.5" x14ac:dyDescent="0.35">
      <c r="O4" s="2" t="s">
        <v>1</v>
      </c>
    </row>
    <row r="5" spans="2:26" ht="15" thickBot="1" x14ac:dyDescent="0.4">
      <c r="O5" s="2" t="s">
        <v>2</v>
      </c>
    </row>
    <row r="6" spans="2:26" ht="13.5" thickBot="1" x14ac:dyDescent="0.4">
      <c r="B6" s="182" t="s">
        <v>71</v>
      </c>
      <c r="C6" s="183"/>
      <c r="D6" s="183"/>
      <c r="E6" s="183"/>
      <c r="F6" s="183"/>
      <c r="G6" s="183"/>
      <c r="H6" s="184"/>
      <c r="I6" s="184"/>
      <c r="J6" s="184"/>
      <c r="K6" s="184"/>
      <c r="L6" s="184"/>
      <c r="M6" s="184"/>
      <c r="N6" s="183"/>
      <c r="O6" s="183"/>
      <c r="P6" s="183"/>
      <c r="Q6" s="183"/>
      <c r="R6" s="183"/>
      <c r="S6" s="183"/>
      <c r="T6" s="183"/>
      <c r="U6" s="185"/>
      <c r="W6" s="253" t="s">
        <v>5</v>
      </c>
      <c r="X6" s="253"/>
      <c r="Y6" s="253"/>
      <c r="Z6" s="253"/>
    </row>
    <row r="7" spans="2:26" ht="39.5" thickBot="1" x14ac:dyDescent="0.4">
      <c r="B7" s="175" t="s">
        <v>6</v>
      </c>
      <c r="C7" s="175" t="s">
        <v>7</v>
      </c>
      <c r="D7" s="175" t="s">
        <v>8</v>
      </c>
      <c r="E7" s="176">
        <v>2018</v>
      </c>
      <c r="F7" s="176">
        <v>2019</v>
      </c>
      <c r="G7" s="177">
        <v>2020</v>
      </c>
      <c r="H7" s="178">
        <v>44197</v>
      </c>
      <c r="I7" s="179">
        <v>44378</v>
      </c>
      <c r="J7" s="178" t="s">
        <v>72</v>
      </c>
      <c r="K7" s="171">
        <v>2023</v>
      </c>
      <c r="L7" s="171">
        <v>2024</v>
      </c>
      <c r="M7" s="171">
        <v>2025</v>
      </c>
      <c r="N7" s="88">
        <v>2026</v>
      </c>
      <c r="O7" s="180" t="s">
        <v>10</v>
      </c>
      <c r="P7" s="88" t="s">
        <v>11</v>
      </c>
      <c r="Q7" s="88" t="s">
        <v>12</v>
      </c>
      <c r="R7" s="88" t="s">
        <v>13</v>
      </c>
      <c r="S7" s="88" t="s">
        <v>14</v>
      </c>
      <c r="T7" s="88" t="s">
        <v>15</v>
      </c>
      <c r="U7" s="181" t="s">
        <v>16</v>
      </c>
      <c r="W7" s="18" t="s">
        <v>17</v>
      </c>
      <c r="X7" s="17" t="s">
        <v>18</v>
      </c>
      <c r="Y7" s="17" t="s">
        <v>19</v>
      </c>
      <c r="Z7" s="17" t="s">
        <v>20</v>
      </c>
    </row>
    <row r="8" spans="2:26" ht="18" customHeight="1" thickBot="1" x14ac:dyDescent="0.4">
      <c r="B8" s="204" t="str">
        <f>'Z-BW'!B8</f>
        <v>BRABANT OV-chipkaart en OVpay</v>
      </c>
      <c r="C8" s="205"/>
      <c r="D8" s="205"/>
      <c r="E8" s="205"/>
      <c r="F8" s="206"/>
      <c r="G8" s="206"/>
      <c r="H8" s="207"/>
      <c r="I8" s="207"/>
      <c r="J8" s="207"/>
      <c r="K8" s="207"/>
      <c r="L8" s="207"/>
      <c r="M8" s="207"/>
      <c r="N8" s="205"/>
      <c r="O8" s="205"/>
      <c r="P8" s="205"/>
      <c r="Q8" s="205"/>
      <c r="R8" s="205"/>
      <c r="S8" s="205"/>
      <c r="T8" s="205"/>
      <c r="U8" s="208"/>
      <c r="V8" s="24"/>
      <c r="W8" s="250"/>
      <c r="X8" s="251"/>
      <c r="Y8" s="251"/>
      <c r="Z8" s="251"/>
    </row>
    <row r="9" spans="2:26" x14ac:dyDescent="0.35">
      <c r="B9" s="209" t="s">
        <v>23</v>
      </c>
      <c r="C9" s="210" t="s">
        <v>24</v>
      </c>
      <c r="D9" s="211" t="s">
        <v>24</v>
      </c>
      <c r="E9" s="212">
        <v>0.157</v>
      </c>
      <c r="F9" s="212">
        <v>0.16700000000000001</v>
      </c>
      <c r="G9" s="212">
        <v>0.17199999999999999</v>
      </c>
      <c r="H9" s="213">
        <v>0.17542150923580363</v>
      </c>
      <c r="I9" s="213"/>
      <c r="J9" s="213">
        <v>0.18099999999999999</v>
      </c>
      <c r="K9" s="214">
        <f>'Z-BW'!K9</f>
        <v>0.188</v>
      </c>
      <c r="L9" s="215">
        <f>K9</f>
        <v>0.188</v>
      </c>
      <c r="M9" s="232">
        <v>0.19400000000000001</v>
      </c>
      <c r="N9" s="237">
        <v>0.20200000000000001</v>
      </c>
      <c r="O9" s="216" t="s">
        <v>25</v>
      </c>
      <c r="P9" s="216" t="s">
        <v>26</v>
      </c>
      <c r="Q9" s="216" t="s">
        <v>26</v>
      </c>
      <c r="R9" s="216" t="s">
        <v>26</v>
      </c>
      <c r="S9" s="216" t="s">
        <v>26</v>
      </c>
      <c r="T9" s="216" t="s">
        <v>26</v>
      </c>
      <c r="U9" s="217" t="s">
        <v>26</v>
      </c>
      <c r="W9" s="31"/>
      <c r="X9" s="32"/>
      <c r="Y9" s="32"/>
      <c r="Z9" s="32"/>
    </row>
    <row r="10" spans="2:26" ht="25.5" thickBot="1" x14ac:dyDescent="0.4">
      <c r="B10" s="89" t="s">
        <v>73</v>
      </c>
      <c r="C10" s="90"/>
      <c r="D10" s="91"/>
      <c r="E10" s="92"/>
      <c r="F10" s="92"/>
      <c r="G10" s="92"/>
      <c r="H10" s="93"/>
      <c r="I10" s="93"/>
      <c r="J10" s="93"/>
      <c r="K10" s="94"/>
      <c r="L10" s="37" t="s">
        <v>30</v>
      </c>
      <c r="M10" s="99" t="s">
        <v>30</v>
      </c>
      <c r="N10" s="237" t="s">
        <v>30</v>
      </c>
      <c r="O10" s="29"/>
      <c r="P10" s="29"/>
      <c r="Q10" s="29"/>
      <c r="R10" s="29"/>
      <c r="S10" s="29"/>
      <c r="T10" s="29"/>
      <c r="U10" s="30"/>
      <c r="W10" s="31"/>
      <c r="X10" s="32"/>
      <c r="Y10" s="32"/>
      <c r="Z10" s="32"/>
    </row>
    <row r="11" spans="2:26" ht="13.5" thickBot="1" x14ac:dyDescent="0.4">
      <c r="B11" s="204" t="str">
        <f>'Z-BW'!B12</f>
        <v xml:space="preserve"> BARABANT Reisproducten OV-chipkaart maand </v>
      </c>
      <c r="C11" s="205"/>
      <c r="D11" s="205"/>
      <c r="E11" s="206"/>
      <c r="F11" s="206"/>
      <c r="G11" s="206"/>
      <c r="H11" s="207"/>
      <c r="I11" s="207"/>
      <c r="J11" s="207"/>
      <c r="K11" s="207"/>
      <c r="L11" s="207"/>
      <c r="M11" s="207"/>
      <c r="N11" s="205"/>
      <c r="O11" s="205"/>
      <c r="P11" s="205"/>
      <c r="Q11" s="205"/>
      <c r="R11" s="205"/>
      <c r="S11" s="205"/>
      <c r="T11" s="205"/>
      <c r="U11" s="208"/>
      <c r="W11" s="250"/>
      <c r="X11" s="251"/>
      <c r="Y11" s="251"/>
      <c r="Z11" s="251"/>
    </row>
    <row r="12" spans="2:26" x14ac:dyDescent="0.35">
      <c r="B12" s="203" t="s">
        <v>32</v>
      </c>
      <c r="C12" s="191">
        <v>1586</v>
      </c>
      <c r="D12" s="191">
        <v>1586</v>
      </c>
      <c r="E12" s="192">
        <v>89.45</v>
      </c>
      <c r="F12" s="193">
        <v>95.47</v>
      </c>
      <c r="G12" s="193">
        <v>98.55</v>
      </c>
      <c r="H12" s="194">
        <v>100.44</v>
      </c>
      <c r="I12" s="194"/>
      <c r="J12" s="194">
        <v>103.57</v>
      </c>
      <c r="K12" s="195">
        <f>'Z-BW'!K13</f>
        <v>112.1</v>
      </c>
      <c r="L12" s="195">
        <f>K12</f>
        <v>112.1</v>
      </c>
      <c r="M12" s="233">
        <v>115.85</v>
      </c>
      <c r="N12" s="241">
        <v>120</v>
      </c>
      <c r="O12" s="196" t="s">
        <v>25</v>
      </c>
      <c r="P12" s="196" t="s">
        <v>25</v>
      </c>
      <c r="Q12" s="196" t="s">
        <v>26</v>
      </c>
      <c r="R12" s="196" t="s">
        <v>26</v>
      </c>
      <c r="S12" s="196" t="s">
        <v>26</v>
      </c>
      <c r="T12" s="196" t="s">
        <v>25</v>
      </c>
      <c r="U12" s="197" t="s">
        <v>25</v>
      </c>
      <c r="W12" s="31"/>
      <c r="X12" s="32"/>
      <c r="Y12" s="32"/>
      <c r="Z12" s="32"/>
    </row>
    <row r="13" spans="2:26" x14ac:dyDescent="0.35">
      <c r="B13" s="95" t="s">
        <v>34</v>
      </c>
      <c r="C13" s="36">
        <v>8020</v>
      </c>
      <c r="D13" s="36">
        <v>8020</v>
      </c>
      <c r="E13" s="96">
        <v>118.9</v>
      </c>
      <c r="F13" s="97">
        <v>126.91</v>
      </c>
      <c r="G13" s="97">
        <v>131.01</v>
      </c>
      <c r="H13" s="86">
        <v>133.52000000000001</v>
      </c>
      <c r="I13" s="86"/>
      <c r="J13" s="86">
        <v>137.68</v>
      </c>
      <c r="K13" s="37">
        <f>'Z-BW'!K14</f>
        <v>149.03</v>
      </c>
      <c r="L13" s="37">
        <f t="shared" ref="L13:L17" si="0">K13</f>
        <v>149.03</v>
      </c>
      <c r="M13" s="99">
        <v>154</v>
      </c>
      <c r="N13" s="241">
        <v>160</v>
      </c>
      <c r="O13" s="40" t="s">
        <v>25</v>
      </c>
      <c r="P13" s="40" t="s">
        <v>25</v>
      </c>
      <c r="Q13" s="40" t="s">
        <v>26</v>
      </c>
      <c r="R13" s="40" t="s">
        <v>26</v>
      </c>
      <c r="S13" s="40" t="s">
        <v>26</v>
      </c>
      <c r="T13" s="40" t="s">
        <v>25</v>
      </c>
      <c r="U13" s="41" t="s">
        <v>26</v>
      </c>
      <c r="W13" s="31"/>
      <c r="X13" s="32"/>
      <c r="Y13" s="32"/>
      <c r="Z13" s="32"/>
    </row>
    <row r="14" spans="2:26" x14ac:dyDescent="0.35">
      <c r="B14" s="95" t="s">
        <v>36</v>
      </c>
      <c r="C14" s="36">
        <v>8020</v>
      </c>
      <c r="D14" s="36">
        <v>8021</v>
      </c>
      <c r="E14" s="96">
        <v>118.9</v>
      </c>
      <c r="F14" s="97">
        <v>126.91</v>
      </c>
      <c r="G14" s="97">
        <v>131.01</v>
      </c>
      <c r="H14" s="86">
        <v>133.52000000000001</v>
      </c>
      <c r="I14" s="86"/>
      <c r="J14" s="86">
        <v>137.68</v>
      </c>
      <c r="K14" s="37">
        <f>'Z-BW'!K15</f>
        <v>149.03</v>
      </c>
      <c r="L14" s="37">
        <f t="shared" si="0"/>
        <v>149.03</v>
      </c>
      <c r="M14" s="99">
        <v>154</v>
      </c>
      <c r="N14" s="241">
        <v>160</v>
      </c>
      <c r="O14" s="40" t="s">
        <v>25</v>
      </c>
      <c r="P14" s="40" t="s">
        <v>25</v>
      </c>
      <c r="Q14" s="40" t="s">
        <v>26</v>
      </c>
      <c r="R14" s="40" t="s">
        <v>26</v>
      </c>
      <c r="S14" s="40" t="s">
        <v>26</v>
      </c>
      <c r="T14" s="40" t="s">
        <v>25</v>
      </c>
      <c r="U14" s="41" t="s">
        <v>25</v>
      </c>
      <c r="W14" s="31"/>
      <c r="X14" s="32"/>
      <c r="Y14" s="32"/>
      <c r="Z14" s="32"/>
    </row>
    <row r="15" spans="2:26" x14ac:dyDescent="0.35">
      <c r="B15" s="95" t="s">
        <v>48</v>
      </c>
      <c r="C15" s="36">
        <v>8020</v>
      </c>
      <c r="D15" s="36">
        <v>8022</v>
      </c>
      <c r="E15" s="96">
        <v>118.9</v>
      </c>
      <c r="F15" s="97">
        <v>126.91</v>
      </c>
      <c r="G15" s="97">
        <v>131.01</v>
      </c>
      <c r="H15" s="86">
        <v>133.52000000000001</v>
      </c>
      <c r="I15" s="86"/>
      <c r="J15" s="86">
        <v>137.68</v>
      </c>
      <c r="K15" s="37">
        <f>'Z-BW'!K16</f>
        <v>149.03</v>
      </c>
      <c r="L15" s="37">
        <f t="shared" si="0"/>
        <v>149.03</v>
      </c>
      <c r="M15" s="99">
        <v>154</v>
      </c>
      <c r="N15" s="241">
        <v>160</v>
      </c>
      <c r="O15" s="40" t="s">
        <v>25</v>
      </c>
      <c r="P15" s="40" t="s">
        <v>25</v>
      </c>
      <c r="Q15" s="40" t="s">
        <v>26</v>
      </c>
      <c r="R15" s="40" t="s">
        <v>26</v>
      </c>
      <c r="S15" s="40" t="s">
        <v>26</v>
      </c>
      <c r="T15" s="40" t="s">
        <v>25</v>
      </c>
      <c r="U15" s="41" t="s">
        <v>25</v>
      </c>
      <c r="W15" s="31"/>
      <c r="X15" s="32"/>
      <c r="Y15" s="32"/>
      <c r="Z15" s="32"/>
    </row>
    <row r="16" spans="2:26" x14ac:dyDescent="0.35">
      <c r="B16" s="95" t="s">
        <v>38</v>
      </c>
      <c r="C16" s="36">
        <v>8020</v>
      </c>
      <c r="D16" s="36">
        <v>8023</v>
      </c>
      <c r="E16" s="96">
        <v>118.9</v>
      </c>
      <c r="F16" s="97">
        <v>126.91</v>
      </c>
      <c r="G16" s="97">
        <v>131.01</v>
      </c>
      <c r="H16" s="86">
        <v>133.52000000000001</v>
      </c>
      <c r="I16" s="86"/>
      <c r="J16" s="86">
        <v>137.68</v>
      </c>
      <c r="K16" s="37">
        <f>'Z-BW'!K17</f>
        <v>149.03</v>
      </c>
      <c r="L16" s="37">
        <f t="shared" si="0"/>
        <v>149.03</v>
      </c>
      <c r="M16" s="99">
        <v>154</v>
      </c>
      <c r="N16" s="241">
        <v>160</v>
      </c>
      <c r="O16" s="40" t="s">
        <v>25</v>
      </c>
      <c r="P16" s="40" t="s">
        <v>25</v>
      </c>
      <c r="Q16" s="40" t="s">
        <v>26</v>
      </c>
      <c r="R16" s="40" t="s">
        <v>26</v>
      </c>
      <c r="S16" s="40" t="s">
        <v>26</v>
      </c>
      <c r="T16" s="40" t="s">
        <v>25</v>
      </c>
      <c r="U16" s="41" t="s">
        <v>25</v>
      </c>
      <c r="W16" s="31"/>
      <c r="X16" s="32"/>
      <c r="Y16" s="32"/>
      <c r="Z16" s="32"/>
    </row>
    <row r="17" spans="2:26" ht="13" thickBot="1" x14ac:dyDescent="0.4">
      <c r="B17" s="186" t="s">
        <v>39</v>
      </c>
      <c r="C17" s="187">
        <v>8020</v>
      </c>
      <c r="D17" s="187">
        <v>8024</v>
      </c>
      <c r="E17" s="188">
        <v>118.9</v>
      </c>
      <c r="F17" s="189">
        <v>126.91</v>
      </c>
      <c r="G17" s="189">
        <v>131.01</v>
      </c>
      <c r="H17" s="190">
        <v>133.52000000000001</v>
      </c>
      <c r="I17" s="190"/>
      <c r="J17" s="190">
        <v>137.68</v>
      </c>
      <c r="K17" s="149">
        <f>'Z-BW'!K18</f>
        <v>149.03</v>
      </c>
      <c r="L17" s="149">
        <f t="shared" si="0"/>
        <v>149.03</v>
      </c>
      <c r="M17" s="229">
        <v>154</v>
      </c>
      <c r="N17" s="241">
        <v>160</v>
      </c>
      <c r="O17" s="167" t="s">
        <v>25</v>
      </c>
      <c r="P17" s="167" t="s">
        <v>25</v>
      </c>
      <c r="Q17" s="167" t="s">
        <v>26</v>
      </c>
      <c r="R17" s="167" t="s">
        <v>26</v>
      </c>
      <c r="S17" s="167" t="s">
        <v>26</v>
      </c>
      <c r="T17" s="167" t="s">
        <v>25</v>
      </c>
      <c r="U17" s="168" t="s">
        <v>25</v>
      </c>
      <c r="W17" s="46"/>
      <c r="X17" s="47"/>
      <c r="Y17" s="47"/>
      <c r="Z17" s="47"/>
    </row>
    <row r="18" spans="2:26" ht="13.5" thickBot="1" x14ac:dyDescent="0.4">
      <c r="B18" s="198" t="str">
        <f>'Z-BW'!B21</f>
        <v>BRABANT Reisproducten OV-chipkaart jaar of onbepaalde tijd</v>
      </c>
      <c r="C18" s="199"/>
      <c r="D18" s="199"/>
      <c r="E18" s="200"/>
      <c r="F18" s="200"/>
      <c r="G18" s="200"/>
      <c r="H18" s="201"/>
      <c r="I18" s="201"/>
      <c r="J18" s="201"/>
      <c r="K18" s="201"/>
      <c r="L18" s="201"/>
      <c r="M18" s="201"/>
      <c r="N18" s="199"/>
      <c r="O18" s="199"/>
      <c r="P18" s="199"/>
      <c r="Q18" s="199"/>
      <c r="R18" s="199"/>
      <c r="S18" s="199"/>
      <c r="T18" s="199"/>
      <c r="U18" s="202"/>
      <c r="W18" s="250"/>
      <c r="X18" s="251"/>
      <c r="Y18" s="251"/>
      <c r="Z18" s="251"/>
    </row>
    <row r="19" spans="2:26" x14ac:dyDescent="0.35">
      <c r="B19" s="220" t="s">
        <v>74</v>
      </c>
      <c r="C19" s="191">
        <v>1580</v>
      </c>
      <c r="D19" s="191">
        <v>1582</v>
      </c>
      <c r="E19" s="192">
        <v>11.95</v>
      </c>
      <c r="F19" s="193">
        <v>12.74</v>
      </c>
      <c r="G19" s="193">
        <v>13.15</v>
      </c>
      <c r="H19" s="194">
        <v>13.4</v>
      </c>
      <c r="I19" s="194"/>
      <c r="J19" s="194">
        <v>13.82</v>
      </c>
      <c r="K19" s="192">
        <f>'Z-BW'!K22</f>
        <v>14.96</v>
      </c>
      <c r="L19" s="195">
        <f>K19</f>
        <v>14.96</v>
      </c>
      <c r="M19" s="99">
        <v>15.46</v>
      </c>
      <c r="N19" s="248">
        <v>16</v>
      </c>
      <c r="O19" s="196" t="s">
        <v>25</v>
      </c>
      <c r="P19" s="196" t="s">
        <v>25</v>
      </c>
      <c r="Q19" s="196" t="s">
        <v>26</v>
      </c>
      <c r="R19" s="196" t="s">
        <v>26</v>
      </c>
      <c r="S19" s="196" t="s">
        <v>26</v>
      </c>
      <c r="T19" s="196" t="s">
        <v>25</v>
      </c>
      <c r="U19" s="197" t="s">
        <v>25</v>
      </c>
      <c r="W19" s="31"/>
      <c r="X19" s="32"/>
      <c r="Y19" s="32"/>
      <c r="Z19" s="32"/>
    </row>
    <row r="20" spans="2:26" s="218" customFormat="1" x14ac:dyDescent="0.35">
      <c r="B20" s="221" t="s">
        <v>45</v>
      </c>
      <c r="C20" s="36">
        <v>1580</v>
      </c>
      <c r="D20" s="36">
        <v>1583</v>
      </c>
      <c r="E20" s="96">
        <v>11.95</v>
      </c>
      <c r="F20" s="97">
        <v>12.74</v>
      </c>
      <c r="G20" s="97">
        <v>13.15</v>
      </c>
      <c r="H20" s="98">
        <v>13.4</v>
      </c>
      <c r="I20" s="98"/>
      <c r="J20" s="98">
        <v>13.82</v>
      </c>
      <c r="K20" s="96">
        <f>'Z-BW'!K23</f>
        <v>14.96</v>
      </c>
      <c r="L20" s="37">
        <f t="shared" ref="L20:L27" si="1">K20</f>
        <v>14.96</v>
      </c>
      <c r="M20" s="99">
        <v>15.46</v>
      </c>
      <c r="N20" s="247">
        <v>16</v>
      </c>
      <c r="O20" s="40" t="s">
        <v>25</v>
      </c>
      <c r="P20" s="40" t="s">
        <v>25</v>
      </c>
      <c r="Q20" s="40" t="s">
        <v>26</v>
      </c>
      <c r="R20" s="40" t="s">
        <v>26</v>
      </c>
      <c r="S20" s="40" t="s">
        <v>26</v>
      </c>
      <c r="T20" s="40" t="s">
        <v>25</v>
      </c>
      <c r="U20" s="41" t="s">
        <v>25</v>
      </c>
      <c r="W20" s="219"/>
      <c r="X20" s="159"/>
      <c r="Y20" s="159"/>
      <c r="Z20" s="159"/>
    </row>
    <row r="21" spans="2:26" x14ac:dyDescent="0.35">
      <c r="B21" s="221" t="s">
        <v>46</v>
      </c>
      <c r="C21" s="36">
        <v>1580</v>
      </c>
      <c r="D21" s="36">
        <v>1584</v>
      </c>
      <c r="E21" s="96">
        <v>11.95</v>
      </c>
      <c r="F21" s="97">
        <v>12.74</v>
      </c>
      <c r="G21" s="97">
        <v>13.15</v>
      </c>
      <c r="H21" s="98">
        <v>13.4</v>
      </c>
      <c r="I21" s="98"/>
      <c r="J21" s="98">
        <v>13.82</v>
      </c>
      <c r="K21" s="96">
        <f>'Z-BW'!K24</f>
        <v>14.96</v>
      </c>
      <c r="L21" s="37">
        <f t="shared" si="1"/>
        <v>14.96</v>
      </c>
      <c r="M21" s="99">
        <v>15.46</v>
      </c>
      <c r="N21" s="247">
        <v>16</v>
      </c>
      <c r="O21" s="40" t="s">
        <v>25</v>
      </c>
      <c r="P21" s="40" t="s">
        <v>25</v>
      </c>
      <c r="Q21" s="40" t="s">
        <v>26</v>
      </c>
      <c r="R21" s="40" t="s">
        <v>26</v>
      </c>
      <c r="S21" s="40" t="s">
        <v>26</v>
      </c>
      <c r="T21" s="40" t="s">
        <v>25</v>
      </c>
      <c r="U21" s="41" t="s">
        <v>25</v>
      </c>
      <c r="W21" s="31"/>
      <c r="X21" s="32"/>
      <c r="Y21" s="32"/>
      <c r="Z21" s="32"/>
    </row>
    <row r="22" spans="2:26" x14ac:dyDescent="0.35">
      <c r="B22" s="221" t="s">
        <v>47</v>
      </c>
      <c r="C22" s="36">
        <v>1580</v>
      </c>
      <c r="D22" s="36">
        <v>1585</v>
      </c>
      <c r="E22" s="96">
        <v>11.95</v>
      </c>
      <c r="F22" s="97">
        <v>12.74</v>
      </c>
      <c r="G22" s="97">
        <v>13.15</v>
      </c>
      <c r="H22" s="98">
        <v>13.4</v>
      </c>
      <c r="I22" s="98"/>
      <c r="J22" s="98">
        <v>13.82</v>
      </c>
      <c r="K22" s="96">
        <f>'Z-BW'!K25</f>
        <v>14.96</v>
      </c>
      <c r="L22" s="37">
        <f t="shared" si="1"/>
        <v>14.96</v>
      </c>
      <c r="M22" s="99">
        <v>15.46</v>
      </c>
      <c r="N22" s="247">
        <v>16</v>
      </c>
      <c r="O22" s="40" t="s">
        <v>25</v>
      </c>
      <c r="P22" s="40" t="s">
        <v>25</v>
      </c>
      <c r="Q22" s="40" t="s">
        <v>26</v>
      </c>
      <c r="R22" s="40" t="s">
        <v>26</v>
      </c>
      <c r="S22" s="40" t="s">
        <v>26</v>
      </c>
      <c r="T22" s="40" t="s">
        <v>25</v>
      </c>
      <c r="U22" s="41" t="s">
        <v>25</v>
      </c>
      <c r="W22" s="31"/>
      <c r="X22" s="32"/>
      <c r="Y22" s="32"/>
      <c r="Z22" s="32"/>
    </row>
    <row r="23" spans="2:26" x14ac:dyDescent="0.35">
      <c r="B23" s="221" t="s">
        <v>34</v>
      </c>
      <c r="C23" s="36">
        <v>8025</v>
      </c>
      <c r="D23" s="36">
        <v>8025</v>
      </c>
      <c r="E23" s="96">
        <v>1189</v>
      </c>
      <c r="F23" s="97">
        <v>1269.0999999999999</v>
      </c>
      <c r="G23" s="97">
        <v>1310.1400000000001</v>
      </c>
      <c r="H23" s="86">
        <v>1335.17</v>
      </c>
      <c r="I23" s="86"/>
      <c r="J23" s="86">
        <v>1376.82</v>
      </c>
      <c r="K23" s="97">
        <f>'Z-BW'!K26</f>
        <v>1490.27</v>
      </c>
      <c r="L23" s="37">
        <f t="shared" si="1"/>
        <v>1490.27</v>
      </c>
      <c r="M23" s="99">
        <v>1540.05</v>
      </c>
      <c r="N23" s="247">
        <v>1600</v>
      </c>
      <c r="O23" s="40" t="s">
        <v>25</v>
      </c>
      <c r="P23" s="40" t="s">
        <v>25</v>
      </c>
      <c r="Q23" s="40" t="s">
        <v>26</v>
      </c>
      <c r="R23" s="40" t="s">
        <v>26</v>
      </c>
      <c r="S23" s="40" t="s">
        <v>26</v>
      </c>
      <c r="T23" s="40" t="s">
        <v>25</v>
      </c>
      <c r="U23" s="41" t="s">
        <v>26</v>
      </c>
      <c r="W23" s="31"/>
      <c r="X23" s="32"/>
      <c r="Y23" s="32"/>
      <c r="Z23" s="32"/>
    </row>
    <row r="24" spans="2:26" x14ac:dyDescent="0.35">
      <c r="B24" s="221" t="s">
        <v>36</v>
      </c>
      <c r="C24" s="36">
        <v>8025</v>
      </c>
      <c r="D24" s="36">
        <v>8026</v>
      </c>
      <c r="E24" s="96">
        <v>1189</v>
      </c>
      <c r="F24" s="97">
        <v>1269.0999999999999</v>
      </c>
      <c r="G24" s="97">
        <v>1310.1400000000001</v>
      </c>
      <c r="H24" s="86">
        <v>1335.17</v>
      </c>
      <c r="I24" s="86"/>
      <c r="J24" s="86">
        <v>1376.82</v>
      </c>
      <c r="K24" s="97">
        <f>'Z-BW'!K27</f>
        <v>1490.27</v>
      </c>
      <c r="L24" s="37">
        <f t="shared" si="1"/>
        <v>1490.27</v>
      </c>
      <c r="M24" s="99">
        <v>1540.05</v>
      </c>
      <c r="N24" s="247">
        <v>1600</v>
      </c>
      <c r="O24" s="40" t="s">
        <v>25</v>
      </c>
      <c r="P24" s="40" t="s">
        <v>25</v>
      </c>
      <c r="Q24" s="40" t="s">
        <v>26</v>
      </c>
      <c r="R24" s="40" t="s">
        <v>26</v>
      </c>
      <c r="S24" s="40" t="s">
        <v>26</v>
      </c>
      <c r="T24" s="40" t="s">
        <v>25</v>
      </c>
      <c r="U24" s="41" t="s">
        <v>25</v>
      </c>
      <c r="W24" s="31"/>
      <c r="X24" s="32"/>
      <c r="Y24" s="32"/>
      <c r="Z24" s="32"/>
    </row>
    <row r="25" spans="2:26" x14ac:dyDescent="0.35">
      <c r="B25" s="221" t="s">
        <v>48</v>
      </c>
      <c r="C25" s="36">
        <v>8025</v>
      </c>
      <c r="D25" s="36">
        <v>8027</v>
      </c>
      <c r="E25" s="96">
        <v>1189</v>
      </c>
      <c r="F25" s="97">
        <v>1269.0999999999999</v>
      </c>
      <c r="G25" s="97">
        <v>1310.1400000000001</v>
      </c>
      <c r="H25" s="86">
        <v>1335.17</v>
      </c>
      <c r="I25" s="86"/>
      <c r="J25" s="86">
        <v>1376.82</v>
      </c>
      <c r="K25" s="97">
        <f>'Z-BW'!K28</f>
        <v>1490.27</v>
      </c>
      <c r="L25" s="37">
        <f t="shared" si="1"/>
        <v>1490.27</v>
      </c>
      <c r="M25" s="99">
        <v>1540.05</v>
      </c>
      <c r="N25" s="247">
        <v>1600</v>
      </c>
      <c r="O25" s="40" t="s">
        <v>25</v>
      </c>
      <c r="P25" s="40" t="s">
        <v>25</v>
      </c>
      <c r="Q25" s="40" t="s">
        <v>26</v>
      </c>
      <c r="R25" s="40" t="s">
        <v>26</v>
      </c>
      <c r="S25" s="40" t="s">
        <v>26</v>
      </c>
      <c r="T25" s="40" t="s">
        <v>25</v>
      </c>
      <c r="U25" s="41" t="s">
        <v>25</v>
      </c>
      <c r="W25" s="31"/>
      <c r="X25" s="32"/>
      <c r="Y25" s="32"/>
      <c r="Z25" s="32"/>
    </row>
    <row r="26" spans="2:26" ht="13" x14ac:dyDescent="0.35">
      <c r="B26" s="221" t="s">
        <v>38</v>
      </c>
      <c r="C26" s="36">
        <v>8025</v>
      </c>
      <c r="D26" s="36">
        <v>8028</v>
      </c>
      <c r="E26" s="96">
        <v>1189</v>
      </c>
      <c r="F26" s="97">
        <v>1269.0999999999999</v>
      </c>
      <c r="G26" s="97">
        <v>1310.1400000000001</v>
      </c>
      <c r="H26" s="86">
        <v>1335.17</v>
      </c>
      <c r="I26" s="86"/>
      <c r="J26" s="86">
        <v>1376.82</v>
      </c>
      <c r="K26" s="97">
        <f>'Z-BW'!K29</f>
        <v>1490.27</v>
      </c>
      <c r="L26" s="37">
        <f t="shared" si="1"/>
        <v>1490.27</v>
      </c>
      <c r="M26" s="99">
        <v>1540.05</v>
      </c>
      <c r="N26" s="247">
        <v>1600</v>
      </c>
      <c r="O26" s="40" t="s">
        <v>25</v>
      </c>
      <c r="P26" s="40" t="s">
        <v>25</v>
      </c>
      <c r="Q26" s="40" t="s">
        <v>26</v>
      </c>
      <c r="R26" s="40" t="s">
        <v>26</v>
      </c>
      <c r="S26" s="40" t="s">
        <v>26</v>
      </c>
      <c r="T26" s="40" t="s">
        <v>25</v>
      </c>
      <c r="U26" s="41" t="s">
        <v>25</v>
      </c>
      <c r="V26" s="66"/>
      <c r="W26" s="31"/>
      <c r="X26" s="32"/>
      <c r="Y26" s="32"/>
      <c r="Z26" s="32"/>
    </row>
    <row r="27" spans="2:26" ht="13.5" thickBot="1" x14ac:dyDescent="0.4">
      <c r="B27" s="222" t="s">
        <v>39</v>
      </c>
      <c r="C27" s="223">
        <v>8025</v>
      </c>
      <c r="D27" s="223">
        <v>8029</v>
      </c>
      <c r="E27" s="224">
        <v>1189</v>
      </c>
      <c r="F27" s="225">
        <v>1269.0999999999999</v>
      </c>
      <c r="G27" s="225">
        <v>1310.1400000000001</v>
      </c>
      <c r="H27" s="87">
        <v>1335.17</v>
      </c>
      <c r="I27" s="87"/>
      <c r="J27" s="87">
        <v>1376.82</v>
      </c>
      <c r="K27" s="225">
        <f>'Z-BW'!K30</f>
        <v>1490.27</v>
      </c>
      <c r="L27" s="37">
        <f t="shared" si="1"/>
        <v>1490.27</v>
      </c>
      <c r="M27" s="99">
        <v>1540.05</v>
      </c>
      <c r="N27" s="247">
        <v>1600</v>
      </c>
      <c r="O27" s="44" t="s">
        <v>25</v>
      </c>
      <c r="P27" s="44" t="s">
        <v>25</v>
      </c>
      <c r="Q27" s="44" t="s">
        <v>26</v>
      </c>
      <c r="R27" s="44" t="s">
        <v>26</v>
      </c>
      <c r="S27" s="40" t="s">
        <v>26</v>
      </c>
      <c r="T27" s="44" t="s">
        <v>25</v>
      </c>
      <c r="U27" s="45" t="s">
        <v>25</v>
      </c>
      <c r="V27" s="66"/>
      <c r="W27" s="46"/>
      <c r="X27" s="47"/>
      <c r="Y27" s="47"/>
      <c r="Z27" s="47"/>
    </row>
    <row r="28" spans="2:26" ht="13.5" thickBot="1" x14ac:dyDescent="0.4">
      <c r="B28" s="59" t="str">
        <f>'Z-BW'!B31</f>
        <v>BRABANT Wagenverkoopassortiment + CT voorverkoop</v>
      </c>
      <c r="C28" s="60"/>
      <c r="D28" s="60"/>
      <c r="E28" s="61"/>
      <c r="F28" s="61"/>
      <c r="G28" s="61"/>
      <c r="H28" s="62"/>
      <c r="I28" s="62"/>
      <c r="J28" s="62"/>
      <c r="K28" s="62"/>
      <c r="L28" s="62"/>
      <c r="M28" s="62"/>
      <c r="N28" s="60"/>
      <c r="O28" s="60"/>
      <c r="P28" s="60"/>
      <c r="Q28" s="60"/>
      <c r="R28" s="60"/>
      <c r="S28" s="60"/>
      <c r="T28" s="60"/>
      <c r="U28" s="63"/>
      <c r="W28" s="254"/>
      <c r="X28" s="255"/>
      <c r="Y28" s="255"/>
      <c r="Z28" s="255"/>
    </row>
    <row r="29" spans="2:26" ht="13" x14ac:dyDescent="0.35">
      <c r="B29" s="64" t="s">
        <v>50</v>
      </c>
      <c r="C29" s="227">
        <v>8820</v>
      </c>
      <c r="D29" s="72" t="s">
        <v>24</v>
      </c>
      <c r="E29" s="37">
        <v>3.98</v>
      </c>
      <c r="F29" s="37">
        <v>4.24</v>
      </c>
      <c r="G29" s="37">
        <v>4.38</v>
      </c>
      <c r="H29" s="99">
        <v>4.46</v>
      </c>
      <c r="I29" s="99"/>
      <c r="J29" s="99">
        <v>4.59</v>
      </c>
      <c r="K29" s="37">
        <f>'Z-BW'!K32</f>
        <v>4.8</v>
      </c>
      <c r="L29" s="37">
        <f>K29</f>
        <v>4.8</v>
      </c>
      <c r="M29" s="84">
        <v>4.96</v>
      </c>
      <c r="N29" s="241">
        <v>5.15</v>
      </c>
      <c r="O29" s="39" t="s">
        <v>26</v>
      </c>
      <c r="P29" s="39" t="s">
        <v>26</v>
      </c>
      <c r="Q29" s="39" t="s">
        <v>26</v>
      </c>
      <c r="R29" s="39" t="s">
        <v>25</v>
      </c>
      <c r="S29" s="39" t="s">
        <v>26</v>
      </c>
      <c r="T29" s="100" t="s">
        <v>26</v>
      </c>
      <c r="U29" s="101" t="s">
        <v>26</v>
      </c>
      <c r="V29" s="66"/>
      <c r="W29" s="31"/>
      <c r="X29" s="32"/>
      <c r="Y29" s="32"/>
      <c r="Z29" s="32"/>
    </row>
    <row r="30" spans="2:26" ht="25" x14ac:dyDescent="0.35">
      <c r="B30" s="65" t="s">
        <v>54</v>
      </c>
      <c r="C30" s="227">
        <v>8034</v>
      </c>
      <c r="D30" s="32">
        <v>8034</v>
      </c>
      <c r="E30" s="37">
        <v>6.22</v>
      </c>
      <c r="F30" s="37">
        <v>4.24</v>
      </c>
      <c r="G30" s="37">
        <v>4.38</v>
      </c>
      <c r="H30" s="99">
        <v>4.46</v>
      </c>
      <c r="I30" s="99"/>
      <c r="J30" s="99">
        <v>4.59</v>
      </c>
      <c r="K30" s="37">
        <f>'Z-BW'!K35</f>
        <v>4.8</v>
      </c>
      <c r="L30" s="37">
        <f t="shared" ref="L30:L35" si="2">K30</f>
        <v>4.8</v>
      </c>
      <c r="M30" s="233">
        <v>4.96</v>
      </c>
      <c r="N30" s="241">
        <v>5.15</v>
      </c>
      <c r="O30" s="39" t="s">
        <v>25</v>
      </c>
      <c r="P30" s="39" t="s">
        <v>26</v>
      </c>
      <c r="Q30" s="39" t="s">
        <v>25</v>
      </c>
      <c r="R30" s="39" t="s">
        <v>26</v>
      </c>
      <c r="S30" s="39" t="s">
        <v>26</v>
      </c>
      <c r="T30" s="100" t="s">
        <v>26</v>
      </c>
      <c r="U30" s="101" t="s">
        <v>26</v>
      </c>
      <c r="W30" s="31"/>
      <c r="X30" s="32"/>
      <c r="Y30" s="32"/>
      <c r="Z30" s="32"/>
    </row>
    <row r="31" spans="2:26" x14ac:dyDescent="0.35">
      <c r="B31" s="64" t="s">
        <v>56</v>
      </c>
      <c r="C31" s="227">
        <v>8823</v>
      </c>
      <c r="D31" s="72" t="s">
        <v>24</v>
      </c>
      <c r="E31" s="37">
        <v>6.22</v>
      </c>
      <c r="F31" s="37">
        <v>6.63</v>
      </c>
      <c r="G31" s="37">
        <v>6.84</v>
      </c>
      <c r="H31" s="99">
        <v>6.97</v>
      </c>
      <c r="I31" s="99"/>
      <c r="J31" s="99">
        <v>7.18</v>
      </c>
      <c r="K31" s="37">
        <f>'Z-BW'!K37</f>
        <v>7.55</v>
      </c>
      <c r="L31" s="37">
        <f t="shared" si="2"/>
        <v>7.55</v>
      </c>
      <c r="M31" s="99">
        <v>7.8</v>
      </c>
      <c r="N31" s="241">
        <v>8.1</v>
      </c>
      <c r="O31" s="39" t="s">
        <v>26</v>
      </c>
      <c r="P31" s="39" t="s">
        <v>26</v>
      </c>
      <c r="Q31" s="39" t="s">
        <v>26</v>
      </c>
      <c r="R31" s="39" t="s">
        <v>25</v>
      </c>
      <c r="S31" s="39" t="s">
        <v>26</v>
      </c>
      <c r="T31" s="100" t="s">
        <v>26</v>
      </c>
      <c r="U31" s="101" t="s">
        <v>26</v>
      </c>
      <c r="W31" s="31"/>
      <c r="X31" s="32"/>
      <c r="Y31" s="32"/>
      <c r="Z31" s="32"/>
    </row>
    <row r="32" spans="2:26" ht="25" x14ac:dyDescent="0.35">
      <c r="B32" s="65" t="s">
        <v>60</v>
      </c>
      <c r="C32" s="227">
        <v>8046</v>
      </c>
      <c r="D32" s="32">
        <v>8046</v>
      </c>
      <c r="E32" s="37">
        <v>6.22</v>
      </c>
      <c r="F32" s="37">
        <v>6.63</v>
      </c>
      <c r="G32" s="37">
        <v>6.84</v>
      </c>
      <c r="H32" s="99">
        <v>6.97</v>
      </c>
      <c r="I32" s="99"/>
      <c r="J32" s="99">
        <v>7.18</v>
      </c>
      <c r="K32" s="37">
        <f>'Z-BW'!K40</f>
        <v>7.55</v>
      </c>
      <c r="L32" s="37">
        <f t="shared" si="2"/>
        <v>7.55</v>
      </c>
      <c r="M32" s="99">
        <v>7.8</v>
      </c>
      <c r="N32" s="241">
        <v>8.1</v>
      </c>
      <c r="O32" s="39" t="s">
        <v>25</v>
      </c>
      <c r="P32" s="39" t="s">
        <v>26</v>
      </c>
      <c r="Q32" s="39" t="s">
        <v>25</v>
      </c>
      <c r="R32" s="39" t="s">
        <v>26</v>
      </c>
      <c r="S32" s="39" t="s">
        <v>26</v>
      </c>
      <c r="T32" s="100" t="s">
        <v>26</v>
      </c>
      <c r="U32" s="101" t="s">
        <v>26</v>
      </c>
      <c r="W32" s="31"/>
      <c r="X32" s="32"/>
      <c r="Y32" s="32"/>
      <c r="Z32" s="32"/>
    </row>
    <row r="33" spans="2:30" hidden="1" x14ac:dyDescent="0.35">
      <c r="B33" s="64" t="s">
        <v>63</v>
      </c>
      <c r="C33" s="72" t="s">
        <v>24</v>
      </c>
      <c r="D33" s="72" t="s">
        <v>24</v>
      </c>
      <c r="E33" s="37">
        <v>6.22</v>
      </c>
      <c r="F33" s="37">
        <v>6.63</v>
      </c>
      <c r="G33" s="37">
        <v>6.84</v>
      </c>
      <c r="H33" s="99">
        <v>7</v>
      </c>
      <c r="I33" s="99"/>
      <c r="J33" s="99">
        <v>7</v>
      </c>
      <c r="K33" s="37">
        <f>'Z-BW'!K43</f>
        <v>7.58</v>
      </c>
      <c r="L33" s="37">
        <f t="shared" si="2"/>
        <v>7.58</v>
      </c>
      <c r="M33" s="99">
        <v>7.83</v>
      </c>
      <c r="N33" s="39"/>
      <c r="O33" s="39" t="s">
        <v>26</v>
      </c>
      <c r="P33" s="39" t="s">
        <v>26</v>
      </c>
      <c r="Q33" s="39" t="s">
        <v>26</v>
      </c>
      <c r="R33" s="39" t="s">
        <v>25</v>
      </c>
      <c r="S33" s="39" t="s">
        <v>26</v>
      </c>
      <c r="T33" s="100" t="s">
        <v>26</v>
      </c>
      <c r="U33" s="101" t="s">
        <v>26</v>
      </c>
      <c r="W33" s="31"/>
      <c r="X33" s="32"/>
      <c r="Y33" s="32"/>
      <c r="Z33" s="32"/>
    </row>
    <row r="34" spans="2:30" hidden="1" x14ac:dyDescent="0.35">
      <c r="B34" s="64" t="s">
        <v>65</v>
      </c>
      <c r="C34" s="72" t="s">
        <v>24</v>
      </c>
      <c r="D34" s="72" t="s">
        <v>24</v>
      </c>
      <c r="E34" s="37">
        <v>6.22</v>
      </c>
      <c r="F34" s="37">
        <v>6.63</v>
      </c>
      <c r="G34" s="37">
        <v>6.84</v>
      </c>
      <c r="H34" s="99">
        <v>10</v>
      </c>
      <c r="I34" s="99"/>
      <c r="J34" s="99">
        <v>10.3</v>
      </c>
      <c r="K34" s="37">
        <f>'Z-BW'!K44</f>
        <v>11.37</v>
      </c>
      <c r="L34" s="37">
        <f t="shared" si="2"/>
        <v>11.37</v>
      </c>
      <c r="M34" s="99">
        <v>11.74</v>
      </c>
      <c r="N34" s="39"/>
      <c r="O34" s="39" t="s">
        <v>26</v>
      </c>
      <c r="P34" s="39" t="s">
        <v>26</v>
      </c>
      <c r="Q34" s="39" t="s">
        <v>26</v>
      </c>
      <c r="R34" s="39" t="s">
        <v>25</v>
      </c>
      <c r="S34" s="39" t="s">
        <v>26</v>
      </c>
      <c r="T34" s="100" t="s">
        <v>26</v>
      </c>
      <c r="U34" s="101" t="s">
        <v>26</v>
      </c>
      <c r="W34" s="31"/>
      <c r="X34" s="32"/>
      <c r="Y34" s="32"/>
      <c r="Z34" s="32"/>
    </row>
    <row r="35" spans="2:30" ht="13" thickBot="1" x14ac:dyDescent="0.4">
      <c r="B35" s="102" t="s">
        <v>66</v>
      </c>
      <c r="C35" s="103"/>
      <c r="D35" s="103"/>
      <c r="E35" s="104"/>
      <c r="F35" s="104"/>
      <c r="G35" s="104"/>
      <c r="H35" s="104"/>
      <c r="I35" s="104"/>
      <c r="J35" s="104">
        <v>35</v>
      </c>
      <c r="K35" s="104">
        <v>35</v>
      </c>
      <c r="L35" s="42">
        <f t="shared" si="2"/>
        <v>35</v>
      </c>
      <c r="M35" s="230">
        <v>35</v>
      </c>
      <c r="N35" s="238">
        <v>50</v>
      </c>
      <c r="O35" s="105" t="s">
        <v>26</v>
      </c>
      <c r="P35" s="105" t="s">
        <v>26</v>
      </c>
      <c r="Q35" s="105" t="s">
        <v>26</v>
      </c>
      <c r="R35" s="105" t="s">
        <v>26</v>
      </c>
      <c r="S35" s="43" t="s">
        <v>25</v>
      </c>
      <c r="T35" s="105" t="s">
        <v>26</v>
      </c>
      <c r="U35" s="106" t="s">
        <v>26</v>
      </c>
      <c r="W35" s="174"/>
      <c r="X35" s="57"/>
      <c r="Y35" s="57"/>
      <c r="Z35" s="57"/>
    </row>
    <row r="36" spans="2:30" ht="13" x14ac:dyDescent="0.35">
      <c r="B36" s="107" t="str">
        <f>'Z-BW'!B46</f>
        <v xml:space="preserve"> BRABANT E-ticket assortiment</v>
      </c>
      <c r="C36" s="108"/>
      <c r="D36" s="108"/>
      <c r="E36" s="109"/>
      <c r="F36" s="109"/>
      <c r="G36" s="109"/>
      <c r="H36" s="110"/>
      <c r="I36" s="110"/>
      <c r="J36" s="110"/>
      <c r="K36" s="110"/>
      <c r="L36" s="110"/>
      <c r="M36" s="110"/>
      <c r="N36" s="108"/>
      <c r="O36" s="108"/>
      <c r="P36" s="108"/>
      <c r="Q36" s="108"/>
      <c r="R36" s="108"/>
      <c r="S36" s="108"/>
      <c r="T36" s="108"/>
      <c r="U36" s="111"/>
      <c r="W36" s="257"/>
      <c r="X36" s="258"/>
      <c r="Y36" s="258"/>
      <c r="Z36" s="258"/>
    </row>
    <row r="37" spans="2:30" ht="13" thickBot="1" x14ac:dyDescent="0.4">
      <c r="B37" s="112" t="s">
        <v>69</v>
      </c>
      <c r="C37" s="113" t="s">
        <v>24</v>
      </c>
      <c r="D37" s="113" t="s">
        <v>24</v>
      </c>
      <c r="E37" s="114" t="s">
        <v>24</v>
      </c>
      <c r="F37" s="114">
        <v>35</v>
      </c>
      <c r="G37" s="114">
        <v>35</v>
      </c>
      <c r="H37" s="115">
        <v>35</v>
      </c>
      <c r="I37" s="115"/>
      <c r="J37" s="115">
        <v>35</v>
      </c>
      <c r="K37" s="116">
        <f>'Z-BW'!K47</f>
        <v>35</v>
      </c>
      <c r="L37" s="172">
        <f>K37</f>
        <v>35</v>
      </c>
      <c r="M37" s="234">
        <v>35</v>
      </c>
      <c r="N37" s="239">
        <v>35</v>
      </c>
      <c r="O37" s="118" t="s">
        <v>26</v>
      </c>
      <c r="P37" s="118" t="s">
        <v>26</v>
      </c>
      <c r="Q37" s="118" t="s">
        <v>26</v>
      </c>
      <c r="R37" s="118" t="s">
        <v>26</v>
      </c>
      <c r="S37" s="118" t="s">
        <v>26</v>
      </c>
      <c r="T37" s="118" t="s">
        <v>25</v>
      </c>
      <c r="U37" s="119" t="s">
        <v>26</v>
      </c>
      <c r="W37" s="46"/>
      <c r="X37" s="47"/>
      <c r="Y37" s="47"/>
      <c r="Z37" s="47"/>
    </row>
    <row r="38" spans="2:30" ht="13" x14ac:dyDescent="0.35">
      <c r="B38" s="59" t="s">
        <v>75</v>
      </c>
      <c r="C38" s="60"/>
      <c r="D38" s="60"/>
      <c r="E38" s="61"/>
      <c r="F38" s="61"/>
      <c r="G38" s="61"/>
      <c r="H38" s="62"/>
      <c r="I38" s="62"/>
      <c r="J38" s="62"/>
      <c r="K38" s="62"/>
      <c r="L38" s="62"/>
      <c r="M38" s="62"/>
      <c r="N38" s="60"/>
      <c r="O38" s="60"/>
      <c r="P38" s="60"/>
      <c r="Q38" s="60"/>
      <c r="R38" s="60"/>
      <c r="S38" s="60"/>
      <c r="T38" s="60"/>
      <c r="U38" s="63"/>
      <c r="W38" s="250"/>
      <c r="X38" s="251"/>
      <c r="Y38" s="251"/>
      <c r="Z38" s="251"/>
    </row>
    <row r="39" spans="2:30" x14ac:dyDescent="0.35">
      <c r="B39" s="89" t="s">
        <v>76</v>
      </c>
      <c r="C39" s="90"/>
      <c r="D39" s="91"/>
      <c r="E39" s="92"/>
      <c r="F39" s="92"/>
      <c r="G39" s="92"/>
      <c r="H39" s="120"/>
      <c r="I39" s="120"/>
      <c r="J39" s="120"/>
      <c r="K39" s="120"/>
      <c r="L39" s="37"/>
      <c r="M39" s="99"/>
      <c r="N39" s="29"/>
      <c r="O39" s="121" t="s">
        <v>25</v>
      </c>
      <c r="P39" s="121" t="s">
        <v>26</v>
      </c>
      <c r="Q39" s="121" t="s">
        <v>26</v>
      </c>
      <c r="R39" s="121" t="s">
        <v>26</v>
      </c>
      <c r="S39" s="121" t="s">
        <v>26</v>
      </c>
      <c r="T39" s="121" t="s">
        <v>26</v>
      </c>
      <c r="U39" s="122" t="s">
        <v>26</v>
      </c>
      <c r="W39" s="31"/>
      <c r="X39" s="32"/>
      <c r="Y39" s="32"/>
      <c r="Z39" s="32"/>
    </row>
    <row r="40" spans="2:30" s="125" customFormat="1" ht="13" x14ac:dyDescent="0.35">
      <c r="B40" s="89" t="s">
        <v>77</v>
      </c>
      <c r="C40" s="90"/>
      <c r="D40" s="91"/>
      <c r="E40" s="123"/>
      <c r="F40" s="123"/>
      <c r="G40" s="123"/>
      <c r="H40" s="124"/>
      <c r="I40" s="124"/>
      <c r="J40" s="124"/>
      <c r="K40" s="123">
        <v>0.186</v>
      </c>
      <c r="L40" s="173">
        <f>K40</f>
        <v>0.186</v>
      </c>
      <c r="M40" s="235">
        <v>0.192</v>
      </c>
      <c r="N40" s="237">
        <v>0.19900000000000001</v>
      </c>
      <c r="O40" s="121" t="s">
        <v>25</v>
      </c>
      <c r="P40" s="121" t="s">
        <v>26</v>
      </c>
      <c r="Q40" s="121" t="s">
        <v>26</v>
      </c>
      <c r="R40" s="121" t="s">
        <v>26</v>
      </c>
      <c r="S40" s="121" t="s">
        <v>26</v>
      </c>
      <c r="T40" s="121" t="s">
        <v>26</v>
      </c>
      <c r="U40" s="122" t="s">
        <v>26</v>
      </c>
      <c r="W40" s="126"/>
      <c r="X40" s="127"/>
      <c r="Y40" s="127"/>
      <c r="Z40" s="127"/>
      <c r="AB40" s="128"/>
      <c r="AC40" s="129"/>
      <c r="AD40" s="128"/>
    </row>
    <row r="41" spans="2:30" ht="13" hidden="1" x14ac:dyDescent="0.35">
      <c r="B41" s="64" t="s">
        <v>78</v>
      </c>
      <c r="C41" s="130"/>
      <c r="D41" s="130"/>
      <c r="E41" s="131"/>
      <c r="F41" s="131"/>
      <c r="G41" s="131"/>
      <c r="H41" s="132"/>
      <c r="I41" s="132"/>
      <c r="J41" s="132"/>
      <c r="K41" s="133">
        <v>2.6</v>
      </c>
      <c r="L41" s="226">
        <f t="shared" ref="L41:L47" si="3">K41</f>
        <v>2.6</v>
      </c>
      <c r="M41" s="236">
        <v>2.7</v>
      </c>
      <c r="N41" s="240"/>
      <c r="O41" s="39" t="s">
        <v>26</v>
      </c>
      <c r="P41" s="39" t="s">
        <v>26</v>
      </c>
      <c r="Q41" s="39" t="s">
        <v>26</v>
      </c>
      <c r="R41" s="85" t="s">
        <v>25</v>
      </c>
      <c r="S41" s="121" t="s">
        <v>26</v>
      </c>
      <c r="T41" s="100" t="s">
        <v>26</v>
      </c>
      <c r="U41" s="101" t="s">
        <v>26</v>
      </c>
      <c r="W41" s="134"/>
      <c r="X41" s="135"/>
      <c r="Y41" s="135"/>
      <c r="Z41" s="135"/>
      <c r="AB41" s="128"/>
      <c r="AC41" s="128"/>
      <c r="AD41" s="128"/>
    </row>
    <row r="42" spans="2:30" hidden="1" x14ac:dyDescent="0.35">
      <c r="B42" s="136" t="s">
        <v>79</v>
      </c>
      <c r="C42" s="137"/>
      <c r="D42" s="36"/>
      <c r="E42" s="138"/>
      <c r="F42" s="96"/>
      <c r="G42" s="96"/>
      <c r="H42" s="98"/>
      <c r="I42" s="98"/>
      <c r="J42" s="98"/>
      <c r="K42" s="96">
        <v>5.2</v>
      </c>
      <c r="L42" s="226">
        <f t="shared" si="3"/>
        <v>5.2</v>
      </c>
      <c r="M42" s="236">
        <v>5.4</v>
      </c>
      <c r="N42" s="241"/>
      <c r="O42" s="39" t="s">
        <v>26</v>
      </c>
      <c r="P42" s="39" t="s">
        <v>26</v>
      </c>
      <c r="Q42" s="39" t="s">
        <v>26</v>
      </c>
      <c r="R42" s="85" t="s">
        <v>25</v>
      </c>
      <c r="S42" s="121" t="s">
        <v>26</v>
      </c>
      <c r="T42" s="100" t="s">
        <v>26</v>
      </c>
      <c r="U42" s="101" t="s">
        <v>26</v>
      </c>
      <c r="W42" s="31"/>
      <c r="X42" s="32"/>
      <c r="Y42" s="32"/>
      <c r="Z42" s="32"/>
      <c r="AB42" s="129"/>
      <c r="AC42" s="129"/>
      <c r="AD42" s="139"/>
    </row>
    <row r="43" spans="2:30" ht="13" hidden="1" x14ac:dyDescent="0.35">
      <c r="B43" s="64" t="s">
        <v>80</v>
      </c>
      <c r="C43" s="130"/>
      <c r="D43" s="130"/>
      <c r="E43" s="131"/>
      <c r="F43" s="131"/>
      <c r="G43" s="131"/>
      <c r="H43" s="132"/>
      <c r="I43" s="132"/>
      <c r="J43" s="132"/>
      <c r="K43" s="133">
        <v>7.8</v>
      </c>
      <c r="L43" s="226">
        <f t="shared" si="3"/>
        <v>7.8</v>
      </c>
      <c r="M43" s="236">
        <v>8.1</v>
      </c>
      <c r="N43" s="240"/>
      <c r="O43" s="39" t="s">
        <v>26</v>
      </c>
      <c r="P43" s="39" t="s">
        <v>26</v>
      </c>
      <c r="Q43" s="39" t="s">
        <v>26</v>
      </c>
      <c r="R43" s="85" t="s">
        <v>25</v>
      </c>
      <c r="S43" s="121" t="s">
        <v>26</v>
      </c>
      <c r="T43" s="100" t="s">
        <v>26</v>
      </c>
      <c r="U43" s="101" t="s">
        <v>26</v>
      </c>
      <c r="W43" s="134"/>
      <c r="X43" s="135"/>
      <c r="Y43" s="135"/>
      <c r="Z43" s="135"/>
      <c r="AB43" s="129"/>
      <c r="AC43" s="129"/>
      <c r="AD43" s="129"/>
    </row>
    <row r="44" spans="2:30" ht="13" x14ac:dyDescent="0.35">
      <c r="B44" s="249" t="s">
        <v>84</v>
      </c>
      <c r="C44" s="130"/>
      <c r="D44" s="130"/>
      <c r="E44" s="131"/>
      <c r="F44" s="131"/>
      <c r="G44" s="131"/>
      <c r="H44" s="132"/>
      <c r="I44" s="132"/>
      <c r="J44" s="132"/>
      <c r="K44" s="133"/>
      <c r="L44" s="226"/>
      <c r="M44" s="236"/>
      <c r="N44" s="237">
        <v>0.20899999999999999</v>
      </c>
      <c r="O44" s="39"/>
      <c r="P44" s="39"/>
      <c r="Q44" s="39"/>
      <c r="R44" s="85"/>
      <c r="S44" s="121"/>
      <c r="T44" s="100"/>
      <c r="U44" s="101"/>
      <c r="W44" s="134"/>
      <c r="X44" s="135"/>
      <c r="Y44" s="135"/>
      <c r="Z44" s="135"/>
      <c r="AB44" s="129"/>
      <c r="AC44" s="129"/>
      <c r="AD44" s="129"/>
    </row>
    <row r="45" spans="2:30" ht="13" x14ac:dyDescent="0.35">
      <c r="B45" s="64" t="s">
        <v>81</v>
      </c>
      <c r="C45" s="130"/>
      <c r="D45" s="130"/>
      <c r="E45" s="131"/>
      <c r="F45" s="131"/>
      <c r="G45" s="131"/>
      <c r="H45" s="132"/>
      <c r="I45" s="132"/>
      <c r="J45" s="132"/>
      <c r="K45" s="133">
        <v>13</v>
      </c>
      <c r="L45" s="226">
        <f t="shared" si="3"/>
        <v>13</v>
      </c>
      <c r="M45" s="236">
        <v>13.5</v>
      </c>
      <c r="N45" s="242">
        <v>14</v>
      </c>
      <c r="O45" s="39" t="s">
        <v>26</v>
      </c>
      <c r="P45" s="39" t="s">
        <v>26</v>
      </c>
      <c r="Q45" s="39" t="s">
        <v>26</v>
      </c>
      <c r="R45" s="85" t="s">
        <v>25</v>
      </c>
      <c r="S45" s="121" t="s">
        <v>26</v>
      </c>
      <c r="T45" s="100" t="s">
        <v>26</v>
      </c>
      <c r="U45" s="101" t="s">
        <v>26</v>
      </c>
      <c r="W45" s="134"/>
      <c r="X45" s="135"/>
      <c r="Y45" s="135"/>
      <c r="Z45" s="135"/>
      <c r="AB45" s="129"/>
      <c r="AC45" s="129"/>
      <c r="AD45" s="129"/>
    </row>
    <row r="46" spans="2:30" x14ac:dyDescent="0.35">
      <c r="B46" s="136" t="s">
        <v>82</v>
      </c>
      <c r="C46" s="137"/>
      <c r="D46" s="36"/>
      <c r="E46" s="138"/>
      <c r="F46" s="96"/>
      <c r="G46" s="96"/>
      <c r="H46" s="98"/>
      <c r="I46" s="98"/>
      <c r="J46" s="98"/>
      <c r="K46" s="96">
        <v>20</v>
      </c>
      <c r="L46" s="226">
        <f t="shared" si="3"/>
        <v>20</v>
      </c>
      <c r="M46" s="236">
        <v>20.5</v>
      </c>
      <c r="N46" s="241">
        <v>21.5</v>
      </c>
      <c r="O46" s="39" t="s">
        <v>26</v>
      </c>
      <c r="P46" s="39" t="s">
        <v>26</v>
      </c>
      <c r="Q46" s="39" t="s">
        <v>26</v>
      </c>
      <c r="R46" s="85" t="s">
        <v>25</v>
      </c>
      <c r="S46" s="121" t="s">
        <v>26</v>
      </c>
      <c r="T46" s="100" t="s">
        <v>26</v>
      </c>
      <c r="U46" s="101" t="s">
        <v>26</v>
      </c>
      <c r="W46" s="31"/>
      <c r="X46" s="32"/>
      <c r="Y46" s="32"/>
      <c r="Z46" s="32"/>
      <c r="AB46" s="129"/>
      <c r="AC46" s="129"/>
      <c r="AD46" s="129"/>
    </row>
    <row r="47" spans="2:30" ht="13.5" thickBot="1" x14ac:dyDescent="0.4">
      <c r="B47" s="76" t="s">
        <v>83</v>
      </c>
      <c r="C47" s="140"/>
      <c r="D47" s="140"/>
      <c r="E47" s="141"/>
      <c r="F47" s="141"/>
      <c r="G47" s="141"/>
      <c r="H47" s="142"/>
      <c r="I47" s="142"/>
      <c r="J47" s="142"/>
      <c r="K47" s="143">
        <v>1.25</v>
      </c>
      <c r="L47" s="226">
        <f t="shared" si="3"/>
        <v>1.25</v>
      </c>
      <c r="M47" s="236">
        <v>1.3</v>
      </c>
      <c r="N47" s="243">
        <v>1.4</v>
      </c>
      <c r="O47" s="43" t="s">
        <v>26</v>
      </c>
      <c r="P47" s="43" t="s">
        <v>26</v>
      </c>
      <c r="Q47" s="43" t="s">
        <v>26</v>
      </c>
      <c r="R47" s="144" t="s">
        <v>25</v>
      </c>
      <c r="S47" s="121" t="s">
        <v>26</v>
      </c>
      <c r="T47" s="145" t="s">
        <v>26</v>
      </c>
      <c r="U47" s="146" t="s">
        <v>26</v>
      </c>
      <c r="W47" s="147"/>
      <c r="X47" s="148"/>
      <c r="Y47" s="148"/>
      <c r="Z47" s="148"/>
      <c r="AB47" s="129"/>
      <c r="AC47" s="129"/>
      <c r="AD47" s="139"/>
    </row>
    <row r="48" spans="2:30" x14ac:dyDescent="0.35">
      <c r="AB48" s="129"/>
      <c r="AC48" s="129"/>
      <c r="AD48" s="139"/>
    </row>
    <row r="49" spans="28:30" x14ac:dyDescent="0.35">
      <c r="AB49" s="129"/>
      <c r="AC49" s="129"/>
      <c r="AD49" s="129"/>
    </row>
    <row r="50" spans="28:30" x14ac:dyDescent="0.35">
      <c r="AB50" s="129"/>
      <c r="AC50" s="129"/>
      <c r="AD50" s="129"/>
    </row>
    <row r="51" spans="28:30" x14ac:dyDescent="0.35">
      <c r="AB51" s="129"/>
      <c r="AC51" s="129"/>
      <c r="AD51" s="129"/>
    </row>
    <row r="52" spans="28:30" x14ac:dyDescent="0.35">
      <c r="AB52" s="129"/>
      <c r="AC52" s="129"/>
      <c r="AD52" s="129"/>
    </row>
  </sheetData>
  <mergeCells count="7">
    <mergeCell ref="W38:Z38"/>
    <mergeCell ref="W6:Z6"/>
    <mergeCell ref="W8:Z8"/>
    <mergeCell ref="W11:Z11"/>
    <mergeCell ref="W18:Z18"/>
    <mergeCell ref="W28:Z28"/>
    <mergeCell ref="W36:Z36"/>
  </mergeCells>
  <pageMargins left="0.7" right="0.7" top="0.75" bottom="0.75" header="0.3" footer="0.3"/>
  <pageSetup paperSize="8"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9a550e0-fdef-4e24-b7ea-739d96bb9b0b" xsi:nil="true"/>
    <lcf76f155ced4ddcb4097134ff3c332f xmlns="8e00cc5b-f9fe-4d37-b5ee-a6adf6340d7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335B4D7AC069045A32CD659E946C311" ma:contentTypeVersion="17" ma:contentTypeDescription="Create a new document." ma:contentTypeScope="" ma:versionID="a69b2cbd4a6165e339aee5a4a7616fcc">
  <xsd:schema xmlns:xsd="http://www.w3.org/2001/XMLSchema" xmlns:xs="http://www.w3.org/2001/XMLSchema" xmlns:p="http://schemas.microsoft.com/office/2006/metadata/properties" xmlns:ns2="8e00cc5b-f9fe-4d37-b5ee-a6adf6340d70" xmlns:ns3="f9a550e0-fdef-4e24-b7ea-739d96bb9b0b" targetNamespace="http://schemas.microsoft.com/office/2006/metadata/properties" ma:root="true" ma:fieldsID="57c084cf835bf09d0c0e224dbd8aad3d" ns2:_="" ns3:_="">
    <xsd:import namespace="8e00cc5b-f9fe-4d37-b5ee-a6adf6340d70"/>
    <xsd:import namespace="f9a550e0-fdef-4e24-b7ea-739d96bb9b0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00cc5b-f9fe-4d37-b5ee-a6adf6340d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ac5953c0-5a24-4809-b13a-ba84e959e66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9a550e0-fdef-4e24-b7ea-739d96bb9b0b"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80117e4-8451-4fd2-97a7-761999bdfce7}" ma:internalName="TaxCatchAll" ma:showField="CatchAllData" ma:web="f9a550e0-fdef-4e24-b7ea-739d96bb9b0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9DD765D-BA71-47EA-BA2A-3AADC4AD67DE}">
  <ds:schemaRefs>
    <ds:schemaRef ds:uri="http://schemas.microsoft.com/sharepoint/v3/contenttype/forms"/>
  </ds:schemaRefs>
</ds:datastoreItem>
</file>

<file path=customXml/itemProps2.xml><?xml version="1.0" encoding="utf-8"?>
<ds:datastoreItem xmlns:ds="http://schemas.openxmlformats.org/officeDocument/2006/customXml" ds:itemID="{9DF89A9E-8CC0-4F5D-88F2-83610A6FACBC}">
  <ds:schemaRefs>
    <ds:schemaRef ds:uri="http://schemas.microsoft.com/office/2006/metadata/properties"/>
    <ds:schemaRef ds:uri="http://schemas.microsoft.com/office/infopath/2007/PartnerControls"/>
    <ds:schemaRef ds:uri="f9a550e0-fdef-4e24-b7ea-739d96bb9b0b"/>
    <ds:schemaRef ds:uri="8e00cc5b-f9fe-4d37-b5ee-a6adf6340d70"/>
  </ds:schemaRefs>
</ds:datastoreItem>
</file>

<file path=customXml/itemProps3.xml><?xml version="1.0" encoding="utf-8"?>
<ds:datastoreItem xmlns:ds="http://schemas.openxmlformats.org/officeDocument/2006/customXml" ds:itemID="{0E62FAC7-572B-48CD-AA5C-1CECF87578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e00cc5b-f9fe-4d37-b5ee-a6adf6340d70"/>
    <ds:schemaRef ds:uri="f9a550e0-fdef-4e24-b7ea-739d96bb9b0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2</vt:i4>
      </vt:variant>
    </vt:vector>
  </HeadingPairs>
  <TitlesOfParts>
    <vt:vector size="2" baseType="lpstr">
      <vt:lpstr>Z-BW</vt:lpstr>
      <vt:lpstr>Z-BO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Garmann</dc:creator>
  <cp:keywords/>
  <dc:description/>
  <cp:lastModifiedBy>Heere, Jordi</cp:lastModifiedBy>
  <cp:revision/>
  <dcterms:created xsi:type="dcterms:W3CDTF">2021-10-27T11:29:27Z</dcterms:created>
  <dcterms:modified xsi:type="dcterms:W3CDTF">2025-11-20T08:56:32Z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0x0101008335B4D7AC069045A32CD659E946C311</vt:lpwstr>
  </property>
  <property fmtid="{D5CDD505-2E9C-101B-9397-08002B2CF9AE}" pid="3" name="MediaServiceImageTags">
    <vt:lpwstr/>
  </property>
</Properties>
</file>